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3.xml" ContentType="application/vnd.openxmlformats-officedocument.spreadsheetml.worksheet+xml"/>
  <Override PartName="/xl/worksheets/sheet1.xml" ContentType="application/vnd.openxmlformats-officedocument.spreadsheetml.worksheet+xml"/>
  <Override PartName="/xl/charts/chart2.xml" ContentType="application/vnd.openxmlformats-officedocument.drawingml.chart+xml"/>
  <Override PartName="/xl/charts/chart1.xml" ContentType="application/vnd.openxmlformats-officedocument.drawingml.chart+xml"/>
  <Override PartName="/xl/drawings/drawing2.xml" ContentType="application/vnd.openxmlformats-officedocument.drawing+xml"/>
  <Override PartName="/xl/worksheets/sheet2.xml" ContentType="application/vnd.openxmlformats-officedocument.spreadsheetml.worksheet+xml"/>
  <Override PartName="/xl/pivotTables/pivotTable4.xml" ContentType="application/vnd.openxmlformats-officedocument.spreadsheetml.pivotTable+xml"/>
  <Override PartName="/xl/charts/chart3.xml" ContentType="application/vnd.openxmlformats-officedocument.drawingml.chart+xml"/>
  <Override PartName="/xl/pivotTables/pivotTable2.xml" ContentType="application/vnd.openxmlformats-officedocument.spreadsheetml.pivotTable+xml"/>
  <Override PartName="/xl/theme/theme1.xml" ContentType="application/vnd.openxmlformats-officedocument.theme+xml"/>
  <Override PartName="/xl/pivotTables/pivotTable3.xml" ContentType="application/vnd.openxmlformats-officedocument.spreadsheetml.pivotTable+xml"/>
  <Override PartName="/xl/sharedStrings.xml" ContentType="application/vnd.openxmlformats-officedocument.spreadsheetml.sharedStrings+xml"/>
  <Override PartName="/xl/drawings/drawing1.xml" ContentType="application/vnd.openxmlformats-officedocument.drawing+xml"/>
  <Override PartName="/xl/styles.xml" ContentType="application/vnd.openxmlformats-officedocument.spreadsheetml.styles+xml"/>
  <Override PartName="/xl/pivotTables/pivotTable1.xml" ContentType="application/vnd.openxmlformats-officedocument.spreadsheetml.pivotTable+xml"/>
  <Override PartName="/docProps/core.xml" ContentType="application/vnd.openxmlformats-package.core-properties+xml"/>
  <Override PartName="/xl/pivotCache/pivotCacheDefinition3.xml" ContentType="application/vnd.openxmlformats-officedocument.spreadsheetml.pivotCacheDefinition+xml"/>
  <Override PartName="/xl/pivotCache/pivotCacheRecords2.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1.xml" ContentType="application/vnd.openxmlformats-officedocument.spreadsheetml.pivotCacheDefinition+xml"/>
  <Override PartName="/xl/pivotCache/pivotCacheRecords3.xml" ContentType="application/vnd.openxmlformats-officedocument.spreadsheetml.pivotCacheRecords+xml"/>
  <Override PartName="/xl/calcChain.xml" ContentType="application/vnd.openxmlformats-officedocument.spreadsheetml.calcChain+xml"/>
  <Override PartName="/docProps/app.xml" ContentType="application/vnd.openxmlformats-officedocument.extended-properties+xml"/>
  <Override PartName="/xl/comments1.xml" ContentType="application/vnd.openxmlformats-officedocument.spreadsheetml.comments+xml"/>
  <Override PartName="/xl/commentsmeta0" ContentType="application/binary"/>
  <Override PartName="/xl/metadata" ContentType="application/binary"/>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TEMP.UPME.028\Downloads\"/>
    </mc:Choice>
  </mc:AlternateContent>
  <workbookProtection workbookAlgorithmName="SHA-512" workbookHashValue="cPC3Rb0u8kux/i7dAogDdgrMETmekNQYWpyBq7fao7Y6AxQ9omup9HpttMAM7sLPWX6Y/BBNCpbKn9euUfALlg==" workbookSaltValue="UlpKLD7MSMDynjtAT47qYw==" workbookSpinCount="100000" lockStructure="1"/>
  <bookViews>
    <workbookView xWindow="0" yWindow="0" windowWidth="28800" windowHeight="12300" firstSheet="1" activeTab="1"/>
  </bookViews>
  <sheets>
    <sheet name="Listas" sheetId="1" state="hidden" r:id="rId1"/>
    <sheet name="PA 2022" sheetId="2" r:id="rId2"/>
    <sheet name="Seguimiento y Análisis" sheetId="3" r:id="rId3"/>
  </sheets>
  <definedNames>
    <definedName name="_xlnm._FilterDatabase" localSheetId="1" hidden="1">'PA 2022'!$A$6:$BA$230</definedName>
    <definedName name="Z_3E106B32_75D9_40D2_89C8_4A0EA7EB6F7B_.wvu.FilterData" localSheetId="1" hidden="1">'PA 2022'!$A$6:$BA$230</definedName>
    <definedName name="Z_6BB3BCBC_FFDC_4C4B_8E8C_D70AC18E5941_.wvu.FilterData" localSheetId="1" hidden="1">'PA 2022'!$A$6:$BA$230</definedName>
  </definedNames>
  <calcPr calcId="162913"/>
  <customWorkbookViews>
    <customWorkbookView name="Filtro 1" guid="{6BB3BCBC-FFDC-4C4B-8E8C-D70AC18E5941}" maximized="1" windowWidth="0" windowHeight="0" activeSheetId="0"/>
    <customWorkbookView name="Filtro 2" guid="{3E106B32-75D9-40D2-89C8-4A0EA7EB6F7B}" maximized="1" windowWidth="0" windowHeight="0" activeSheetId="0"/>
  </customWorkbookViews>
  <pivotCaches>
    <pivotCache cacheId="5" r:id="rId4"/>
    <pivotCache cacheId="9" r:id="rId5"/>
    <pivotCache cacheId="19" r:id="rId6"/>
  </pivotCaches>
  <extLst>
    <ext uri="GoogleSheetsCustomDataVersion1">
      <go:sheetsCustomData xmlns:go="http://customooxmlschemas.google.com/" r:id="rId10" roundtripDataSignature="AMtx7mgDZHDCbvKZ5pp0WHJZBpfkwFDyDg=="/>
    </ext>
  </extLst>
</workbook>
</file>

<file path=xl/calcChain.xml><?xml version="1.0" encoding="utf-8"?>
<calcChain xmlns="http://schemas.openxmlformats.org/spreadsheetml/2006/main">
  <c r="AR61" i="3" l="1"/>
  <c r="AR60" i="3"/>
  <c r="AR59" i="3"/>
  <c r="BD93" i="3"/>
  <c r="BD69" i="3"/>
  <c r="AR52" i="3"/>
  <c r="AR51" i="3"/>
  <c r="AR50" i="3"/>
  <c r="AR49" i="3"/>
  <c r="AR48" i="3"/>
  <c r="AR47" i="3"/>
  <c r="AR46" i="3"/>
  <c r="AR45" i="3"/>
  <c r="AR44" i="3"/>
  <c r="BQ41" i="3"/>
  <c r="AR41" i="3"/>
  <c r="AR40" i="3"/>
  <c r="AR39" i="3"/>
  <c r="AR38" i="3"/>
  <c r="AR37" i="3"/>
  <c r="AR36" i="3"/>
  <c r="AR35" i="3"/>
  <c r="AR34" i="3"/>
  <c r="AR33" i="3"/>
  <c r="AR30" i="3"/>
  <c r="AR29" i="3"/>
  <c r="AR28" i="3"/>
  <c r="AR27" i="3"/>
  <c r="AR26" i="3"/>
  <c r="AR25" i="3"/>
  <c r="AR24" i="3"/>
  <c r="BB23" i="3"/>
  <c r="BA23" i="3"/>
  <c r="AR23" i="3"/>
  <c r="BB22" i="3"/>
  <c r="BA22" i="3"/>
  <c r="AR22" i="3"/>
  <c r="E19" i="3"/>
  <c r="N18" i="3"/>
  <c r="L18" i="3"/>
  <c r="F18" i="3"/>
  <c r="L17" i="3"/>
  <c r="F17" i="3"/>
  <c r="J16" i="3"/>
  <c r="D16" i="3"/>
  <c r="D15" i="3"/>
  <c r="N14" i="3"/>
  <c r="L14" i="3"/>
  <c r="D14" i="3"/>
  <c r="F13" i="3"/>
  <c r="D13" i="3"/>
  <c r="J12" i="3"/>
  <c r="D12" i="3"/>
  <c r="J11" i="3"/>
  <c r="F11" i="3"/>
  <c r="D11" i="3"/>
  <c r="L10" i="3"/>
  <c r="J10" i="3"/>
  <c r="D10" i="3"/>
  <c r="L9" i="3"/>
  <c r="J9" i="3"/>
  <c r="D9" i="3"/>
  <c r="L8" i="3"/>
  <c r="J8" i="3"/>
  <c r="D8" i="3"/>
  <c r="L7" i="3"/>
  <c r="J7" i="3"/>
  <c r="F7" i="3"/>
  <c r="D7" i="3"/>
  <c r="N6" i="3"/>
  <c r="L6" i="3"/>
  <c r="F6" i="3"/>
  <c r="N5" i="3"/>
  <c r="L5" i="3"/>
  <c r="F5" i="3"/>
  <c r="N4" i="3"/>
  <c r="L4" i="3"/>
  <c r="F4" i="3"/>
  <c r="L3" i="3"/>
  <c r="I19" i="3"/>
  <c r="F3" i="3"/>
  <c r="J17" i="3" s="1"/>
  <c r="AU230" i="2"/>
  <c r="AT230" i="2"/>
  <c r="C230" i="2"/>
  <c r="AU229" i="2"/>
  <c r="AT229" i="2"/>
  <c r="C229" i="2"/>
  <c r="AT228" i="2"/>
  <c r="C228" i="2"/>
  <c r="AT227" i="2"/>
  <c r="C227" i="2"/>
  <c r="AT226" i="2"/>
  <c r="C226" i="2"/>
  <c r="AT225" i="2"/>
  <c r="C225" i="2"/>
  <c r="AU224" i="2"/>
  <c r="AT224" i="2"/>
  <c r="C224" i="2"/>
  <c r="AW223" i="2"/>
  <c r="AU223" i="2" s="1"/>
  <c r="AT223" i="2"/>
  <c r="C223" i="2"/>
  <c r="AU222" i="2"/>
  <c r="AT222" i="2"/>
  <c r="C222" i="2"/>
  <c r="AU221" i="2"/>
  <c r="AT221" i="2"/>
  <c r="C221" i="2"/>
  <c r="AU220" i="2"/>
  <c r="AT220" i="2"/>
  <c r="C220" i="2"/>
  <c r="AT219" i="2"/>
  <c r="C219" i="2"/>
  <c r="AU218" i="2"/>
  <c r="AT218" i="2"/>
  <c r="C218" i="2"/>
  <c r="AU217" i="2"/>
  <c r="AT217" i="2"/>
  <c r="W217" i="2"/>
  <c r="C217" i="2"/>
  <c r="AT216" i="2"/>
  <c r="C216" i="2"/>
  <c r="AU215" i="2"/>
  <c r="AT215" i="2"/>
  <c r="W215" i="2"/>
  <c r="C215" i="2"/>
  <c r="AU214" i="2"/>
  <c r="AT214" i="2"/>
  <c r="W214" i="2"/>
  <c r="C214" i="2"/>
  <c r="AU213" i="2"/>
  <c r="AT213" i="2"/>
  <c r="C213" i="2"/>
  <c r="AU212" i="2"/>
  <c r="AT212" i="2"/>
  <c r="C212" i="2"/>
  <c r="AU211" i="2"/>
  <c r="AT211" i="2"/>
  <c r="C211" i="2"/>
  <c r="AU210" i="2"/>
  <c r="AT210" i="2"/>
  <c r="C210" i="2"/>
  <c r="AW209" i="2"/>
  <c r="AU209" i="2" s="1"/>
  <c r="AT209" i="2"/>
  <c r="C209" i="2"/>
  <c r="AU208" i="2"/>
  <c r="AT208" i="2"/>
  <c r="C208" i="2"/>
  <c r="AT207" i="2"/>
  <c r="AW207" i="2" s="1"/>
  <c r="AU207" i="2" s="1"/>
  <c r="C207" i="2"/>
  <c r="AT206" i="2"/>
  <c r="AW206" i="2" s="1"/>
  <c r="AU206" i="2" s="1"/>
  <c r="C206" i="2"/>
  <c r="AT205" i="2"/>
  <c r="AW205" i="2" s="1"/>
  <c r="AU205" i="2" s="1"/>
  <c r="C205" i="2"/>
  <c r="AT204" i="2"/>
  <c r="AW204" i="2" s="1"/>
  <c r="AU204" i="2" s="1"/>
  <c r="C204" i="2"/>
  <c r="AT203" i="2"/>
  <c r="AW203" i="2" s="1"/>
  <c r="AU203" i="2" s="1"/>
  <c r="C203" i="2"/>
  <c r="AT202" i="2"/>
  <c r="C202" i="2"/>
  <c r="AT201" i="2"/>
  <c r="C201" i="2"/>
  <c r="AU200" i="2"/>
  <c r="AT200" i="2"/>
  <c r="C200" i="2"/>
  <c r="AU199" i="2"/>
  <c r="AT199" i="2"/>
  <c r="C199" i="2"/>
  <c r="AT198" i="2"/>
  <c r="AW198" i="2" s="1"/>
  <c r="AU198" i="2" s="1"/>
  <c r="C198" i="2"/>
  <c r="AT197" i="2"/>
  <c r="AW197" i="2" s="1"/>
  <c r="AU197" i="2" s="1"/>
  <c r="C197" i="2"/>
  <c r="AT196" i="2"/>
  <c r="AW196" i="2" s="1"/>
  <c r="AU196" i="2" s="1"/>
  <c r="C196" i="2"/>
  <c r="AT195" i="2"/>
  <c r="AW195" i="2" s="1"/>
  <c r="AU195" i="2" s="1"/>
  <c r="C195" i="2"/>
  <c r="C194" i="2"/>
  <c r="C193" i="2"/>
  <c r="AT192" i="2"/>
  <c r="C192" i="2"/>
  <c r="AT191" i="2"/>
  <c r="C191" i="2"/>
  <c r="AT190" i="2"/>
  <c r="C190" i="2"/>
  <c r="AW189" i="2"/>
  <c r="AU189" i="2" s="1"/>
  <c r="AT189" i="2"/>
  <c r="C189" i="2"/>
  <c r="AT188" i="2"/>
  <c r="AW188" i="2" s="1"/>
  <c r="AU188" i="2" s="1"/>
  <c r="C188" i="2"/>
  <c r="AU187" i="2"/>
  <c r="AT187" i="2"/>
  <c r="W187" i="2"/>
  <c r="C187" i="2"/>
  <c r="AT186" i="2"/>
  <c r="AW186" i="2" s="1"/>
  <c r="AU186" i="2" s="1"/>
  <c r="C186" i="2"/>
  <c r="C185" i="2"/>
  <c r="AT184" i="2"/>
  <c r="AW184" i="2" s="1"/>
  <c r="AU184" i="2" s="1"/>
  <c r="C184" i="2"/>
  <c r="AU183" i="2"/>
  <c r="AT183" i="2"/>
  <c r="C183" i="2"/>
  <c r="AT182" i="2"/>
  <c r="AW182" i="2" s="1"/>
  <c r="AU182" i="2" s="1"/>
  <c r="C182" i="2"/>
  <c r="AT181" i="2"/>
  <c r="C181" i="2"/>
  <c r="AU180" i="2"/>
  <c r="AT180" i="2"/>
  <c r="C180" i="2"/>
  <c r="AT179" i="2"/>
  <c r="AW179" i="2" s="1"/>
  <c r="AU179" i="2" s="1"/>
  <c r="C179" i="2"/>
  <c r="AU178" i="2"/>
  <c r="AT178" i="2"/>
  <c r="C178" i="2"/>
  <c r="AT177" i="2"/>
  <c r="C177" i="2"/>
  <c r="AU176" i="2"/>
  <c r="AT176" i="2"/>
  <c r="C176" i="2"/>
  <c r="AU175" i="2"/>
  <c r="AT175" i="2"/>
  <c r="C175" i="2"/>
  <c r="AT174" i="2"/>
  <c r="C174" i="2"/>
  <c r="AU173" i="2"/>
  <c r="AT173" i="2"/>
  <c r="C173" i="2"/>
  <c r="AU172" i="2"/>
  <c r="AT172" i="2"/>
  <c r="C172" i="2"/>
  <c r="AT171" i="2"/>
  <c r="C171" i="2"/>
  <c r="AU170" i="2"/>
  <c r="AT170" i="2"/>
  <c r="C170" i="2"/>
  <c r="AT169" i="2"/>
  <c r="AW169" i="2" s="1"/>
  <c r="AU169" i="2" s="1"/>
  <c r="C169" i="2"/>
  <c r="AT168" i="2"/>
  <c r="AW168" i="2" s="1"/>
  <c r="AU168" i="2" s="1"/>
  <c r="C168" i="2"/>
  <c r="AU167" i="2"/>
  <c r="AT167" i="2"/>
  <c r="C167" i="2"/>
  <c r="AU166" i="2"/>
  <c r="AT166" i="2"/>
  <c r="C166" i="2"/>
  <c r="AU165" i="2"/>
  <c r="AT165" i="2"/>
  <c r="C165" i="2"/>
  <c r="AU164" i="2"/>
  <c r="AT164" i="2"/>
  <c r="C164" i="2"/>
  <c r="AT163" i="2"/>
  <c r="AW163" i="2" s="1"/>
  <c r="AU163" i="2" s="1"/>
  <c r="C163" i="2"/>
  <c r="AU162" i="2"/>
  <c r="C162" i="2"/>
  <c r="AU161" i="2"/>
  <c r="AT161" i="2"/>
  <c r="C161" i="2"/>
  <c r="AT160" i="2"/>
  <c r="AW160" i="2" s="1"/>
  <c r="AU160" i="2" s="1"/>
  <c r="C160" i="2"/>
  <c r="AT159" i="2"/>
  <c r="AW159" i="2" s="1"/>
  <c r="AU159" i="2" s="1"/>
  <c r="C159" i="2"/>
  <c r="AU158" i="2"/>
  <c r="AT158" i="2"/>
  <c r="C158" i="2"/>
  <c r="AT157" i="2"/>
  <c r="AW157" i="2" s="1"/>
  <c r="AU157" i="2" s="1"/>
  <c r="C157" i="2"/>
  <c r="AW156" i="2"/>
  <c r="AU156" i="2" s="1"/>
  <c r="AT156" i="2"/>
  <c r="C156" i="2"/>
  <c r="AT155" i="2"/>
  <c r="AW155" i="2" s="1"/>
  <c r="AU155" i="2" s="1"/>
  <c r="C155" i="2"/>
  <c r="AU154" i="2"/>
  <c r="AT154" i="2"/>
  <c r="C154" i="2"/>
  <c r="AU153" i="2"/>
  <c r="AT153" i="2"/>
  <c r="C153" i="2"/>
  <c r="AU152" i="2"/>
  <c r="AT152" i="2"/>
  <c r="C152" i="2"/>
  <c r="AT151" i="2"/>
  <c r="AW151" i="2" s="1"/>
  <c r="AU151" i="2" s="1"/>
  <c r="C151" i="2"/>
  <c r="AU150" i="2"/>
  <c r="AT150" i="2"/>
  <c r="C150" i="2"/>
  <c r="AU149" i="2"/>
  <c r="AT149" i="2"/>
  <c r="C149" i="2"/>
  <c r="AU148" i="2"/>
  <c r="AT148" i="2"/>
  <c r="C148" i="2"/>
  <c r="AU147" i="2"/>
  <c r="AT147" i="2"/>
  <c r="C147" i="2"/>
  <c r="AU146" i="2"/>
  <c r="AT146" i="2"/>
  <c r="C146" i="2"/>
  <c r="AT145" i="2"/>
  <c r="AW145" i="2" s="1"/>
  <c r="AU145" i="2" s="1"/>
  <c r="C145" i="2"/>
  <c r="C144" i="2"/>
  <c r="AU143" i="2"/>
  <c r="AT143" i="2"/>
  <c r="C143" i="2"/>
  <c r="AU142" i="2"/>
  <c r="AT142" i="2"/>
  <c r="C142" i="2"/>
  <c r="AT141" i="2"/>
  <c r="C141" i="2"/>
  <c r="AU140" i="2"/>
  <c r="AT140" i="2"/>
  <c r="C140" i="2"/>
  <c r="AU139" i="2"/>
  <c r="AT139" i="2"/>
  <c r="C139" i="2"/>
  <c r="AT138" i="2"/>
  <c r="C138" i="2"/>
  <c r="AT137" i="2"/>
  <c r="C137" i="2"/>
  <c r="AW136" i="2"/>
  <c r="AU136" i="2" s="1"/>
  <c r="AT136" i="2"/>
  <c r="C136" i="2"/>
  <c r="AU135" i="2"/>
  <c r="AT135" i="2"/>
  <c r="C135" i="2"/>
  <c r="AT134" i="2"/>
  <c r="AW134" i="2" s="1"/>
  <c r="AU134" i="2" s="1"/>
  <c r="C134" i="2"/>
  <c r="AT133" i="2"/>
  <c r="AW133" i="2" s="1"/>
  <c r="AU133" i="2" s="1"/>
  <c r="C133" i="2"/>
  <c r="AT132" i="2"/>
  <c r="AW132" i="2" s="1"/>
  <c r="AU132" i="2" s="1"/>
  <c r="C132" i="2"/>
  <c r="AT131" i="2"/>
  <c r="AW131" i="2" s="1"/>
  <c r="AU131" i="2" s="1"/>
  <c r="C131" i="2"/>
  <c r="AT130" i="2"/>
  <c r="AW130" i="2" s="1"/>
  <c r="AU130" i="2" s="1"/>
  <c r="C130" i="2"/>
  <c r="AW129" i="2"/>
  <c r="AU129" i="2" s="1"/>
  <c r="AT129" i="2"/>
  <c r="C129" i="2"/>
  <c r="AT128" i="2"/>
  <c r="AW128" i="2" s="1"/>
  <c r="AU128" i="2" s="1"/>
  <c r="C128" i="2"/>
  <c r="AW127" i="2"/>
  <c r="AU127" i="2" s="1"/>
  <c r="AT127" i="2"/>
  <c r="C127" i="2"/>
  <c r="AT126" i="2"/>
  <c r="AW126" i="2" s="1"/>
  <c r="AU126" i="2" s="1"/>
  <c r="C126" i="2"/>
  <c r="AU125" i="2"/>
  <c r="AT125" i="2"/>
  <c r="C125" i="2"/>
  <c r="AU124" i="2"/>
  <c r="AT124" i="2"/>
  <c r="C124" i="2"/>
  <c r="AU123" i="2"/>
  <c r="AT123" i="2"/>
  <c r="C123" i="2"/>
  <c r="AU122" i="2"/>
  <c r="AT122" i="2"/>
  <c r="C122" i="2"/>
  <c r="C121" i="2"/>
  <c r="AU120" i="2"/>
  <c r="AT120" i="2"/>
  <c r="W120" i="2"/>
  <c r="C120" i="2"/>
  <c r="AU119" i="2"/>
  <c r="AT119" i="2"/>
  <c r="Y119" i="2"/>
  <c r="W119" i="2"/>
  <c r="C119" i="2"/>
  <c r="AU118" i="2"/>
  <c r="AT118" i="2"/>
  <c r="W118" i="2"/>
  <c r="C118" i="2"/>
  <c r="AW117" i="2"/>
  <c r="AU117" i="2" s="1"/>
  <c r="AT117" i="2"/>
  <c r="AD117" i="2"/>
  <c r="W117" i="2"/>
  <c r="C117" i="2"/>
  <c r="AU116" i="2"/>
  <c r="AT116" i="2"/>
  <c r="W116" i="2"/>
  <c r="C116" i="2"/>
  <c r="AU115" i="2"/>
  <c r="AT115" i="2"/>
  <c r="C115" i="2"/>
  <c r="AT114" i="2"/>
  <c r="W114" i="2"/>
  <c r="C114" i="2"/>
  <c r="AT113" i="2"/>
  <c r="W113" i="2"/>
  <c r="C113" i="2"/>
  <c r="AT112" i="2"/>
  <c r="C112" i="2"/>
  <c r="AT111" i="2"/>
  <c r="C111" i="2"/>
  <c r="AT110" i="2"/>
  <c r="C110" i="2"/>
  <c r="AT109" i="2"/>
  <c r="C109" i="2"/>
  <c r="AT108" i="2"/>
  <c r="C108" i="2"/>
  <c r="AT107" i="2"/>
  <c r="AD107" i="2"/>
  <c r="W107" i="2"/>
  <c r="C107" i="2"/>
  <c r="AT106" i="2"/>
  <c r="AD106" i="2"/>
  <c r="W106" i="2"/>
  <c r="C106" i="2"/>
  <c r="AT105" i="2"/>
  <c r="W105" i="2"/>
  <c r="C105" i="2"/>
  <c r="AU104" i="2"/>
  <c r="AT104" i="2"/>
  <c r="C104" i="2"/>
  <c r="AU103" i="2"/>
  <c r="AT103" i="2"/>
  <c r="C103" i="2"/>
  <c r="AW102" i="2"/>
  <c r="AU102" i="2" s="1"/>
  <c r="AT102" i="2"/>
  <c r="C102" i="2"/>
  <c r="AU101" i="2"/>
  <c r="AT101" i="2"/>
  <c r="C101" i="2"/>
  <c r="AU100" i="2"/>
  <c r="AT100" i="2"/>
  <c r="C100" i="2"/>
  <c r="AU99" i="2"/>
  <c r="AT99" i="2"/>
  <c r="C99" i="2"/>
  <c r="AU98" i="2"/>
  <c r="AT98" i="2"/>
  <c r="C98" i="2"/>
  <c r="AT97" i="2"/>
  <c r="C97" i="2"/>
  <c r="C96" i="2"/>
  <c r="C95" i="2"/>
  <c r="C94" i="2"/>
  <c r="C93" i="2"/>
  <c r="AT92" i="2"/>
  <c r="C92" i="2"/>
  <c r="AW91" i="2"/>
  <c r="AU91" i="2" s="1"/>
  <c r="AT91" i="2"/>
  <c r="C91" i="2"/>
  <c r="AU90" i="2"/>
  <c r="AT90" i="2"/>
  <c r="C90" i="2"/>
  <c r="AT89" i="2"/>
  <c r="AW89" i="2" s="1"/>
  <c r="AU89" i="2" s="1"/>
  <c r="C89" i="2"/>
  <c r="AT88" i="2"/>
  <c r="AW88" i="2" s="1"/>
  <c r="AU88" i="2" s="1"/>
  <c r="C88" i="2"/>
  <c r="AT87" i="2"/>
  <c r="AW87" i="2" s="1"/>
  <c r="AU87" i="2" s="1"/>
  <c r="C87" i="2"/>
  <c r="AT86" i="2"/>
  <c r="AW86" i="2" s="1"/>
  <c r="AU86" i="2" s="1"/>
  <c r="C86" i="2"/>
  <c r="AT85" i="2"/>
  <c r="C85" i="2"/>
  <c r="AW84" i="2"/>
  <c r="AU84" i="2" s="1"/>
  <c r="AT84" i="2"/>
  <c r="C84" i="2"/>
  <c r="AW83" i="2"/>
  <c r="AU83" i="2" s="1"/>
  <c r="AT83" i="2"/>
  <c r="C83" i="2"/>
  <c r="AU82" i="2"/>
  <c r="AT82" i="2"/>
  <c r="C82" i="2"/>
  <c r="AT81" i="2"/>
  <c r="C81" i="2"/>
  <c r="AT80" i="2"/>
  <c r="AW80" i="2" s="1"/>
  <c r="AU80" i="2" s="1"/>
  <c r="C80" i="2"/>
  <c r="AT79" i="2"/>
  <c r="AW79" i="2" s="1"/>
  <c r="AU79" i="2" s="1"/>
  <c r="C79" i="2"/>
  <c r="AT78" i="2"/>
  <c r="C78" i="2"/>
  <c r="AW77" i="2"/>
  <c r="AU77" i="2" s="1"/>
  <c r="AT77" i="2"/>
  <c r="C77" i="2"/>
  <c r="AU76" i="2"/>
  <c r="AT76" i="2"/>
  <c r="C76" i="2"/>
  <c r="AU75" i="2"/>
  <c r="AT75" i="2"/>
  <c r="C75" i="2"/>
  <c r="AU74" i="2"/>
  <c r="AT74" i="2"/>
  <c r="AD74" i="2"/>
  <c r="W74" i="2"/>
  <c r="C74" i="2"/>
  <c r="AU73" i="2"/>
  <c r="AT73" i="2"/>
  <c r="AD73" i="2"/>
  <c r="W73" i="2"/>
  <c r="C73" i="2"/>
  <c r="AU72" i="2"/>
  <c r="AT72" i="2"/>
  <c r="AD72" i="2"/>
  <c r="W72" i="2"/>
  <c r="C72" i="2"/>
  <c r="AU71" i="2"/>
  <c r="AT71" i="2"/>
  <c r="AD71" i="2"/>
  <c r="W71" i="2"/>
  <c r="C71" i="2"/>
  <c r="AT70" i="2"/>
  <c r="AW70" i="2" s="1"/>
  <c r="AU70" i="2" s="1"/>
  <c r="AD70" i="2"/>
  <c r="W70" i="2"/>
  <c r="C70" i="2"/>
  <c r="AU69" i="2"/>
  <c r="AT69" i="2"/>
  <c r="AD69" i="2"/>
  <c r="W69" i="2"/>
  <c r="C69" i="2"/>
  <c r="AT68" i="2"/>
  <c r="C68" i="2"/>
  <c r="AT67" i="2"/>
  <c r="AW67" i="2" s="1"/>
  <c r="AU67" i="2" s="1"/>
  <c r="C67" i="2"/>
  <c r="AU66" i="2"/>
  <c r="AT66" i="2"/>
  <c r="AD66" i="2"/>
  <c r="W66" i="2"/>
  <c r="C66" i="2"/>
  <c r="AU65" i="2"/>
  <c r="AT65" i="2"/>
  <c r="AD65" i="2"/>
  <c r="W65" i="2"/>
  <c r="C65" i="2"/>
  <c r="AU64" i="2"/>
  <c r="AT64" i="2"/>
  <c r="AD64" i="2"/>
  <c r="C64" i="2"/>
  <c r="AU63" i="2"/>
  <c r="AT63" i="2"/>
  <c r="AD63" i="2"/>
  <c r="C63" i="2"/>
  <c r="AU62" i="2"/>
  <c r="AT62" i="2"/>
  <c r="AD62" i="2"/>
  <c r="W62" i="2"/>
  <c r="C62" i="2"/>
  <c r="C61" i="2"/>
  <c r="C60" i="2"/>
  <c r="AU59" i="2"/>
  <c r="AT59" i="2"/>
  <c r="W59" i="2"/>
  <c r="C59" i="2"/>
  <c r="AU58" i="2"/>
  <c r="AT58" i="2"/>
  <c r="C58" i="2"/>
  <c r="AU57" i="2"/>
  <c r="AT57" i="2"/>
  <c r="W57" i="2"/>
  <c r="C57" i="2"/>
  <c r="AU56" i="2"/>
  <c r="AT56" i="2"/>
  <c r="W56" i="2"/>
  <c r="C56" i="2"/>
  <c r="AU55" i="2"/>
  <c r="AT55" i="2"/>
  <c r="C55" i="2"/>
  <c r="AU54" i="2"/>
  <c r="AT54" i="2"/>
  <c r="W54" i="2"/>
  <c r="C54" i="2"/>
  <c r="AU53" i="2"/>
  <c r="AT53" i="2"/>
  <c r="C53" i="2"/>
  <c r="AT52" i="2"/>
  <c r="C52" i="2"/>
  <c r="AU51" i="2"/>
  <c r="AT51" i="2"/>
  <c r="C51" i="2"/>
  <c r="AT50" i="2"/>
  <c r="C50" i="2"/>
  <c r="AU49" i="2"/>
  <c r="AT49" i="2"/>
  <c r="C49" i="2"/>
  <c r="AR48" i="2"/>
  <c r="AT48" i="2" s="1"/>
  <c r="C48" i="2"/>
  <c r="C47" i="2"/>
  <c r="AU46" i="2"/>
  <c r="AT46" i="2"/>
  <c r="C46" i="2"/>
  <c r="AR44" i="2"/>
  <c r="C44" i="2"/>
  <c r="AU43" i="2"/>
  <c r="AT43" i="2"/>
  <c r="C43" i="2"/>
  <c r="C42" i="2"/>
  <c r="C41" i="2"/>
  <c r="AT40" i="2"/>
  <c r="AW40" i="2" s="1"/>
  <c r="AU40" i="2" s="1"/>
  <c r="C40" i="2"/>
  <c r="AT39" i="2"/>
  <c r="AW39" i="2" s="1"/>
  <c r="AU39" i="2" s="1"/>
  <c r="C39" i="2"/>
  <c r="AT38" i="2"/>
  <c r="AW38" i="2" s="1"/>
  <c r="AU38" i="2" s="1"/>
  <c r="C38" i="2"/>
  <c r="C37" i="2"/>
  <c r="AT36" i="2"/>
  <c r="AW36" i="2" s="1"/>
  <c r="AU36" i="2" s="1"/>
  <c r="C36" i="2"/>
  <c r="AU35" i="2"/>
  <c r="AT35" i="2"/>
  <c r="C35" i="2"/>
  <c r="AT34" i="2"/>
  <c r="C34" i="2"/>
  <c r="AU33" i="2"/>
  <c r="AT33" i="2"/>
  <c r="C33" i="2"/>
  <c r="AW32" i="2"/>
  <c r="AU32" i="2" s="1"/>
  <c r="AT32" i="2"/>
  <c r="C32" i="2"/>
  <c r="AT31" i="2"/>
  <c r="AW31" i="2" s="1"/>
  <c r="AU31" i="2" s="1"/>
  <c r="C31" i="2"/>
  <c r="AT30" i="2"/>
  <c r="AW30" i="2" s="1"/>
  <c r="AU30" i="2" s="1"/>
  <c r="C30" i="2"/>
  <c r="AT29" i="2"/>
  <c r="AW29" i="2" s="1"/>
  <c r="AU29" i="2" s="1"/>
  <c r="C29" i="2"/>
  <c r="AU28" i="2"/>
  <c r="AT28" i="2"/>
  <c r="C28" i="2"/>
  <c r="AU27" i="2"/>
  <c r="AT27" i="2"/>
  <c r="C27" i="2"/>
  <c r="AU26" i="2"/>
  <c r="AT26" i="2"/>
  <c r="C26" i="2"/>
  <c r="AU25" i="2"/>
  <c r="AT25" i="2"/>
  <c r="C25" i="2"/>
  <c r="AT24" i="2"/>
  <c r="C24" i="2"/>
  <c r="AT23" i="2"/>
  <c r="C23" i="2"/>
  <c r="AT22" i="2"/>
  <c r="C22" i="2"/>
  <c r="AT21" i="2"/>
  <c r="C21" i="2"/>
  <c r="AT20" i="2"/>
  <c r="C20" i="2"/>
  <c r="AT19" i="2"/>
  <c r="C19" i="2"/>
  <c r="AU18" i="2"/>
  <c r="AT18" i="2"/>
  <c r="C18" i="2"/>
  <c r="AT17" i="2"/>
  <c r="C17" i="2"/>
  <c r="AU16" i="2"/>
  <c r="AT16" i="2"/>
  <c r="C16" i="2"/>
  <c r="AU15" i="2"/>
  <c r="AT15" i="2"/>
  <c r="C15" i="2"/>
  <c r="AU14" i="2"/>
  <c r="AT14" i="2"/>
  <c r="C14" i="2"/>
  <c r="AU13" i="2"/>
  <c r="AT13" i="2"/>
  <c r="C13" i="2"/>
  <c r="AT12" i="2"/>
  <c r="AW12" i="2" s="1"/>
  <c r="AU12" i="2" s="1"/>
  <c r="C12" i="2"/>
  <c r="AT11" i="2"/>
  <c r="AW11" i="2" s="1"/>
  <c r="AU11" i="2" s="1"/>
  <c r="C11" i="2"/>
  <c r="AU10" i="2"/>
  <c r="AT10" i="2"/>
  <c r="C10" i="2"/>
  <c r="AW9" i="2"/>
  <c r="AU9" i="2" s="1"/>
  <c r="C9" i="2"/>
  <c r="AU8" i="2"/>
  <c r="AT8" i="2"/>
  <c r="C8" i="2"/>
  <c r="AU7" i="2"/>
  <c r="AT7" i="2"/>
  <c r="C7" i="2"/>
  <c r="AR58" i="3"/>
  <c r="AR63" i="3"/>
  <c r="AR56" i="3"/>
  <c r="AR62" i="3"/>
  <c r="AR55" i="3"/>
  <c r="AR57" i="3"/>
  <c r="N7" i="3" l="1"/>
  <c r="N8" i="3"/>
  <c r="N9" i="3"/>
  <c r="N10" i="3"/>
  <c r="L11" i="3"/>
  <c r="L12" i="3"/>
  <c r="L16" i="3"/>
  <c r="J4" i="3"/>
  <c r="J5" i="3"/>
  <c r="J6" i="3"/>
  <c r="N11" i="3"/>
  <c r="N12" i="3"/>
  <c r="J14" i="3"/>
  <c r="N15" i="3"/>
  <c r="N16" i="3"/>
  <c r="J18" i="3"/>
  <c r="H11" i="3"/>
  <c r="H18" i="3"/>
  <c r="H10" i="3"/>
  <c r="H9" i="3"/>
  <c r="H16" i="3"/>
  <c r="H8" i="3"/>
  <c r="H7" i="3"/>
  <c r="H14" i="3"/>
  <c r="H6" i="3"/>
  <c r="H13" i="3"/>
  <c r="H5" i="3"/>
  <c r="H12" i="3"/>
  <c r="H4" i="3"/>
  <c r="G19" i="3"/>
  <c r="K19" i="3"/>
  <c r="M19" i="3"/>
  <c r="N3" i="3"/>
  <c r="J13" i="3"/>
  <c r="H15" i="3"/>
  <c r="N17" i="3"/>
  <c r="H3" i="3"/>
  <c r="L13" i="3"/>
  <c r="J15" i="3"/>
  <c r="H17" i="3"/>
  <c r="J3" i="3"/>
  <c r="F19" i="3"/>
  <c r="N13" i="3"/>
  <c r="L15" i="3"/>
  <c r="L19" i="3" l="1"/>
  <c r="AU45" i="3" s="1"/>
  <c r="AV45" i="3" s="1"/>
  <c r="H19" i="3"/>
  <c r="AU23" i="3" s="1"/>
  <c r="AV23" i="3" s="1"/>
  <c r="J19" i="3"/>
  <c r="AU34" i="3" s="1"/>
  <c r="AV34" i="3" s="1"/>
  <c r="N19" i="3"/>
  <c r="AU56" i="3" s="1"/>
  <c r="AV56" i="3" s="1"/>
</calcChain>
</file>

<file path=xl/comments1.xml><?xml version="1.0" encoding="utf-8"?>
<comments xmlns="http://schemas.openxmlformats.org/spreadsheetml/2006/main">
  <authors>
    <author/>
  </authors>
  <commentList>
    <comment ref="V7" authorId="0" shapeId="0">
      <text>
        <r>
          <rPr>
            <sz val="11"/>
            <color theme="1"/>
            <rFont val="Calibri"/>
            <scheme val="minor"/>
          </rPr>
          <t>Registre la fecha estimada en que terminó la ejecución de la subactividad.
======</t>
        </r>
      </text>
    </comment>
    <comment ref="X7" authorId="0" shapeId="0">
      <text>
        <r>
          <rPr>
            <sz val="11"/>
            <color theme="1"/>
            <rFont val="Calibri"/>
            <scheme val="minor"/>
          </rPr>
          <t>Registre de forma  breve, clara y precisa en que consiste el avance reportado.
======</t>
        </r>
      </text>
    </comment>
    <comment ref="AC7" authorId="0" shapeId="0">
      <text>
        <r>
          <rPr>
            <sz val="11"/>
            <color theme="1"/>
            <rFont val="Calibri"/>
            <scheme val="minor"/>
          </rPr>
          <t>Registre la fecha estimada en que terminó la ejecución de la subactividad.
======</t>
        </r>
      </text>
    </comment>
    <comment ref="AD7"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7" authorId="0" shapeId="0">
      <text>
        <r>
          <rPr>
            <sz val="11"/>
            <color theme="1"/>
            <rFont val="Calibri"/>
            <scheme val="minor"/>
          </rPr>
          <t>Registre de forma  breve, clara y precisa en que consiste el avance reportado.
======</t>
        </r>
      </text>
    </comment>
    <comment ref="AJ7" authorId="0" shapeId="0">
      <text>
        <r>
          <rPr>
            <sz val="11"/>
            <color theme="1"/>
            <rFont val="Calibri"/>
            <scheme val="minor"/>
          </rPr>
          <t>Registre la fecha estimada en que terminó la ejecución de la subactividad o la fecha del reporte del avance.
======</t>
        </r>
      </text>
    </comment>
    <comment ref="AL7" authorId="0" shapeId="0">
      <text>
        <r>
          <rPr>
            <sz val="11"/>
            <color theme="1"/>
            <rFont val="Calibri"/>
            <scheme val="minor"/>
          </rPr>
          <t>Registre de forma  breve, clara y precisa en que consiste el avance reportado.
======</t>
        </r>
      </text>
    </comment>
    <comment ref="AQ7" authorId="0" shapeId="0">
      <text>
        <r>
          <rPr>
            <sz val="11"/>
            <color theme="1"/>
            <rFont val="Calibri"/>
            <scheme val="minor"/>
          </rPr>
          <t>Registre la fecha estimada en que terminó la ejecución de la subactividad o la fecha del reporte del avance.
======</t>
        </r>
      </text>
    </comment>
    <comment ref="AR7"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V8" authorId="0" shapeId="0">
      <text>
        <r>
          <rPr>
            <sz val="11"/>
            <color theme="1"/>
            <rFont val="Calibri"/>
            <scheme val="minor"/>
          </rPr>
          <t>Registre la fecha estimada en que terminó la ejecución de la subactividad.
======</t>
        </r>
      </text>
    </comment>
    <comment ref="W8"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8" authorId="0" shapeId="0">
      <text>
        <r>
          <rPr>
            <sz val="11"/>
            <color theme="1"/>
            <rFont val="Calibri"/>
            <scheme val="minor"/>
          </rPr>
          <t>Registre de forma  breve, clara y precisa en que consiste el avance reportado.
======</t>
        </r>
      </text>
    </comment>
    <comment ref="AC8" authorId="0" shapeId="0">
      <text>
        <r>
          <rPr>
            <sz val="11"/>
            <color theme="1"/>
            <rFont val="Calibri"/>
            <scheme val="minor"/>
          </rPr>
          <t>Registre la fecha estimada en que terminó la ejecución de la subactividad.
======</t>
        </r>
      </text>
    </comment>
    <comment ref="AD8"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8" authorId="0" shapeId="0">
      <text>
        <r>
          <rPr>
            <sz val="11"/>
            <color theme="1"/>
            <rFont val="Calibri"/>
            <scheme val="minor"/>
          </rPr>
          <t>Registre de forma  breve, clara y precisa en que consiste el avance reportado.
======</t>
        </r>
      </text>
    </comment>
    <comment ref="AJ8" authorId="0" shapeId="0">
      <text>
        <r>
          <rPr>
            <sz val="11"/>
            <color theme="1"/>
            <rFont val="Calibri"/>
            <scheme val="minor"/>
          </rPr>
          <t>Registre la fecha estimada en que terminó la ejecución de la subactividad o la fecha del reporte del avance.
======</t>
        </r>
      </text>
    </comment>
    <comment ref="AL8" authorId="0" shapeId="0">
      <text>
        <r>
          <rPr>
            <sz val="11"/>
            <color theme="1"/>
            <rFont val="Calibri"/>
            <scheme val="minor"/>
          </rPr>
          <t>Registre de forma  breve, clara y precisa en que consiste el avance reportado.
======</t>
        </r>
      </text>
    </comment>
    <comment ref="AQ8" authorId="0" shapeId="0">
      <text>
        <r>
          <rPr>
            <sz val="11"/>
            <color theme="1"/>
            <rFont val="Calibri"/>
            <scheme val="minor"/>
          </rPr>
          <t>Registre la fecha estimada en que terminó la ejecución de la subactividad o la fecha del reporte del avance.
======</t>
        </r>
      </text>
    </comment>
    <comment ref="AR8"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V9" authorId="0" shapeId="0">
      <text>
        <r>
          <rPr>
            <sz val="11"/>
            <color theme="1"/>
            <rFont val="Calibri"/>
            <scheme val="minor"/>
          </rPr>
          <t>Registre la fecha estimada en que terminó la ejecución de la subactividad.
======</t>
        </r>
      </text>
    </comment>
    <comment ref="W9"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9" authorId="0" shapeId="0">
      <text>
        <r>
          <rPr>
            <sz val="11"/>
            <color theme="1"/>
            <rFont val="Calibri"/>
            <scheme val="minor"/>
          </rPr>
          <t>Registre de forma  breve, clara y precisa en que consiste el avance reportado.
======</t>
        </r>
      </text>
    </comment>
    <comment ref="AC9" authorId="0" shapeId="0">
      <text>
        <r>
          <rPr>
            <sz val="11"/>
            <color theme="1"/>
            <rFont val="Calibri"/>
            <scheme val="minor"/>
          </rPr>
          <t>Registre la fecha estimada en que terminó la ejecución de la subactividad.
======</t>
        </r>
      </text>
    </comment>
    <comment ref="AD9"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9" authorId="0" shapeId="0">
      <text>
        <r>
          <rPr>
            <sz val="11"/>
            <color theme="1"/>
            <rFont val="Calibri"/>
            <scheme val="minor"/>
          </rPr>
          <t>Registre de forma  breve, clara y precisa en que consiste el avance reportado.
======</t>
        </r>
      </text>
    </comment>
    <comment ref="AJ9" authorId="0" shapeId="0">
      <text>
        <r>
          <rPr>
            <sz val="11"/>
            <color theme="1"/>
            <rFont val="Calibri"/>
            <scheme val="minor"/>
          </rPr>
          <t>Registre la fecha estimada en que terminó la ejecución de la subactividad o la fecha del reporte del avance.
======</t>
        </r>
      </text>
    </comment>
    <comment ref="AL9" authorId="0" shapeId="0">
      <text>
        <r>
          <rPr>
            <sz val="11"/>
            <color theme="1"/>
            <rFont val="Calibri"/>
            <scheme val="minor"/>
          </rPr>
          <t>Registre de forma  breve, clara y precisa en que consiste el avance reportado.
======</t>
        </r>
      </text>
    </comment>
    <comment ref="AQ9" authorId="0" shapeId="0">
      <text>
        <r>
          <rPr>
            <sz val="11"/>
            <color theme="1"/>
            <rFont val="Calibri"/>
            <scheme val="minor"/>
          </rPr>
          <t>Registre la fecha estimada en que terminó la ejecución de la subactividad o la fecha del reporte del avance.
======</t>
        </r>
      </text>
    </comment>
    <comment ref="AR9"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V10" authorId="0" shapeId="0">
      <text>
        <r>
          <rPr>
            <sz val="11"/>
            <color theme="1"/>
            <rFont val="Calibri"/>
            <scheme val="minor"/>
          </rPr>
          <t>Registre la fecha estimada en que terminó la ejecución de la subactividad.
======</t>
        </r>
      </text>
    </comment>
    <comment ref="W10"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10" authorId="0" shapeId="0">
      <text>
        <r>
          <rPr>
            <sz val="11"/>
            <color theme="1"/>
            <rFont val="Calibri"/>
            <scheme val="minor"/>
          </rPr>
          <t>Registre de forma  breve, clara y precisa en que consiste el avance reportado.
======</t>
        </r>
      </text>
    </comment>
    <comment ref="AC10" authorId="0" shapeId="0">
      <text>
        <r>
          <rPr>
            <sz val="11"/>
            <color theme="1"/>
            <rFont val="Calibri"/>
            <scheme val="minor"/>
          </rPr>
          <t>Registre la fecha estimada en que terminó la ejecución de la subactividad.
======</t>
        </r>
      </text>
    </comment>
    <comment ref="AD10"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10" authorId="0" shapeId="0">
      <text>
        <r>
          <rPr>
            <sz val="11"/>
            <color theme="1"/>
            <rFont val="Calibri"/>
            <scheme val="minor"/>
          </rPr>
          <t>Registre de forma  breve, clara y precisa en que consiste el avance reportado.
======</t>
        </r>
      </text>
    </comment>
    <comment ref="AJ10" authorId="0" shapeId="0">
      <text>
        <r>
          <rPr>
            <sz val="11"/>
            <color theme="1"/>
            <rFont val="Calibri"/>
            <scheme val="minor"/>
          </rPr>
          <t>Registre la fecha estimada en que terminó la ejecución de la subactividad o la fecha del reporte del avance.
======</t>
        </r>
      </text>
    </comment>
    <comment ref="AL10" authorId="0" shapeId="0">
      <text>
        <r>
          <rPr>
            <sz val="11"/>
            <color theme="1"/>
            <rFont val="Calibri"/>
            <scheme val="minor"/>
          </rPr>
          <t>Registre de forma  breve, clara y precisa en que consiste el avance reportado.
======</t>
        </r>
      </text>
    </comment>
    <comment ref="AQ10" authorId="0" shapeId="0">
      <text>
        <r>
          <rPr>
            <sz val="11"/>
            <color theme="1"/>
            <rFont val="Calibri"/>
            <scheme val="minor"/>
          </rPr>
          <t>Registre la fecha estimada en que terminó la ejecución de la subactividad o la fecha del reporte del avance.
======</t>
        </r>
      </text>
    </comment>
    <comment ref="AR10"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V11" authorId="0" shapeId="0">
      <text>
        <r>
          <rPr>
            <sz val="11"/>
            <color theme="1"/>
            <rFont val="Calibri"/>
            <scheme val="minor"/>
          </rPr>
          <t>Registre la fecha estimada en que terminó la ejecución de la subactividad.
======</t>
        </r>
      </text>
    </comment>
    <comment ref="W11"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11" authorId="0" shapeId="0">
      <text>
        <r>
          <rPr>
            <sz val="11"/>
            <color theme="1"/>
            <rFont val="Calibri"/>
            <scheme val="minor"/>
          </rPr>
          <t>Registre de forma  breve, clara y precisa en que consiste el avance reportado.
======</t>
        </r>
      </text>
    </comment>
    <comment ref="AC11" authorId="0" shapeId="0">
      <text>
        <r>
          <rPr>
            <sz val="11"/>
            <color theme="1"/>
            <rFont val="Calibri"/>
            <scheme val="minor"/>
          </rPr>
          <t>Registre la fecha estimada en que terminó la ejecución de la subactividad.
======</t>
        </r>
      </text>
    </comment>
    <comment ref="AD11"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11" authorId="0" shapeId="0">
      <text>
        <r>
          <rPr>
            <sz val="11"/>
            <color theme="1"/>
            <rFont val="Calibri"/>
            <scheme val="minor"/>
          </rPr>
          <t>Registre de forma  breve, clara y precisa en que consiste el avance reportado.
======</t>
        </r>
      </text>
    </comment>
    <comment ref="AJ11" authorId="0" shapeId="0">
      <text>
        <r>
          <rPr>
            <sz val="11"/>
            <color theme="1"/>
            <rFont val="Calibri"/>
            <scheme val="minor"/>
          </rPr>
          <t>Registre la fecha estimada en que terminó la ejecución de la subactividad o la fecha del reporte del avance.
======</t>
        </r>
      </text>
    </comment>
    <comment ref="AL11" authorId="0" shapeId="0">
      <text>
        <r>
          <rPr>
            <sz val="11"/>
            <color theme="1"/>
            <rFont val="Calibri"/>
            <scheme val="minor"/>
          </rPr>
          <t>Registre de forma  breve, clara y precisa en que consiste el avance reportado.
======</t>
        </r>
      </text>
    </comment>
    <comment ref="AQ11" authorId="0" shapeId="0">
      <text>
        <r>
          <rPr>
            <sz val="11"/>
            <color theme="1"/>
            <rFont val="Calibri"/>
            <scheme val="minor"/>
          </rPr>
          <t>Registre la fecha estimada en que terminó la ejecución de la subactividad o la fecha del reporte del avance.
======</t>
        </r>
      </text>
    </comment>
    <comment ref="AR11"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AS11" authorId="0" shapeId="0">
      <text>
        <r>
          <rPr>
            <sz val="11"/>
            <color theme="1"/>
            <rFont val="Calibri"/>
            <scheme val="minor"/>
          </rPr>
          <t>Registre de forma  breve, clara y precisa en que consiste el avance reportado.
======</t>
        </r>
      </text>
    </comment>
    <comment ref="V12" authorId="0" shapeId="0">
      <text>
        <r>
          <rPr>
            <sz val="11"/>
            <color theme="1"/>
            <rFont val="Calibri"/>
            <scheme val="minor"/>
          </rPr>
          <t>Registre la fecha estimada en que terminó la ejecución de la subactividad.
======</t>
        </r>
      </text>
    </comment>
    <comment ref="W12"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12" authorId="0" shapeId="0">
      <text>
        <r>
          <rPr>
            <sz val="11"/>
            <color theme="1"/>
            <rFont val="Calibri"/>
            <scheme val="minor"/>
          </rPr>
          <t>Registre de forma  breve, clara y precisa en que consiste el avance reportado.
======</t>
        </r>
      </text>
    </comment>
    <comment ref="AC12" authorId="0" shapeId="0">
      <text>
        <r>
          <rPr>
            <sz val="11"/>
            <color theme="1"/>
            <rFont val="Calibri"/>
            <scheme val="minor"/>
          </rPr>
          <t>Registre la fecha estimada en que terminó la ejecución de la subactividad.
======</t>
        </r>
      </text>
    </comment>
    <comment ref="AD12"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12" authorId="0" shapeId="0">
      <text>
        <r>
          <rPr>
            <sz val="11"/>
            <color theme="1"/>
            <rFont val="Calibri"/>
            <scheme val="minor"/>
          </rPr>
          <t>Registre de forma  breve, clara y precisa en que consiste el avance reportado.
======</t>
        </r>
      </text>
    </comment>
    <comment ref="AJ12" authorId="0" shapeId="0">
      <text>
        <r>
          <rPr>
            <sz val="11"/>
            <color theme="1"/>
            <rFont val="Calibri"/>
            <scheme val="minor"/>
          </rPr>
          <t>Registre la fecha estimada en que terminó la ejecución de la subactividad o la fecha del reporte del avance.
======</t>
        </r>
      </text>
    </comment>
    <comment ref="AL12" authorId="0" shapeId="0">
      <text>
        <r>
          <rPr>
            <sz val="11"/>
            <color theme="1"/>
            <rFont val="Calibri"/>
            <scheme val="minor"/>
          </rPr>
          <t>Registre de forma  breve, clara y precisa en que consiste el avance reportado.
======</t>
        </r>
      </text>
    </comment>
    <comment ref="AQ12" authorId="0" shapeId="0">
      <text>
        <r>
          <rPr>
            <sz val="11"/>
            <color theme="1"/>
            <rFont val="Calibri"/>
            <scheme val="minor"/>
          </rPr>
          <t>Registre la fecha estimada en que terminó la ejecución de la subactividad o la fecha del reporte del avance.
======</t>
        </r>
      </text>
    </comment>
    <comment ref="AR12"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AS12" authorId="0" shapeId="0">
      <text>
        <r>
          <rPr>
            <sz val="11"/>
            <color theme="1"/>
            <rFont val="Calibri"/>
            <scheme val="minor"/>
          </rPr>
          <t>Registre de forma  breve, clara y precisa en que consiste el avance reportado.
======</t>
        </r>
      </text>
    </comment>
    <comment ref="V13" authorId="0" shapeId="0">
      <text>
        <r>
          <rPr>
            <sz val="11"/>
            <color theme="1"/>
            <rFont val="Calibri"/>
            <scheme val="minor"/>
          </rPr>
          <t>Registre la fecha estimada en que terminó la ejecución de la subactividad.
======</t>
        </r>
      </text>
    </comment>
    <comment ref="W13"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13" authorId="0" shapeId="0">
      <text>
        <r>
          <rPr>
            <sz val="11"/>
            <color theme="1"/>
            <rFont val="Calibri"/>
            <scheme val="minor"/>
          </rPr>
          <t>Registre de forma  breve, clara y precisa en que consiste el avance reportado.
======</t>
        </r>
      </text>
    </comment>
    <comment ref="AC13" authorId="0" shapeId="0">
      <text>
        <r>
          <rPr>
            <sz val="11"/>
            <color theme="1"/>
            <rFont val="Calibri"/>
            <scheme val="minor"/>
          </rPr>
          <t>Registre la fecha estimada en que terminó la ejecución de la subactividad.
======</t>
        </r>
      </text>
    </comment>
    <comment ref="AD13"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13" authorId="0" shapeId="0">
      <text>
        <r>
          <rPr>
            <sz val="11"/>
            <color theme="1"/>
            <rFont val="Calibri"/>
            <scheme val="minor"/>
          </rPr>
          <t>Registre de forma  breve, clara y precisa en que consiste el avance reportado.
======</t>
        </r>
      </text>
    </comment>
    <comment ref="AJ13" authorId="0" shapeId="0">
      <text>
        <r>
          <rPr>
            <sz val="11"/>
            <color theme="1"/>
            <rFont val="Calibri"/>
            <scheme val="minor"/>
          </rPr>
          <t>Registre la fecha estimada en que terminó la ejecución de la subactividad o la fecha del reporte del avance.
======</t>
        </r>
      </text>
    </comment>
    <comment ref="AL13" authorId="0" shapeId="0">
      <text>
        <r>
          <rPr>
            <sz val="11"/>
            <color theme="1"/>
            <rFont val="Calibri"/>
            <scheme val="minor"/>
          </rPr>
          <t>Registre de forma  breve, clara y precisa en que consiste el avance reportado.
======</t>
        </r>
      </text>
    </comment>
    <comment ref="AQ13" authorId="0" shapeId="0">
      <text>
        <r>
          <rPr>
            <sz val="11"/>
            <color theme="1"/>
            <rFont val="Calibri"/>
            <scheme val="minor"/>
          </rPr>
          <t>Registre la fecha estimada en que terminó la ejecución de la subactividad o la fecha del reporte del avance.
======</t>
        </r>
      </text>
    </comment>
    <comment ref="AR13"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V14" authorId="0" shapeId="0">
      <text>
        <r>
          <rPr>
            <sz val="11"/>
            <color theme="1"/>
            <rFont val="Calibri"/>
            <scheme val="minor"/>
          </rPr>
          <t>Registre la fecha estimada en que terminó la ejecución de la subactividad.
======</t>
        </r>
      </text>
    </comment>
    <comment ref="W14"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14" authorId="0" shapeId="0">
      <text>
        <r>
          <rPr>
            <sz val="11"/>
            <color theme="1"/>
            <rFont val="Calibri"/>
            <scheme val="minor"/>
          </rPr>
          <t>Registre de forma  breve, clara y precisa en que consiste el avance reportado.
======</t>
        </r>
      </text>
    </comment>
    <comment ref="AC14" authorId="0" shapeId="0">
      <text>
        <r>
          <rPr>
            <sz val="11"/>
            <color theme="1"/>
            <rFont val="Calibri"/>
            <scheme val="minor"/>
          </rPr>
          <t>Registre la fecha estimada en que terminó la ejecución de la subactividad.
======</t>
        </r>
      </text>
    </comment>
    <comment ref="AD14"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14" authorId="0" shapeId="0">
      <text>
        <r>
          <rPr>
            <sz val="11"/>
            <color theme="1"/>
            <rFont val="Calibri"/>
            <scheme val="minor"/>
          </rPr>
          <t>Registre de forma  breve, clara y precisa en que consiste el avance reportado.
======</t>
        </r>
      </text>
    </comment>
    <comment ref="AJ14" authorId="0" shapeId="0">
      <text>
        <r>
          <rPr>
            <sz val="11"/>
            <color theme="1"/>
            <rFont val="Calibri"/>
            <scheme val="minor"/>
          </rPr>
          <t>Registre la fecha estimada en que terminó la ejecución de la subactividad o la fecha del reporte del avance.
======</t>
        </r>
      </text>
    </comment>
    <comment ref="AL14" authorId="0" shapeId="0">
      <text>
        <r>
          <rPr>
            <sz val="11"/>
            <color theme="1"/>
            <rFont val="Calibri"/>
            <scheme val="minor"/>
          </rPr>
          <t>Registre de forma  breve, clara y precisa en que consiste el avance reportado.
======</t>
        </r>
      </text>
    </comment>
    <comment ref="AQ14" authorId="0" shapeId="0">
      <text>
        <r>
          <rPr>
            <sz val="11"/>
            <color theme="1"/>
            <rFont val="Calibri"/>
            <scheme val="minor"/>
          </rPr>
          <t>Registre la fecha estimada en que terminó la ejecución de la subactividad o la fecha del reporte del avance.
======</t>
        </r>
      </text>
    </comment>
    <comment ref="AR14"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V15" authorId="0" shapeId="0">
      <text>
        <r>
          <rPr>
            <sz val="11"/>
            <color theme="1"/>
            <rFont val="Calibri"/>
            <scheme val="minor"/>
          </rPr>
          <t>Registre la fecha estimada en que terminó la ejecución de la subactividad.
======</t>
        </r>
      </text>
    </comment>
    <comment ref="W15"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15" authorId="0" shapeId="0">
      <text>
        <r>
          <rPr>
            <sz val="11"/>
            <color theme="1"/>
            <rFont val="Calibri"/>
            <scheme val="minor"/>
          </rPr>
          <t>Registre de forma  breve, clara y precisa en que consiste el avance reportado.
======</t>
        </r>
      </text>
    </comment>
    <comment ref="AC15" authorId="0" shapeId="0">
      <text>
        <r>
          <rPr>
            <sz val="11"/>
            <color theme="1"/>
            <rFont val="Calibri"/>
            <scheme val="minor"/>
          </rPr>
          <t>Registre la fecha estimada en que terminó la ejecución de la subactividad.
======</t>
        </r>
      </text>
    </comment>
    <comment ref="AD15"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15" authorId="0" shapeId="0">
      <text>
        <r>
          <rPr>
            <sz val="11"/>
            <color theme="1"/>
            <rFont val="Calibri"/>
            <scheme val="minor"/>
          </rPr>
          <t>Registre de forma  breve, clara y precisa en que consiste el avance reportado.
======</t>
        </r>
      </text>
    </comment>
    <comment ref="AJ15" authorId="0" shapeId="0">
      <text>
        <r>
          <rPr>
            <sz val="11"/>
            <color theme="1"/>
            <rFont val="Calibri"/>
            <scheme val="minor"/>
          </rPr>
          <t>Registre la fecha estimada en que terminó la ejecución de la subactividad o la fecha del reporte del avance.
======</t>
        </r>
      </text>
    </comment>
    <comment ref="AL15" authorId="0" shapeId="0">
      <text>
        <r>
          <rPr>
            <sz val="11"/>
            <color theme="1"/>
            <rFont val="Calibri"/>
            <scheme val="minor"/>
          </rPr>
          <t>Registre de forma  breve, clara y precisa en que consiste el avance reportado.
======</t>
        </r>
      </text>
    </comment>
    <comment ref="AQ15" authorId="0" shapeId="0">
      <text>
        <r>
          <rPr>
            <sz val="11"/>
            <color theme="1"/>
            <rFont val="Calibri"/>
            <scheme val="minor"/>
          </rPr>
          <t>Registre la fecha estimada en que terminó la ejecución de la subactividad o la fecha del reporte del avance.
======</t>
        </r>
      </text>
    </comment>
    <comment ref="AR15"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W16"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16" authorId="0" shapeId="0">
      <text>
        <r>
          <rPr>
            <sz val="11"/>
            <color theme="1"/>
            <rFont val="Calibri"/>
            <scheme val="minor"/>
          </rPr>
          <t>Registre de forma  breve, clara y precisa en que consiste el avance reportado.
======</t>
        </r>
      </text>
    </comment>
    <comment ref="AC16" authorId="0" shapeId="0">
      <text>
        <r>
          <rPr>
            <sz val="11"/>
            <color theme="1"/>
            <rFont val="Calibri"/>
            <scheme val="minor"/>
          </rPr>
          <t>Registre la fecha estimada en que terminó la ejecución de la subactividad.
======</t>
        </r>
      </text>
    </comment>
    <comment ref="AD16"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16" authorId="0" shapeId="0">
      <text>
        <r>
          <rPr>
            <sz val="11"/>
            <color theme="1"/>
            <rFont val="Calibri"/>
            <scheme val="minor"/>
          </rPr>
          <t>Registre de forma  breve, clara y precisa en que consiste el avance reportado.
======</t>
        </r>
      </text>
    </comment>
    <comment ref="AJ16" authorId="0" shapeId="0">
      <text>
        <r>
          <rPr>
            <sz val="11"/>
            <color theme="1"/>
            <rFont val="Calibri"/>
            <scheme val="minor"/>
          </rPr>
          <t>Registre la fecha estimada en que terminó la ejecución de la subactividad o la fecha del reporte del avance.
======</t>
        </r>
      </text>
    </comment>
    <comment ref="AK16"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16" authorId="0" shapeId="0">
      <text>
        <r>
          <rPr>
            <sz val="11"/>
            <color theme="1"/>
            <rFont val="Calibri"/>
            <scheme val="minor"/>
          </rPr>
          <t>Registre de forma  breve, clara y precisa en que consiste el avance reportado.
======</t>
        </r>
      </text>
    </comment>
    <comment ref="AQ16" authorId="0" shapeId="0">
      <text>
        <r>
          <rPr>
            <sz val="11"/>
            <color theme="1"/>
            <rFont val="Calibri"/>
            <scheme val="minor"/>
          </rPr>
          <t>Registre la fecha estimada en que terminó la ejecución de la subactividad o la fecha del reporte del avance.
======</t>
        </r>
      </text>
    </comment>
    <comment ref="AR16"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V17" authorId="0" shapeId="0">
      <text>
        <r>
          <rPr>
            <sz val="11"/>
            <color theme="1"/>
            <rFont val="Calibri"/>
            <scheme val="minor"/>
          </rPr>
          <t>Registre la fecha estimada en que terminó la ejecución de la subactividad.
======</t>
        </r>
      </text>
    </comment>
    <comment ref="W17"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17" authorId="0" shapeId="0">
      <text>
        <r>
          <rPr>
            <sz val="11"/>
            <color theme="1"/>
            <rFont val="Calibri"/>
            <scheme val="minor"/>
          </rPr>
          <t>Registre de forma  breve, clara y precisa en que consiste el avance reportado.
======</t>
        </r>
      </text>
    </comment>
    <comment ref="AC17" authorId="0" shapeId="0">
      <text>
        <r>
          <rPr>
            <sz val="11"/>
            <color theme="1"/>
            <rFont val="Calibri"/>
            <scheme val="minor"/>
          </rPr>
          <t>Registre la fecha estimada en que terminó la ejecución de la subactividad.
======</t>
        </r>
      </text>
    </comment>
    <comment ref="AD17"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17" authorId="0" shapeId="0">
      <text>
        <r>
          <rPr>
            <sz val="11"/>
            <color theme="1"/>
            <rFont val="Calibri"/>
            <scheme val="minor"/>
          </rPr>
          <t>Registre de forma  breve, clara y precisa en que consiste el avance reportado.
======</t>
        </r>
      </text>
    </comment>
    <comment ref="AJ17" authorId="0" shapeId="0">
      <text>
        <r>
          <rPr>
            <sz val="11"/>
            <color theme="1"/>
            <rFont val="Calibri"/>
            <scheme val="minor"/>
          </rPr>
          <t>Registre la fecha estimada en que terminó la ejecución de la subactividad o la fecha del reporte del avance.
======</t>
        </r>
      </text>
    </comment>
    <comment ref="AK17"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17" authorId="0" shapeId="0">
      <text>
        <r>
          <rPr>
            <sz val="11"/>
            <color theme="1"/>
            <rFont val="Calibri"/>
            <scheme val="minor"/>
          </rPr>
          <t>Registre de forma  breve, clara y precisa en que consiste el avance reportado.
======</t>
        </r>
      </text>
    </comment>
    <comment ref="AQ17" authorId="0" shapeId="0">
      <text>
        <r>
          <rPr>
            <sz val="11"/>
            <color theme="1"/>
            <rFont val="Calibri"/>
            <scheme val="minor"/>
          </rPr>
          <t>Registre la fecha estimada en que terminó la ejecución de la subactividad o la fecha del reporte del avance.
======</t>
        </r>
      </text>
    </comment>
    <comment ref="AR17"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AS17" authorId="0" shapeId="0">
      <text>
        <r>
          <rPr>
            <sz val="11"/>
            <color theme="1"/>
            <rFont val="Calibri"/>
            <scheme val="minor"/>
          </rPr>
          <t>Registre de forma  breve, clara y precisa en que consiste el avance reportado.
======</t>
        </r>
      </text>
    </comment>
    <comment ref="V18" authorId="0" shapeId="0">
      <text>
        <r>
          <rPr>
            <sz val="11"/>
            <color theme="1"/>
            <rFont val="Calibri"/>
            <scheme val="minor"/>
          </rPr>
          <t>Registre la fecha estimada en que terminó la ejecución de la subactividad.
======</t>
        </r>
      </text>
    </comment>
    <comment ref="W18"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18" authorId="0" shapeId="0">
      <text>
        <r>
          <rPr>
            <sz val="11"/>
            <color theme="1"/>
            <rFont val="Calibri"/>
            <scheme val="minor"/>
          </rPr>
          <t>Registre de forma  breve, clara y precisa en que consiste el avance reportado.
======</t>
        </r>
      </text>
    </comment>
    <comment ref="AC18" authorId="0" shapeId="0">
      <text>
        <r>
          <rPr>
            <sz val="11"/>
            <color theme="1"/>
            <rFont val="Calibri"/>
            <scheme val="minor"/>
          </rPr>
          <t>Registre la fecha estimada en que terminó la ejecución de la subactividad.
======</t>
        </r>
      </text>
    </comment>
    <comment ref="AD18"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18" authorId="0" shapeId="0">
      <text>
        <r>
          <rPr>
            <sz val="11"/>
            <color theme="1"/>
            <rFont val="Calibri"/>
            <scheme val="minor"/>
          </rPr>
          <t>Registre de forma  breve, clara y precisa en que consiste el avance reportado.
======</t>
        </r>
      </text>
    </comment>
    <comment ref="AJ18" authorId="0" shapeId="0">
      <text>
        <r>
          <rPr>
            <sz val="11"/>
            <color theme="1"/>
            <rFont val="Calibri"/>
            <scheme val="minor"/>
          </rPr>
          <t>Registre la fecha estimada en que terminó la ejecución de la subactividad o la fecha del reporte del avance.
======</t>
        </r>
      </text>
    </comment>
    <comment ref="AK18"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18" authorId="0" shapeId="0">
      <text>
        <r>
          <rPr>
            <sz val="11"/>
            <color theme="1"/>
            <rFont val="Calibri"/>
            <scheme val="minor"/>
          </rPr>
          <t>Registre de forma  breve, clara y precisa en que consiste el avance reportado.
======</t>
        </r>
      </text>
    </comment>
    <comment ref="AQ18" authorId="0" shapeId="0">
      <text>
        <r>
          <rPr>
            <sz val="11"/>
            <color theme="1"/>
            <rFont val="Calibri"/>
            <scheme val="minor"/>
          </rPr>
          <t>Registre la fecha estimada en que terminó la ejecución de la subactividad o la fecha del reporte del avance.
======</t>
        </r>
      </text>
    </comment>
    <comment ref="AR18"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V19" authorId="0" shapeId="0">
      <text>
        <r>
          <rPr>
            <sz val="11"/>
            <color theme="1"/>
            <rFont val="Calibri"/>
            <scheme val="minor"/>
          </rPr>
          <t>Registre la fecha estimada en que terminó la ejecución de la subactividad.
======</t>
        </r>
      </text>
    </comment>
    <comment ref="W19"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19" authorId="0" shapeId="0">
      <text>
        <r>
          <rPr>
            <sz val="11"/>
            <color theme="1"/>
            <rFont val="Calibri"/>
            <scheme val="minor"/>
          </rPr>
          <t>Registre de forma  breve, clara y precisa en que consiste el avance reportado.
======</t>
        </r>
      </text>
    </comment>
    <comment ref="AC19" authorId="0" shapeId="0">
      <text>
        <r>
          <rPr>
            <sz val="11"/>
            <color theme="1"/>
            <rFont val="Calibri"/>
            <scheme val="minor"/>
          </rPr>
          <t>Registre la fecha estimada en que terminó la ejecución de la subactividad.
======</t>
        </r>
      </text>
    </comment>
    <comment ref="AD19"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19" authorId="0" shapeId="0">
      <text>
        <r>
          <rPr>
            <sz val="11"/>
            <color theme="1"/>
            <rFont val="Calibri"/>
            <scheme val="minor"/>
          </rPr>
          <t>Registre de forma  breve, clara y precisa en que consiste el avance reportado.
======</t>
        </r>
      </text>
    </comment>
    <comment ref="AJ19" authorId="0" shapeId="0">
      <text>
        <r>
          <rPr>
            <sz val="11"/>
            <color theme="1"/>
            <rFont val="Calibri"/>
            <scheme val="minor"/>
          </rPr>
          <t>Registre la fecha estimada en que terminó la ejecución de la subactividad o la fecha del reporte del avance.
======</t>
        </r>
      </text>
    </comment>
    <comment ref="AL19" authorId="0" shapeId="0">
      <text>
        <r>
          <rPr>
            <sz val="11"/>
            <color theme="1"/>
            <rFont val="Calibri"/>
            <scheme val="minor"/>
          </rPr>
          <t>Registre de forma  breve, clara y precisa en que consiste el avance reportado.
======</t>
        </r>
      </text>
    </comment>
    <comment ref="AQ19" authorId="0" shapeId="0">
      <text>
        <r>
          <rPr>
            <sz val="11"/>
            <color theme="1"/>
            <rFont val="Calibri"/>
            <scheme val="minor"/>
          </rPr>
          <t>Registre la fecha estimada en que terminó la ejecución de la subactividad o la fecha del reporte del avance.
======</t>
        </r>
      </text>
    </comment>
    <comment ref="AR19"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AS19" authorId="0" shapeId="0">
      <text>
        <r>
          <rPr>
            <sz val="11"/>
            <color theme="1"/>
            <rFont val="Calibri"/>
            <scheme val="minor"/>
          </rPr>
          <t>Registre de forma  breve, clara y precisa en que consiste el avance reportado.
======</t>
        </r>
      </text>
    </comment>
    <comment ref="V20" authorId="0" shapeId="0">
      <text>
        <r>
          <rPr>
            <sz val="11"/>
            <color theme="1"/>
            <rFont val="Calibri"/>
            <scheme val="minor"/>
          </rPr>
          <t>Registre la fecha estimada en que terminó la ejecución de la subactividad.
======</t>
        </r>
      </text>
    </comment>
    <comment ref="W20"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20" authorId="0" shapeId="0">
      <text>
        <r>
          <rPr>
            <sz val="11"/>
            <color theme="1"/>
            <rFont val="Calibri"/>
            <scheme val="minor"/>
          </rPr>
          <t>Registre de forma  breve, clara y precisa en que consiste el avance reportado.
======</t>
        </r>
      </text>
    </comment>
    <comment ref="AC20" authorId="0" shapeId="0">
      <text>
        <r>
          <rPr>
            <sz val="11"/>
            <color theme="1"/>
            <rFont val="Calibri"/>
            <scheme val="minor"/>
          </rPr>
          <t>Registre la fecha estimada en que terminó la ejecución de la subactividad.
======</t>
        </r>
      </text>
    </comment>
    <comment ref="AD20"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20" authorId="0" shapeId="0">
      <text>
        <r>
          <rPr>
            <sz val="11"/>
            <color theme="1"/>
            <rFont val="Calibri"/>
            <scheme val="minor"/>
          </rPr>
          <t>Registre de forma  breve, clara y precisa en que consiste el avance reportado.
======</t>
        </r>
      </text>
    </comment>
    <comment ref="AJ20" authorId="0" shapeId="0">
      <text>
        <r>
          <rPr>
            <sz val="11"/>
            <color theme="1"/>
            <rFont val="Calibri"/>
            <scheme val="minor"/>
          </rPr>
          <t>Registre la fecha estimada en que terminó la ejecución de la subactividad o la fecha del reporte del avance.
======</t>
        </r>
      </text>
    </comment>
    <comment ref="AL20" authorId="0" shapeId="0">
      <text>
        <r>
          <rPr>
            <sz val="11"/>
            <color theme="1"/>
            <rFont val="Calibri"/>
            <scheme val="minor"/>
          </rPr>
          <t>Registre de forma  breve, clara y precisa en que consiste el avance reportado.
======</t>
        </r>
      </text>
    </comment>
    <comment ref="AQ20" authorId="0" shapeId="0">
      <text>
        <r>
          <rPr>
            <sz val="11"/>
            <color theme="1"/>
            <rFont val="Calibri"/>
            <scheme val="minor"/>
          </rPr>
          <t>Registre la fecha estimada en que terminó la ejecución de la subactividad o la fecha del reporte del avance.
======</t>
        </r>
      </text>
    </comment>
    <comment ref="AR20"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V21" authorId="0" shapeId="0">
      <text>
        <r>
          <rPr>
            <sz val="11"/>
            <color theme="1"/>
            <rFont val="Calibri"/>
            <scheme val="minor"/>
          </rPr>
          <t>Registre la fecha estimada en que terminó la ejecución de la subactividad.
======</t>
        </r>
      </text>
    </comment>
    <comment ref="W21"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21" authorId="0" shapeId="0">
      <text>
        <r>
          <rPr>
            <sz val="11"/>
            <color theme="1"/>
            <rFont val="Calibri"/>
            <scheme val="minor"/>
          </rPr>
          <t>Registre de forma  breve, clara y precisa en que consiste el avance reportado.
======</t>
        </r>
      </text>
    </comment>
    <comment ref="AC21" authorId="0" shapeId="0">
      <text>
        <r>
          <rPr>
            <sz val="11"/>
            <color theme="1"/>
            <rFont val="Calibri"/>
            <scheme val="minor"/>
          </rPr>
          <t>Registre la fecha estimada en que terminó la ejecución de la subactividad.
======</t>
        </r>
      </text>
    </comment>
    <comment ref="AD21"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21" authorId="0" shapeId="0">
      <text>
        <r>
          <rPr>
            <sz val="11"/>
            <color theme="1"/>
            <rFont val="Calibri"/>
            <scheme val="minor"/>
          </rPr>
          <t>Registre de forma  breve, clara y precisa en que consiste el avance reportado.
======</t>
        </r>
      </text>
    </comment>
    <comment ref="AJ21" authorId="0" shapeId="0">
      <text>
        <r>
          <rPr>
            <sz val="11"/>
            <color theme="1"/>
            <rFont val="Calibri"/>
            <scheme val="minor"/>
          </rPr>
          <t>Registre la fecha estimada en que terminó la ejecución de la subactividad o la fecha del reporte del avance.
======</t>
        </r>
      </text>
    </comment>
    <comment ref="AK21"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21" authorId="0" shapeId="0">
      <text>
        <r>
          <rPr>
            <sz val="11"/>
            <color theme="1"/>
            <rFont val="Calibri"/>
            <scheme val="minor"/>
          </rPr>
          <t>Registre de forma  breve, clara y precisa en que consiste el avance reportado.
======</t>
        </r>
      </text>
    </comment>
    <comment ref="AQ21" authorId="0" shapeId="0">
      <text>
        <r>
          <rPr>
            <sz val="11"/>
            <color theme="1"/>
            <rFont val="Calibri"/>
            <scheme val="minor"/>
          </rPr>
          <t>Registre la fecha estimada en que terminó la ejecución de la subactividad o la fecha del reporte del avance.
======</t>
        </r>
      </text>
    </comment>
    <comment ref="AR21"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AS21" authorId="0" shapeId="0">
      <text>
        <r>
          <rPr>
            <sz val="11"/>
            <color theme="1"/>
            <rFont val="Calibri"/>
            <scheme val="minor"/>
          </rPr>
          <t>Registre de forma  breve, clara y precisa en que consiste el avance reportado.
======</t>
        </r>
      </text>
    </comment>
    <comment ref="V22" authorId="0" shapeId="0">
      <text>
        <r>
          <rPr>
            <sz val="11"/>
            <color theme="1"/>
            <rFont val="Calibri"/>
            <scheme val="minor"/>
          </rPr>
          <t>Registre la fecha estimada en que terminó la ejecución de la subactividad.
======</t>
        </r>
      </text>
    </comment>
    <comment ref="W22"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22" authorId="0" shapeId="0">
      <text>
        <r>
          <rPr>
            <sz val="11"/>
            <color theme="1"/>
            <rFont val="Calibri"/>
            <scheme val="minor"/>
          </rPr>
          <t>Registre de forma  breve, clara y precisa en que consiste el avance reportado.
======</t>
        </r>
      </text>
    </comment>
    <comment ref="AC22" authorId="0" shapeId="0">
      <text>
        <r>
          <rPr>
            <sz val="11"/>
            <color theme="1"/>
            <rFont val="Calibri"/>
            <scheme val="minor"/>
          </rPr>
          <t>Registre la fecha estimada en que terminó la ejecución de la subactividad.
======</t>
        </r>
      </text>
    </comment>
    <comment ref="AD22"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22" authorId="0" shapeId="0">
      <text>
        <r>
          <rPr>
            <sz val="11"/>
            <color theme="1"/>
            <rFont val="Calibri"/>
            <scheme val="minor"/>
          </rPr>
          <t>Registre de forma  breve, clara y precisa en que consiste el avance reportado.
======</t>
        </r>
      </text>
    </comment>
    <comment ref="AJ22" authorId="0" shapeId="0">
      <text>
        <r>
          <rPr>
            <sz val="11"/>
            <color theme="1"/>
            <rFont val="Calibri"/>
            <scheme val="minor"/>
          </rPr>
          <t>Registre la fecha estimada en que terminó la ejecución de la subactividad o la fecha del reporte del avance.
======</t>
        </r>
      </text>
    </comment>
    <comment ref="AK22"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22" authorId="0" shapeId="0">
      <text>
        <r>
          <rPr>
            <sz val="11"/>
            <color theme="1"/>
            <rFont val="Calibri"/>
            <scheme val="minor"/>
          </rPr>
          <t>Registre de forma  breve, clara y precisa en que consiste el avance reportado.
======</t>
        </r>
      </text>
    </comment>
    <comment ref="AQ22" authorId="0" shapeId="0">
      <text>
        <r>
          <rPr>
            <sz val="11"/>
            <color theme="1"/>
            <rFont val="Calibri"/>
            <scheme val="minor"/>
          </rPr>
          <t>Registre la fecha estimada en que terminó la ejecución de la subactividad o la fecha del reporte del avance.
======</t>
        </r>
      </text>
    </comment>
    <comment ref="AR22"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AS22" authorId="0" shapeId="0">
      <text>
        <r>
          <rPr>
            <sz val="11"/>
            <color theme="1"/>
            <rFont val="Calibri"/>
            <scheme val="minor"/>
          </rPr>
          <t>Registre de forma  breve, clara y precisa en que consiste el avance reportado.
======</t>
        </r>
      </text>
    </comment>
    <comment ref="V23" authorId="0" shapeId="0">
      <text>
        <r>
          <rPr>
            <sz val="11"/>
            <color theme="1"/>
            <rFont val="Calibri"/>
            <scheme val="minor"/>
          </rPr>
          <t>Registre la fecha estimada en que terminó la ejecución de la subactividad.
======</t>
        </r>
      </text>
    </comment>
    <comment ref="W23"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23" authorId="0" shapeId="0">
      <text>
        <r>
          <rPr>
            <sz val="11"/>
            <color theme="1"/>
            <rFont val="Calibri"/>
            <scheme val="minor"/>
          </rPr>
          <t>Registre de forma  breve, clara y precisa en que consiste el avance reportado.
======</t>
        </r>
      </text>
    </comment>
    <comment ref="AC23" authorId="0" shapeId="0">
      <text>
        <r>
          <rPr>
            <sz val="11"/>
            <color theme="1"/>
            <rFont val="Calibri"/>
            <scheme val="minor"/>
          </rPr>
          <t>Registre la fecha estimada en que terminó la ejecución de la subactividad.
======</t>
        </r>
      </text>
    </comment>
    <comment ref="AD23"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23" authorId="0" shapeId="0">
      <text>
        <r>
          <rPr>
            <sz val="11"/>
            <color theme="1"/>
            <rFont val="Calibri"/>
            <scheme val="minor"/>
          </rPr>
          <t>Registre de forma  breve, clara y precisa en que consiste el avance reportado.
======</t>
        </r>
      </text>
    </comment>
    <comment ref="AJ23" authorId="0" shapeId="0">
      <text>
        <r>
          <rPr>
            <sz val="11"/>
            <color theme="1"/>
            <rFont val="Calibri"/>
            <scheme val="minor"/>
          </rPr>
          <t>Registre la fecha estimada en que terminó la ejecución de la subactividad o la fecha del reporte del avance.
======</t>
        </r>
      </text>
    </comment>
    <comment ref="AK23"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L23" authorId="0" shapeId="0">
      <text>
        <r>
          <rPr>
            <sz val="11"/>
            <color theme="1"/>
            <rFont val="Calibri"/>
            <scheme val="minor"/>
          </rPr>
          <t>Registre de forma  breve, clara y precisa en que consiste el avance reportado.
======</t>
        </r>
      </text>
    </comment>
    <comment ref="AQ23" authorId="0" shapeId="0">
      <text>
        <r>
          <rPr>
            <sz val="11"/>
            <color theme="1"/>
            <rFont val="Calibri"/>
            <scheme val="minor"/>
          </rPr>
          <t>Registre la fecha estimada en que terminó la ejecución de la subactividad o la fecha del reporte del avance.
======</t>
        </r>
      </text>
    </comment>
    <comment ref="AR23"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AS23" authorId="0" shapeId="0">
      <text>
        <r>
          <rPr>
            <sz val="11"/>
            <color theme="1"/>
            <rFont val="Calibri"/>
            <scheme val="minor"/>
          </rPr>
          <t>Registre de forma  breve, clara y precisa en que consiste el avance reportado.
======</t>
        </r>
      </text>
    </comment>
    <comment ref="V24" authorId="0" shapeId="0">
      <text>
        <r>
          <rPr>
            <sz val="11"/>
            <color theme="1"/>
            <rFont val="Calibri"/>
            <scheme val="minor"/>
          </rPr>
          <t>Registre la fecha estimada en que terminó la ejecución de la subactividad.
======</t>
        </r>
      </text>
    </comment>
    <comment ref="W24"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24" authorId="0" shapeId="0">
      <text>
        <r>
          <rPr>
            <sz val="11"/>
            <color theme="1"/>
            <rFont val="Calibri"/>
            <scheme val="minor"/>
          </rPr>
          <t>Registre de forma  breve, clara y precisa en que consiste el avance reportado.
======</t>
        </r>
      </text>
    </comment>
    <comment ref="AC24" authorId="0" shapeId="0">
      <text>
        <r>
          <rPr>
            <sz val="11"/>
            <color theme="1"/>
            <rFont val="Calibri"/>
            <scheme val="minor"/>
          </rPr>
          <t>Registre la fecha estimada en que terminó la ejecución de la subactividad.
======</t>
        </r>
      </text>
    </comment>
    <comment ref="AD24"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24" authorId="0" shapeId="0">
      <text>
        <r>
          <rPr>
            <sz val="11"/>
            <color theme="1"/>
            <rFont val="Calibri"/>
            <scheme val="minor"/>
          </rPr>
          <t>Registre de forma  breve, clara y precisa en que consiste el avance reportado.
======</t>
        </r>
      </text>
    </comment>
    <comment ref="AJ24" authorId="0" shapeId="0">
      <text>
        <r>
          <rPr>
            <sz val="11"/>
            <color theme="1"/>
            <rFont val="Calibri"/>
            <scheme val="minor"/>
          </rPr>
          <t>Registre la fecha estimada en que terminó la ejecución de la subactividad o la fecha del reporte del avance.
======</t>
        </r>
      </text>
    </comment>
    <comment ref="AK24"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L24" authorId="0" shapeId="0">
      <text>
        <r>
          <rPr>
            <sz val="11"/>
            <color theme="1"/>
            <rFont val="Calibri"/>
            <scheme val="minor"/>
          </rPr>
          <t>Registre de forma  breve, clara y precisa en que consiste el avance reportado.
======</t>
        </r>
      </text>
    </comment>
    <comment ref="AQ24" authorId="0" shapeId="0">
      <text>
        <r>
          <rPr>
            <sz val="11"/>
            <color theme="1"/>
            <rFont val="Calibri"/>
            <scheme val="minor"/>
          </rPr>
          <t>Registre la fecha estimada en que terminó la ejecución de la subactividad o la fecha del reporte del avance.
======</t>
        </r>
      </text>
    </comment>
    <comment ref="AR24"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AS24" authorId="0" shapeId="0">
      <text>
        <r>
          <rPr>
            <sz val="11"/>
            <color theme="1"/>
            <rFont val="Calibri"/>
            <scheme val="minor"/>
          </rPr>
          <t>Registre de forma  breve, clara y precisa en que consiste el avance reportado.
======</t>
        </r>
      </text>
    </comment>
    <comment ref="V25" authorId="0" shapeId="0">
      <text>
        <r>
          <rPr>
            <sz val="11"/>
            <color theme="1"/>
            <rFont val="Calibri"/>
            <scheme val="minor"/>
          </rPr>
          <t>Registre la fecha estimada en que terminó la ejecución de la subactividad.
======</t>
        </r>
      </text>
    </comment>
    <comment ref="W25"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25" authorId="0" shapeId="0">
      <text>
        <r>
          <rPr>
            <sz val="11"/>
            <color theme="1"/>
            <rFont val="Calibri"/>
            <scheme val="minor"/>
          </rPr>
          <t>Registre de forma  breve, clara y precisa en que consiste el avance reportado.
======</t>
        </r>
      </text>
    </comment>
    <comment ref="AC25" authorId="0" shapeId="0">
      <text>
        <r>
          <rPr>
            <sz val="11"/>
            <color theme="1"/>
            <rFont val="Calibri"/>
            <scheme val="minor"/>
          </rPr>
          <t>Registre la fecha estimada en que terminó la ejecución de la subactividad.
======</t>
        </r>
      </text>
    </comment>
    <comment ref="AD25"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25" authorId="0" shapeId="0">
      <text>
        <r>
          <rPr>
            <sz val="11"/>
            <color theme="1"/>
            <rFont val="Calibri"/>
            <scheme val="minor"/>
          </rPr>
          <t>Registre de forma  breve, clara y precisa en que consiste el avance reportado.
======</t>
        </r>
      </text>
    </comment>
    <comment ref="AJ25" authorId="0" shapeId="0">
      <text>
        <r>
          <rPr>
            <sz val="11"/>
            <color theme="1"/>
            <rFont val="Calibri"/>
            <scheme val="minor"/>
          </rPr>
          <t>Registre la fecha estimada en que terminó la ejecución de la subactividad o la fecha del reporte del avance.
======</t>
        </r>
      </text>
    </comment>
    <comment ref="AK25"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25" authorId="0" shapeId="0">
      <text>
        <r>
          <rPr>
            <sz val="11"/>
            <color theme="1"/>
            <rFont val="Calibri"/>
            <scheme val="minor"/>
          </rPr>
          <t>Registre de forma  breve, clara y precisa en que consiste el avance reportado.
======</t>
        </r>
      </text>
    </comment>
    <comment ref="AQ25" authorId="0" shapeId="0">
      <text>
        <r>
          <rPr>
            <sz val="11"/>
            <color theme="1"/>
            <rFont val="Calibri"/>
            <scheme val="minor"/>
          </rPr>
          <t>Registre la fecha estimada en que terminó la ejecución de la subactividad o la fecha del reporte del avance.
======</t>
        </r>
      </text>
    </comment>
    <comment ref="V26" authorId="0" shapeId="0">
      <text>
        <r>
          <rPr>
            <sz val="11"/>
            <color theme="1"/>
            <rFont val="Calibri"/>
            <scheme val="minor"/>
          </rPr>
          <t>Registre la fecha estimada en que terminó la ejecución de la subactividad.
======</t>
        </r>
      </text>
    </comment>
    <comment ref="W26"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AC26" authorId="0" shapeId="0">
      <text>
        <r>
          <rPr>
            <sz val="11"/>
            <color theme="1"/>
            <rFont val="Calibri"/>
            <scheme val="minor"/>
          </rPr>
          <t>Registre la fecha estimada en que terminó la ejecución de la subactividad.
======</t>
        </r>
      </text>
    </comment>
    <comment ref="AD26"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26" authorId="0" shapeId="0">
      <text>
        <r>
          <rPr>
            <sz val="11"/>
            <color theme="1"/>
            <rFont val="Calibri"/>
            <scheme val="minor"/>
          </rPr>
          <t>Registre de forma  breve, clara y precisa en que consiste el avance reportado.
======</t>
        </r>
      </text>
    </comment>
    <comment ref="AJ26" authorId="0" shapeId="0">
      <text>
        <r>
          <rPr>
            <sz val="11"/>
            <color theme="1"/>
            <rFont val="Calibri"/>
            <scheme val="minor"/>
          </rPr>
          <t>Registre la fecha estimada en que terminó la ejecución de la subactividad o la fecha del reporte del avance.
======</t>
        </r>
      </text>
    </comment>
    <comment ref="AK26"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26" authorId="0" shapeId="0">
      <text>
        <r>
          <rPr>
            <sz val="11"/>
            <color theme="1"/>
            <rFont val="Calibri"/>
            <scheme val="minor"/>
          </rPr>
          <t>Registre de forma  breve, clara y precisa en que consiste el avance reportado.
======</t>
        </r>
      </text>
    </comment>
    <comment ref="AQ26" authorId="0" shapeId="0">
      <text>
        <r>
          <rPr>
            <sz val="11"/>
            <color theme="1"/>
            <rFont val="Calibri"/>
            <scheme val="minor"/>
          </rPr>
          <t>Registre la fecha estimada en que terminó la ejecución de la subactividad o la fecha del reporte del avance.
======</t>
        </r>
      </text>
    </comment>
    <comment ref="V27" authorId="0" shapeId="0">
      <text>
        <r>
          <rPr>
            <sz val="11"/>
            <color theme="1"/>
            <rFont val="Calibri"/>
            <scheme val="minor"/>
          </rPr>
          <t>Registre la fecha estimada en que terminó la ejecución de la subactividad.
======</t>
        </r>
      </text>
    </comment>
    <comment ref="W27"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27" authorId="0" shapeId="0">
      <text>
        <r>
          <rPr>
            <sz val="11"/>
            <color theme="1"/>
            <rFont val="Calibri"/>
            <scheme val="minor"/>
          </rPr>
          <t>Registre de forma  breve, clara y precisa en que consiste el avance reportado.
======</t>
        </r>
      </text>
    </comment>
    <comment ref="AC27" authorId="0" shapeId="0">
      <text>
        <r>
          <rPr>
            <sz val="11"/>
            <color theme="1"/>
            <rFont val="Calibri"/>
            <scheme val="minor"/>
          </rPr>
          <t>Registre la fecha estimada en que terminó la ejecución de la subactividad.
======</t>
        </r>
      </text>
    </comment>
    <comment ref="AD27"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27" authorId="0" shapeId="0">
      <text>
        <r>
          <rPr>
            <sz val="11"/>
            <color theme="1"/>
            <rFont val="Calibri"/>
            <scheme val="minor"/>
          </rPr>
          <t>Registre de forma  breve, clara y precisa en que consiste el avance reportado.
======</t>
        </r>
      </text>
    </comment>
    <comment ref="AJ27" authorId="0" shapeId="0">
      <text>
        <r>
          <rPr>
            <sz val="11"/>
            <color theme="1"/>
            <rFont val="Calibri"/>
            <scheme val="minor"/>
          </rPr>
          <t>Registre la fecha estimada en que terminó la ejecución de la subactividad o la fecha del reporte del avance.
======</t>
        </r>
      </text>
    </comment>
    <comment ref="AK27"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27" authorId="0" shapeId="0">
      <text>
        <r>
          <rPr>
            <sz val="11"/>
            <color theme="1"/>
            <rFont val="Calibri"/>
            <scheme val="minor"/>
          </rPr>
          <t>Registre de forma  breve, clara y precisa en que consiste el avance reportado.
======</t>
        </r>
      </text>
    </comment>
    <comment ref="AQ27" authorId="0" shapeId="0">
      <text>
        <r>
          <rPr>
            <sz val="11"/>
            <color theme="1"/>
            <rFont val="Calibri"/>
            <scheme val="minor"/>
          </rPr>
          <t>Registre la fecha estimada en que terminó la ejecución de la subactividad o la fecha del reporte del avance.
======</t>
        </r>
      </text>
    </comment>
    <comment ref="V28" authorId="0" shapeId="0">
      <text>
        <r>
          <rPr>
            <sz val="11"/>
            <color theme="1"/>
            <rFont val="Calibri"/>
            <scheme val="minor"/>
          </rPr>
          <t>Registre la fecha estimada en que terminó la ejecución de la subactividad.
======</t>
        </r>
      </text>
    </comment>
    <comment ref="W28"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28" authorId="0" shapeId="0">
      <text>
        <r>
          <rPr>
            <sz val="11"/>
            <color theme="1"/>
            <rFont val="Calibri"/>
            <scheme val="minor"/>
          </rPr>
          <t>Registre de forma  breve, clara y precisa en que consiste el avance reportado.
======</t>
        </r>
      </text>
    </comment>
    <comment ref="AC28" authorId="0" shapeId="0">
      <text>
        <r>
          <rPr>
            <sz val="11"/>
            <color theme="1"/>
            <rFont val="Calibri"/>
            <scheme val="minor"/>
          </rPr>
          <t>Registre la fecha estimada en que terminó la ejecución de la subactividad.
======</t>
        </r>
      </text>
    </comment>
    <comment ref="AD28"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28" authorId="0" shapeId="0">
      <text>
        <r>
          <rPr>
            <sz val="11"/>
            <color theme="1"/>
            <rFont val="Calibri"/>
            <scheme val="minor"/>
          </rPr>
          <t>Registre de forma  breve, clara y precisa en que consiste el avance reportado.
======</t>
        </r>
      </text>
    </comment>
    <comment ref="AJ28" authorId="0" shapeId="0">
      <text>
        <r>
          <rPr>
            <sz val="11"/>
            <color theme="1"/>
            <rFont val="Calibri"/>
            <scheme val="minor"/>
          </rPr>
          <t>Registre la fecha estimada en que terminó la ejecución de la subactividad o la fecha del reporte del avance.
======</t>
        </r>
      </text>
    </comment>
    <comment ref="AK28"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28" authorId="0" shapeId="0">
      <text>
        <r>
          <rPr>
            <sz val="11"/>
            <color theme="1"/>
            <rFont val="Calibri"/>
            <scheme val="minor"/>
          </rPr>
          <t>Registre de forma  breve, clara y precisa en que consiste el avance reportado.
======</t>
        </r>
      </text>
    </comment>
    <comment ref="AQ28" authorId="0" shapeId="0">
      <text>
        <r>
          <rPr>
            <sz val="11"/>
            <color theme="1"/>
            <rFont val="Calibri"/>
            <scheme val="minor"/>
          </rPr>
          <t>Registre la fecha estimada en que terminó la ejecución de la subactividad o la fecha del reporte del avance.
======</t>
        </r>
      </text>
    </comment>
    <comment ref="V29" authorId="0" shapeId="0">
      <text>
        <r>
          <rPr>
            <sz val="11"/>
            <color theme="1"/>
            <rFont val="Calibri"/>
            <scheme val="minor"/>
          </rPr>
          <t>Registre la fecha estimada en que terminó la ejecución de la subactividad.
======</t>
        </r>
      </text>
    </comment>
    <comment ref="W29"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29" authorId="0" shapeId="0">
      <text>
        <r>
          <rPr>
            <sz val="11"/>
            <color theme="1"/>
            <rFont val="Calibri"/>
            <scheme val="minor"/>
          </rPr>
          <t>Registre de forma  breve, clara y precisa en que consiste el avance reportado.
======</t>
        </r>
      </text>
    </comment>
    <comment ref="AC29" authorId="0" shapeId="0">
      <text>
        <r>
          <rPr>
            <sz val="11"/>
            <color theme="1"/>
            <rFont val="Calibri"/>
            <scheme val="minor"/>
          </rPr>
          <t>Registre la fecha estimada en que terminó la ejecución de la subactividad.
======</t>
        </r>
      </text>
    </comment>
    <comment ref="AD29"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29" authorId="0" shapeId="0">
      <text>
        <r>
          <rPr>
            <sz val="11"/>
            <color theme="1"/>
            <rFont val="Calibri"/>
            <scheme val="minor"/>
          </rPr>
          <t>Registre de forma  breve, clara y precisa en que consiste el avance reportado.
======</t>
        </r>
      </text>
    </comment>
    <comment ref="AJ29" authorId="0" shapeId="0">
      <text>
        <r>
          <rPr>
            <sz val="11"/>
            <color theme="1"/>
            <rFont val="Calibri"/>
            <scheme val="minor"/>
          </rPr>
          <t>Registre la fecha estimada en que terminó la ejecución de la subactividad o la fecha del reporte del avance.
======</t>
        </r>
      </text>
    </comment>
    <comment ref="AK29"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29" authorId="0" shapeId="0">
      <text>
        <r>
          <rPr>
            <sz val="11"/>
            <color theme="1"/>
            <rFont val="Calibri"/>
            <scheme val="minor"/>
          </rPr>
          <t>Registre de forma  breve, clara y precisa en que consiste el avance reportado.
======</t>
        </r>
      </text>
    </comment>
    <comment ref="AQ29" authorId="0" shapeId="0">
      <text>
        <r>
          <rPr>
            <sz val="11"/>
            <color theme="1"/>
            <rFont val="Calibri"/>
            <scheme val="minor"/>
          </rPr>
          <t>Registre la fecha estimada en que terminó la ejecución de la subactividad o la fecha del reporte del avance.
======</t>
        </r>
      </text>
    </comment>
    <comment ref="AR29"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V30" authorId="0" shapeId="0">
      <text>
        <r>
          <rPr>
            <sz val="11"/>
            <color theme="1"/>
            <rFont val="Calibri"/>
            <scheme val="minor"/>
          </rPr>
          <t>Registre la fecha estimada en que terminó la ejecución de la subactividad.
======</t>
        </r>
      </text>
    </comment>
    <comment ref="W30"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30" authorId="0" shapeId="0">
      <text>
        <r>
          <rPr>
            <sz val="11"/>
            <color theme="1"/>
            <rFont val="Calibri"/>
            <scheme val="minor"/>
          </rPr>
          <t>Registre de forma  breve, clara y precisa en que consiste el avance reportado.
======</t>
        </r>
      </text>
    </comment>
    <comment ref="AC30" authorId="0" shapeId="0">
      <text>
        <r>
          <rPr>
            <sz val="11"/>
            <color theme="1"/>
            <rFont val="Calibri"/>
            <scheme val="minor"/>
          </rPr>
          <t>Registre la fecha estimada en que terminó la ejecución de la subactividad.
======</t>
        </r>
      </text>
    </comment>
    <comment ref="AD30"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AE30" authorId="0" shapeId="0">
      <text>
        <r>
          <rPr>
            <sz val="11"/>
            <color theme="1"/>
            <rFont val="Calibri"/>
            <scheme val="minor"/>
          </rPr>
          <t>Registre de forma  breve, clara y precisa en que consiste el avance reportado.
======</t>
        </r>
      </text>
    </comment>
    <comment ref="AJ30" authorId="0" shapeId="0">
      <text>
        <r>
          <rPr>
            <sz val="11"/>
            <color theme="1"/>
            <rFont val="Calibri"/>
            <scheme val="minor"/>
          </rPr>
          <t>Registre la fecha estimada en que terminó la ejecución de la subactividad o la fecha del reporte del avance.
======</t>
        </r>
      </text>
    </comment>
    <comment ref="AL30" authorId="0" shapeId="0">
      <text>
        <r>
          <rPr>
            <sz val="11"/>
            <color theme="1"/>
            <rFont val="Calibri"/>
            <scheme val="minor"/>
          </rPr>
          <t>Registre de forma  breve, clara y precisa en que consiste el avance reportado.
======</t>
        </r>
      </text>
    </comment>
    <comment ref="AQ30" authorId="0" shapeId="0">
      <text>
        <r>
          <rPr>
            <sz val="11"/>
            <color theme="1"/>
            <rFont val="Calibri"/>
            <scheme val="minor"/>
          </rPr>
          <t>Registre la fecha estimada en que terminó la ejecución de la subactividad o la fecha del reporte del avance.
======</t>
        </r>
      </text>
    </comment>
    <comment ref="AR30"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AS30" authorId="0" shapeId="0">
      <text>
        <r>
          <rPr>
            <sz val="11"/>
            <color theme="1"/>
            <rFont val="Calibri"/>
            <scheme val="minor"/>
          </rPr>
          <t>Registre de forma  breve, clara y precisa en que consiste el avance reportado.
======</t>
        </r>
      </text>
    </comment>
    <comment ref="V31" authorId="0" shapeId="0">
      <text>
        <r>
          <rPr>
            <sz val="11"/>
            <color theme="1"/>
            <rFont val="Calibri"/>
            <scheme val="minor"/>
          </rPr>
          <t>Registre la fecha estimada en que terminó la ejecución de la subactividad.
======</t>
        </r>
      </text>
    </comment>
    <comment ref="W31"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31" authorId="0" shapeId="0">
      <text>
        <r>
          <rPr>
            <sz val="11"/>
            <color theme="1"/>
            <rFont val="Calibri"/>
            <scheme val="minor"/>
          </rPr>
          <t>Registre de forma  breve, clara y precisa en que consiste el avance reportado.
======</t>
        </r>
      </text>
    </comment>
    <comment ref="AC31" authorId="0" shapeId="0">
      <text>
        <r>
          <rPr>
            <sz val="11"/>
            <color theme="1"/>
            <rFont val="Calibri"/>
            <scheme val="minor"/>
          </rPr>
          <t>Registre la fecha estimada en que terminó la ejecución de la subactividad.
======</t>
        </r>
      </text>
    </comment>
    <comment ref="AD31"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AE31" authorId="0" shapeId="0">
      <text>
        <r>
          <rPr>
            <sz val="11"/>
            <color theme="1"/>
            <rFont val="Calibri"/>
            <scheme val="minor"/>
          </rPr>
          <t>Registre de forma  breve, clara y precisa en que consiste el avance reportado.
======</t>
        </r>
      </text>
    </comment>
    <comment ref="AJ31" authorId="0" shapeId="0">
      <text>
        <r>
          <rPr>
            <sz val="11"/>
            <color theme="1"/>
            <rFont val="Calibri"/>
            <scheme val="minor"/>
          </rPr>
          <t>Registre la fecha estimada en que terminó la ejecución de la subactividad o la fecha del reporte del avance.
======</t>
        </r>
      </text>
    </comment>
    <comment ref="AK31"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31" authorId="0" shapeId="0">
      <text>
        <r>
          <rPr>
            <sz val="11"/>
            <color theme="1"/>
            <rFont val="Calibri"/>
            <scheme val="minor"/>
          </rPr>
          <t>Registre de forma  breve, clara y precisa en que consiste el avance reportado.
======</t>
        </r>
      </text>
    </comment>
    <comment ref="AQ31" authorId="0" shapeId="0">
      <text>
        <r>
          <rPr>
            <sz val="11"/>
            <color theme="1"/>
            <rFont val="Calibri"/>
            <scheme val="minor"/>
          </rPr>
          <t>Registre la fecha estimada en que terminó la ejecución de la subactividad o la fecha del reporte del avance.
======</t>
        </r>
      </text>
    </comment>
    <comment ref="AR31"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AS31" authorId="0" shapeId="0">
      <text>
        <r>
          <rPr>
            <sz val="11"/>
            <color theme="1"/>
            <rFont val="Calibri"/>
            <scheme val="minor"/>
          </rPr>
          <t>Registre de forma  breve, clara y precisa en que consiste el avance reportado.
======</t>
        </r>
      </text>
    </comment>
    <comment ref="V32" authorId="0" shapeId="0">
      <text>
        <r>
          <rPr>
            <sz val="11"/>
            <color theme="1"/>
            <rFont val="Calibri"/>
            <scheme val="minor"/>
          </rPr>
          <t>Registre la fecha estimada en que terminó la ejecución de la subactividad.
======</t>
        </r>
      </text>
    </comment>
    <comment ref="W32"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32" authorId="0" shapeId="0">
      <text>
        <r>
          <rPr>
            <sz val="11"/>
            <color theme="1"/>
            <rFont val="Calibri"/>
            <scheme val="minor"/>
          </rPr>
          <t>Registre de forma  breve, clara y precisa en que consiste el avance reportado.
======</t>
        </r>
      </text>
    </comment>
    <comment ref="AC32" authorId="0" shapeId="0">
      <text>
        <r>
          <rPr>
            <sz val="11"/>
            <color theme="1"/>
            <rFont val="Calibri"/>
            <scheme val="minor"/>
          </rPr>
          <t>Registre la fecha estimada en que terminó la ejecución de la subactividad.
======</t>
        </r>
      </text>
    </comment>
    <comment ref="AD32"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32" authorId="0" shapeId="0">
      <text>
        <r>
          <rPr>
            <sz val="11"/>
            <color theme="1"/>
            <rFont val="Calibri"/>
            <scheme val="minor"/>
          </rPr>
          <t>Registre de forma  breve, clara y precisa en que consiste el avance reportado.
======</t>
        </r>
      </text>
    </comment>
    <comment ref="AJ32" authorId="0" shapeId="0">
      <text>
        <r>
          <rPr>
            <sz val="11"/>
            <color theme="1"/>
            <rFont val="Calibri"/>
            <scheme val="minor"/>
          </rPr>
          <t>Registre la fecha estimada en que terminó la ejecución de la subactividad o la fecha del reporte del avance.
======</t>
        </r>
      </text>
    </comment>
    <comment ref="AK32"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32" authorId="0" shapeId="0">
      <text>
        <r>
          <rPr>
            <sz val="11"/>
            <color theme="1"/>
            <rFont val="Calibri"/>
            <scheme val="minor"/>
          </rPr>
          <t>Registre de forma  breve, clara y precisa en que consiste el avance reportado.
======</t>
        </r>
      </text>
    </comment>
    <comment ref="AQ32" authorId="0" shapeId="0">
      <text>
        <r>
          <rPr>
            <sz val="11"/>
            <color theme="1"/>
            <rFont val="Calibri"/>
            <scheme val="minor"/>
          </rPr>
          <t>Registre la fecha estimada en que terminó la ejecución de la subactividad o la fecha del reporte del avance.
======</t>
        </r>
      </text>
    </comment>
    <comment ref="AR32"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AS32" authorId="0" shapeId="0">
      <text>
        <r>
          <rPr>
            <sz val="11"/>
            <color theme="1"/>
            <rFont val="Calibri"/>
            <scheme val="minor"/>
          </rPr>
          <t>Registre de forma  breve, clara y precisa en que consiste el avance reportado.
======</t>
        </r>
      </text>
    </comment>
    <comment ref="V33" authorId="0" shapeId="0">
      <text>
        <r>
          <rPr>
            <sz val="11"/>
            <color theme="1"/>
            <rFont val="Calibri"/>
            <scheme val="minor"/>
          </rPr>
          <t>Registre la fecha estimada en que terminó la ejecución de la subactividad.
======</t>
        </r>
      </text>
    </comment>
    <comment ref="W33"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33" authorId="0" shapeId="0">
      <text>
        <r>
          <rPr>
            <sz val="11"/>
            <color theme="1"/>
            <rFont val="Calibri"/>
            <scheme val="minor"/>
          </rPr>
          <t>Registre de forma  breve, clara y precisa en que consiste el avance reportado.
======</t>
        </r>
      </text>
    </comment>
    <comment ref="AC33" authorId="0" shapeId="0">
      <text>
        <r>
          <rPr>
            <sz val="11"/>
            <color theme="1"/>
            <rFont val="Calibri"/>
            <scheme val="minor"/>
          </rPr>
          <t>Registre la fecha estimada en que terminó la ejecución de la subactividad.
======</t>
        </r>
      </text>
    </comment>
    <comment ref="AD33"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33" authorId="0" shapeId="0">
      <text>
        <r>
          <rPr>
            <sz val="11"/>
            <color theme="1"/>
            <rFont val="Calibri"/>
            <scheme val="minor"/>
          </rPr>
          <t>Registre de forma  breve, clara y precisa en que consiste el avance reportado.
======</t>
        </r>
      </text>
    </comment>
    <comment ref="AJ33" authorId="0" shapeId="0">
      <text>
        <r>
          <rPr>
            <sz val="11"/>
            <color theme="1"/>
            <rFont val="Calibri"/>
            <scheme val="minor"/>
          </rPr>
          <t>Registre la fecha estimada en que terminó la ejecución de la subactividad o la fecha del reporte del avance.
======</t>
        </r>
      </text>
    </comment>
    <comment ref="AK33"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33" authorId="0" shapeId="0">
      <text>
        <r>
          <rPr>
            <sz val="11"/>
            <color theme="1"/>
            <rFont val="Calibri"/>
            <scheme val="minor"/>
          </rPr>
          <t>Registre de forma  breve, clara y precisa en que consiste el avance reportado.
======</t>
        </r>
      </text>
    </comment>
    <comment ref="AQ33" authorId="0" shapeId="0">
      <text>
        <r>
          <rPr>
            <sz val="11"/>
            <color theme="1"/>
            <rFont val="Calibri"/>
            <scheme val="minor"/>
          </rPr>
          <t>Registre la fecha estimada en que terminó la ejecución de la subactividad o la fecha del reporte del avance.
======</t>
        </r>
      </text>
    </comment>
    <comment ref="AR33"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V34" authorId="0" shapeId="0">
      <text>
        <r>
          <rPr>
            <sz val="11"/>
            <color theme="1"/>
            <rFont val="Calibri"/>
            <scheme val="minor"/>
          </rPr>
          <t>Registre la fecha estimada en que terminó la ejecución de la subactividad.
======</t>
        </r>
      </text>
    </comment>
    <comment ref="W34"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34" authorId="0" shapeId="0">
      <text>
        <r>
          <rPr>
            <sz val="11"/>
            <color theme="1"/>
            <rFont val="Calibri"/>
            <scheme val="minor"/>
          </rPr>
          <t>Registre de forma  breve, clara y precisa en que consiste el avance reportado.
======</t>
        </r>
      </text>
    </comment>
    <comment ref="AC34" authorId="0" shapeId="0">
      <text>
        <r>
          <rPr>
            <sz val="11"/>
            <color theme="1"/>
            <rFont val="Calibri"/>
            <scheme val="minor"/>
          </rPr>
          <t>Registre la fecha estimada en que terminó la ejecución de la subactividad.
======</t>
        </r>
      </text>
    </comment>
    <comment ref="AD34"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AE34" authorId="0" shapeId="0">
      <text>
        <r>
          <rPr>
            <sz val="11"/>
            <color theme="1"/>
            <rFont val="Calibri"/>
            <scheme val="minor"/>
          </rPr>
          <t>Registre de forma  breve, clara y precisa en que consiste el avance reportado.
======</t>
        </r>
      </text>
    </comment>
    <comment ref="AJ34" authorId="0" shapeId="0">
      <text>
        <r>
          <rPr>
            <sz val="11"/>
            <color theme="1"/>
            <rFont val="Calibri"/>
            <scheme val="minor"/>
          </rPr>
          <t>Registre la fecha estimada en que terminó la ejecución de la subactividad o la fecha del reporte del avance.
======</t>
        </r>
      </text>
    </comment>
    <comment ref="AK34"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34" authorId="0" shapeId="0">
      <text>
        <r>
          <rPr>
            <sz val="11"/>
            <color theme="1"/>
            <rFont val="Calibri"/>
            <scheme val="minor"/>
          </rPr>
          <t>Registre de forma  breve, clara y precisa en que consiste el avance reportado.
======</t>
        </r>
      </text>
    </comment>
    <comment ref="AQ34" authorId="0" shapeId="0">
      <text>
        <r>
          <rPr>
            <sz val="11"/>
            <color theme="1"/>
            <rFont val="Calibri"/>
            <scheme val="minor"/>
          </rPr>
          <t>Registre la fecha estimada en que terminó la ejecución de la subactividad o la fecha del reporte del avance.
======</t>
        </r>
      </text>
    </comment>
    <comment ref="AR34"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AS34" authorId="0" shapeId="0">
      <text>
        <r>
          <rPr>
            <sz val="11"/>
            <color theme="1"/>
            <rFont val="Calibri"/>
            <scheme val="minor"/>
          </rPr>
          <t>Registre de forma  breve, clara y precisa en que consiste el avance reportado.
======</t>
        </r>
      </text>
    </comment>
    <comment ref="V35" authorId="0" shapeId="0">
      <text>
        <r>
          <rPr>
            <sz val="11"/>
            <color theme="1"/>
            <rFont val="Calibri"/>
            <scheme val="minor"/>
          </rPr>
          <t>Registre la fecha estimada en que terminó la ejecución de la subactividad.
======</t>
        </r>
      </text>
    </comment>
    <comment ref="W35"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35" authorId="0" shapeId="0">
      <text>
        <r>
          <rPr>
            <sz val="11"/>
            <color theme="1"/>
            <rFont val="Calibri"/>
            <scheme val="minor"/>
          </rPr>
          <t>Registre de forma  breve, clara y precisa en que consiste el avance reportado.
======</t>
        </r>
      </text>
    </comment>
    <comment ref="AC35" authorId="0" shapeId="0">
      <text>
        <r>
          <rPr>
            <sz val="11"/>
            <color theme="1"/>
            <rFont val="Calibri"/>
            <scheme val="minor"/>
          </rPr>
          <t>Registre la fecha estimada en que terminó la ejecución de la subactividad.
======</t>
        </r>
      </text>
    </comment>
    <comment ref="AE35" authorId="0" shapeId="0">
      <text>
        <r>
          <rPr>
            <sz val="11"/>
            <color theme="1"/>
            <rFont val="Calibri"/>
            <scheme val="minor"/>
          </rPr>
          <t>Registre de forma  breve, clara y precisa en que consiste el avance reportado.
======</t>
        </r>
      </text>
    </comment>
    <comment ref="AJ35" authorId="0" shapeId="0">
      <text>
        <r>
          <rPr>
            <sz val="11"/>
            <color theme="1"/>
            <rFont val="Calibri"/>
            <scheme val="minor"/>
          </rPr>
          <t>Registre la fecha estimada en que terminó la ejecución de la subactividad o la fecha del reporte del avance.
======</t>
        </r>
      </text>
    </comment>
    <comment ref="AK35"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35" authorId="0" shapeId="0">
      <text>
        <r>
          <rPr>
            <sz val="11"/>
            <color theme="1"/>
            <rFont val="Calibri"/>
            <scheme val="minor"/>
          </rPr>
          <t>Registre de forma  breve, clara y precisa en que consiste el avance reportado.
======</t>
        </r>
      </text>
    </comment>
    <comment ref="AQ35" authorId="0" shapeId="0">
      <text>
        <r>
          <rPr>
            <sz val="11"/>
            <color theme="1"/>
            <rFont val="Calibri"/>
            <scheme val="minor"/>
          </rPr>
          <t>Registre la fecha estimada en que terminó la ejecución de la subactividad o la fecha del reporte del avance.
======</t>
        </r>
      </text>
    </comment>
    <comment ref="AR35"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V36" authorId="0" shapeId="0">
      <text>
        <r>
          <rPr>
            <sz val="11"/>
            <color theme="1"/>
            <rFont val="Calibri"/>
            <scheme val="minor"/>
          </rPr>
          <t>Registre la fecha estimada en que terminó la ejecución de la subactividad.
======</t>
        </r>
      </text>
    </comment>
    <comment ref="W36"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36" authorId="0" shapeId="0">
      <text>
        <r>
          <rPr>
            <sz val="11"/>
            <color theme="1"/>
            <rFont val="Calibri"/>
            <scheme val="minor"/>
          </rPr>
          <t>Registre de forma  breve, clara y precisa en que consiste el avance reportado.
======</t>
        </r>
      </text>
    </comment>
    <comment ref="AC36" authorId="0" shapeId="0">
      <text>
        <r>
          <rPr>
            <sz val="11"/>
            <color theme="1"/>
            <rFont val="Calibri"/>
            <scheme val="minor"/>
          </rPr>
          <t>Registre la fecha estimada en que terminó la ejecución de la subactividad.
======</t>
        </r>
      </text>
    </comment>
    <comment ref="AE36" authorId="0" shapeId="0">
      <text>
        <r>
          <rPr>
            <sz val="11"/>
            <color theme="1"/>
            <rFont val="Calibri"/>
            <scheme val="minor"/>
          </rPr>
          <t>Registre de forma  breve, clara y precisa en que consiste el avance reportado.
======</t>
        </r>
      </text>
    </comment>
    <comment ref="AJ36" authorId="0" shapeId="0">
      <text>
        <r>
          <rPr>
            <sz val="11"/>
            <color theme="1"/>
            <rFont val="Calibri"/>
            <scheme val="minor"/>
          </rPr>
          <t>Registre la fecha estimada en que terminó la ejecución de la subactividad o la fecha del reporte del avance.
======</t>
        </r>
      </text>
    </comment>
    <comment ref="AK36"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36" authorId="0" shapeId="0">
      <text>
        <r>
          <rPr>
            <sz val="11"/>
            <color theme="1"/>
            <rFont val="Calibri"/>
            <scheme val="minor"/>
          </rPr>
          <t>Registre de forma  breve, clara y precisa en que consiste el avance reportado.
======</t>
        </r>
      </text>
    </comment>
    <comment ref="AQ36" authorId="0" shapeId="0">
      <text>
        <r>
          <rPr>
            <sz val="11"/>
            <color theme="1"/>
            <rFont val="Calibri"/>
            <scheme val="minor"/>
          </rPr>
          <t>Registre la fecha estimada en que terminó la ejecución de la subactividad o la fecha del reporte del avance.
======</t>
        </r>
      </text>
    </comment>
    <comment ref="AR36"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AS36" authorId="0" shapeId="0">
      <text>
        <r>
          <rPr>
            <sz val="11"/>
            <color theme="1"/>
            <rFont val="Calibri"/>
            <scheme val="minor"/>
          </rPr>
          <t>Registre de forma  breve, clara y precisa en que consiste el avance reportado.
======</t>
        </r>
      </text>
    </comment>
    <comment ref="R37" authorId="0" shapeId="0">
      <text>
        <r>
          <rPr>
            <sz val="11"/>
            <color theme="1"/>
            <rFont val="Calibri"/>
            <scheme val="minor"/>
          </rPr>
          <t>En Comité de Gestión y Desempeño No.7 del 8 de julio se aprueba modificación de la fecha para finalice el 31/12/2022
======</t>
        </r>
      </text>
    </comment>
    <comment ref="V37" authorId="0" shapeId="0">
      <text>
        <r>
          <rPr>
            <sz val="11"/>
            <color theme="1"/>
            <rFont val="Calibri"/>
            <scheme val="minor"/>
          </rPr>
          <t>11/07/2022
Registre la fecha estimada en que terminó la ejecución de la subactividad.
======</t>
        </r>
      </text>
    </comment>
    <comment ref="W37"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37" authorId="0" shapeId="0">
      <text>
        <r>
          <rPr>
            <sz val="11"/>
            <color theme="1"/>
            <rFont val="Calibri"/>
            <scheme val="minor"/>
          </rPr>
          <t>Registre de forma  breve, clara y precisa en que consiste el avance reportado.
======</t>
        </r>
      </text>
    </comment>
    <comment ref="AC37" authorId="0" shapeId="0">
      <text>
        <r>
          <rPr>
            <sz val="11"/>
            <color theme="1"/>
            <rFont val="Calibri"/>
            <scheme val="minor"/>
          </rPr>
          <t>Registre la fecha estimada en que terminó la ejecución de la subactividad.
======</t>
        </r>
      </text>
    </comment>
    <comment ref="AD37"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37" authorId="0" shapeId="0">
      <text>
        <r>
          <rPr>
            <sz val="11"/>
            <color theme="1"/>
            <rFont val="Calibri"/>
            <scheme val="minor"/>
          </rPr>
          <t>Registre de forma  breve, clara y precisa en que consiste el avance reportado.
======</t>
        </r>
      </text>
    </comment>
    <comment ref="AJ37"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AK37"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L37" authorId="0" shapeId="0">
      <text>
        <r>
          <rPr>
            <sz val="11"/>
            <color theme="1"/>
            <rFont val="Calibri"/>
            <scheme val="minor"/>
          </rPr>
          <t>Registre de forma  breve, clara y precisa en que consiste el avance reportado.
======</t>
        </r>
      </text>
    </comment>
    <comment ref="AQ37" authorId="0" shapeId="0">
      <text>
        <r>
          <rPr>
            <sz val="11"/>
            <color theme="1"/>
            <rFont val="Calibri"/>
            <scheme val="minor"/>
          </rPr>
          <t>Registre la fecha estimada en que terminó la ejecución de la subactividad o la fecha del reporte del avance.
======</t>
        </r>
      </text>
    </comment>
    <comment ref="AR37"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V38" authorId="0" shapeId="0">
      <text>
        <r>
          <rPr>
            <sz val="11"/>
            <color theme="1"/>
            <rFont val="Calibri"/>
            <scheme val="minor"/>
          </rPr>
          <t>Registre la fecha estimada en que terminó la ejecución de la subactividad.
======</t>
        </r>
      </text>
    </comment>
    <comment ref="W38"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38" authorId="0" shapeId="0">
      <text>
        <r>
          <rPr>
            <sz val="11"/>
            <color theme="1"/>
            <rFont val="Calibri"/>
            <scheme val="minor"/>
          </rPr>
          <t>Registre de forma  breve, clara y precisa en que consiste el avance reportado.
======</t>
        </r>
      </text>
    </comment>
    <comment ref="AC38" authorId="0" shapeId="0">
      <text>
        <r>
          <rPr>
            <sz val="11"/>
            <color theme="1"/>
            <rFont val="Calibri"/>
            <scheme val="minor"/>
          </rPr>
          <t>Registre la fecha estimada en que terminó la ejecución de la subactividad.
======</t>
        </r>
      </text>
    </comment>
    <comment ref="AD38"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38" authorId="0" shapeId="0">
      <text>
        <r>
          <rPr>
            <sz val="11"/>
            <color theme="1"/>
            <rFont val="Calibri"/>
            <scheme val="minor"/>
          </rPr>
          <t>Registre de forma  breve, clara y precisa en que consiste el avance reportado.
======</t>
        </r>
      </text>
    </comment>
    <comment ref="AJ38"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AK38"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L38" authorId="0" shapeId="0">
      <text>
        <r>
          <rPr>
            <sz val="11"/>
            <color theme="1"/>
            <rFont val="Calibri"/>
            <scheme val="minor"/>
          </rPr>
          <t>Registre de forma  breve, clara y precisa en que consiste el avance reportado.
======</t>
        </r>
      </text>
    </comment>
    <comment ref="AQ38" authorId="0" shapeId="0">
      <text>
        <r>
          <rPr>
            <sz val="11"/>
            <color theme="1"/>
            <rFont val="Calibri"/>
            <scheme val="minor"/>
          </rPr>
          <t>Registre la fecha estimada en que terminó la ejecución de la subactividad o la fecha del reporte del avance.
======</t>
        </r>
      </text>
    </comment>
    <comment ref="AR38"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V39" authorId="0" shapeId="0">
      <text>
        <r>
          <rPr>
            <sz val="11"/>
            <color theme="1"/>
            <rFont val="Calibri"/>
            <scheme val="minor"/>
          </rPr>
          <t>Registre la fecha estimada en que terminó la ejecución de la subactividad.
======</t>
        </r>
      </text>
    </comment>
    <comment ref="W39"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39" authorId="0" shapeId="0">
      <text>
        <r>
          <rPr>
            <sz val="11"/>
            <color theme="1"/>
            <rFont val="Calibri"/>
            <scheme val="minor"/>
          </rPr>
          <t>Registre de forma  breve, clara y precisa en que consiste el avance reportado.
======</t>
        </r>
      </text>
    </comment>
    <comment ref="AC39" authorId="0" shapeId="0">
      <text>
        <r>
          <rPr>
            <sz val="11"/>
            <color theme="1"/>
            <rFont val="Calibri"/>
            <scheme val="minor"/>
          </rPr>
          <t>Registre la fecha estimada en que terminó la ejecución de la subactividad.
======</t>
        </r>
      </text>
    </comment>
    <comment ref="AD39"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39" authorId="0" shapeId="0">
      <text>
        <r>
          <rPr>
            <sz val="11"/>
            <color theme="1"/>
            <rFont val="Calibri"/>
            <scheme val="minor"/>
          </rPr>
          <t>Registre de forma  breve, clara y precisa en que consiste el avance reportado.
======</t>
        </r>
      </text>
    </comment>
    <comment ref="AJ39"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AK39"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39" authorId="0" shapeId="0">
      <text>
        <r>
          <rPr>
            <sz val="11"/>
            <color theme="1"/>
            <rFont val="Calibri"/>
            <scheme val="minor"/>
          </rPr>
          <t>Registre de forma  breve, clara y precisa en que consiste el avance reportado.
======</t>
        </r>
      </text>
    </comment>
    <comment ref="AQ39" authorId="0" shapeId="0">
      <text>
        <r>
          <rPr>
            <sz val="11"/>
            <color theme="1"/>
            <rFont val="Calibri"/>
            <scheme val="minor"/>
          </rPr>
          <t>Registre la fecha estimada en que terminó la ejecución de la subactividad o la fecha del reporte del avance.
======</t>
        </r>
      </text>
    </comment>
    <comment ref="AR39"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V40" authorId="0" shapeId="0">
      <text>
        <r>
          <rPr>
            <sz val="11"/>
            <color theme="1"/>
            <rFont val="Calibri"/>
            <scheme val="minor"/>
          </rPr>
          <t>Registre la fecha estimada en que terminó la ejecución de la subactividad.
======</t>
        </r>
      </text>
    </comment>
    <comment ref="W40"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40" authorId="0" shapeId="0">
      <text>
        <r>
          <rPr>
            <sz val="11"/>
            <color theme="1"/>
            <rFont val="Calibri"/>
            <scheme val="minor"/>
          </rPr>
          <t>Registre de forma  breve, clara y precisa en que consiste el avance reportado.
======</t>
        </r>
      </text>
    </comment>
    <comment ref="AC40" authorId="0" shapeId="0">
      <text>
        <r>
          <rPr>
            <sz val="11"/>
            <color theme="1"/>
            <rFont val="Calibri"/>
            <scheme val="minor"/>
          </rPr>
          <t>Registre la fecha estimada en que terminó la ejecución de la subactividad.
======</t>
        </r>
      </text>
    </comment>
    <comment ref="AD40"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40" authorId="0" shapeId="0">
      <text>
        <r>
          <rPr>
            <sz val="11"/>
            <color theme="1"/>
            <rFont val="Calibri"/>
            <scheme val="minor"/>
          </rPr>
          <t>Registre de forma  breve, clara y precisa en que consiste el avance reportado.
======</t>
        </r>
      </text>
    </comment>
    <comment ref="AJ40" authorId="0" shapeId="0">
      <text>
        <r>
          <rPr>
            <sz val="11"/>
            <color theme="1"/>
            <rFont val="Calibri"/>
            <scheme val="minor"/>
          </rPr>
          <t>Registre la fecha estimada en que terminó la ejecución de la subactividad o la fecha del reporte del avance.
======</t>
        </r>
      </text>
    </comment>
    <comment ref="AK40"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40" authorId="0" shapeId="0">
      <text>
        <r>
          <rPr>
            <sz val="11"/>
            <color theme="1"/>
            <rFont val="Calibri"/>
            <scheme val="minor"/>
          </rPr>
          <t>Registre de forma  breve, clara y precisa en que consiste el avance reportado.
======</t>
        </r>
      </text>
    </comment>
    <comment ref="AQ40" authorId="0" shapeId="0">
      <text>
        <r>
          <rPr>
            <sz val="11"/>
            <color theme="1"/>
            <rFont val="Calibri"/>
            <scheme val="minor"/>
          </rPr>
          <t>Registre la fecha estimada en que terminó la ejecución de la subactividad o la fecha del reporte del avance.
======</t>
        </r>
      </text>
    </comment>
    <comment ref="AR40"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V41" authorId="0" shapeId="0">
      <text>
        <r>
          <rPr>
            <sz val="11"/>
            <color theme="1"/>
            <rFont val="Calibri"/>
            <scheme val="minor"/>
          </rPr>
          <t>Registre la fecha estimada en que terminó la ejecución de la subactividad.
======</t>
        </r>
      </text>
    </comment>
    <comment ref="W41"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41" authorId="0" shapeId="0">
      <text>
        <r>
          <rPr>
            <sz val="11"/>
            <color theme="1"/>
            <rFont val="Calibri"/>
            <scheme val="minor"/>
          </rPr>
          <t>Registre de forma  breve, clara y precisa en que consiste el avance reportado.
======</t>
        </r>
      </text>
    </comment>
    <comment ref="AC41" authorId="0" shapeId="0">
      <text>
        <r>
          <rPr>
            <sz val="11"/>
            <color theme="1"/>
            <rFont val="Calibri"/>
            <scheme val="minor"/>
          </rPr>
          <t>Registre la fecha estimada en que terminó la ejecución de la subactividad.
======</t>
        </r>
      </text>
    </comment>
    <comment ref="AD41"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41" authorId="0" shapeId="0">
      <text>
        <r>
          <rPr>
            <sz val="11"/>
            <color theme="1"/>
            <rFont val="Calibri"/>
            <scheme val="minor"/>
          </rPr>
          <t>Registre de forma  breve, clara y precisa en que consiste el avance reportado.
======</t>
        </r>
      </text>
    </comment>
    <comment ref="AJ41"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AK41"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L41" authorId="0" shapeId="0">
      <text>
        <r>
          <rPr>
            <sz val="11"/>
            <color theme="1"/>
            <rFont val="Calibri"/>
            <scheme val="minor"/>
          </rPr>
          <t>Registre de forma  breve, clara y precisa en que consiste el avance reportado.
======</t>
        </r>
      </text>
    </comment>
    <comment ref="AQ41" authorId="0" shapeId="0">
      <text>
        <r>
          <rPr>
            <sz val="11"/>
            <color theme="1"/>
            <rFont val="Calibri"/>
            <scheme val="minor"/>
          </rPr>
          <t>Registre la fecha estimada en que terminó la ejecución de la subactividad o la fecha del reporte del avance.
======</t>
        </r>
      </text>
    </comment>
    <comment ref="AR41"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V42" authorId="0" shapeId="0">
      <text>
        <r>
          <rPr>
            <sz val="11"/>
            <color theme="1"/>
            <rFont val="Calibri"/>
            <scheme val="minor"/>
          </rPr>
          <t>Registre la fecha estimada en que terminó la ejecución de la subactividad.
======</t>
        </r>
      </text>
    </comment>
    <comment ref="W42"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42" authorId="0" shapeId="0">
      <text>
        <r>
          <rPr>
            <sz val="11"/>
            <color theme="1"/>
            <rFont val="Calibri"/>
            <scheme val="minor"/>
          </rPr>
          <t>Registre de forma  breve, clara y precisa en que consiste el avance reportado.
======</t>
        </r>
      </text>
    </comment>
    <comment ref="AC42" authorId="0" shapeId="0">
      <text>
        <r>
          <rPr>
            <sz val="11"/>
            <color theme="1"/>
            <rFont val="Calibri"/>
            <scheme val="minor"/>
          </rPr>
          <t>Registre la fecha estimada en que terminó la ejecución de la subactividad.
======</t>
        </r>
      </text>
    </comment>
    <comment ref="AD42"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42" authorId="0" shapeId="0">
      <text>
        <r>
          <rPr>
            <sz val="11"/>
            <color theme="1"/>
            <rFont val="Calibri"/>
            <scheme val="minor"/>
          </rPr>
          <t>Registre de forma  breve, clara y precisa en que consiste el avance reportado.
======</t>
        </r>
      </text>
    </comment>
    <comment ref="AJ42"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AK42"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L42" authorId="0" shapeId="0">
      <text>
        <r>
          <rPr>
            <sz val="11"/>
            <color theme="1"/>
            <rFont val="Calibri"/>
            <scheme val="minor"/>
          </rPr>
          <t>Registre de forma  breve, clara y precisa en que consiste el avance reportado.
======</t>
        </r>
      </text>
    </comment>
    <comment ref="AQ42" authorId="0" shapeId="0">
      <text>
        <r>
          <rPr>
            <sz val="11"/>
            <color theme="1"/>
            <rFont val="Calibri"/>
            <scheme val="minor"/>
          </rPr>
          <t>Registre la fecha estimada en que terminó la ejecución de la subactividad o la fecha del reporte del avance.
======</t>
        </r>
      </text>
    </comment>
    <comment ref="AR42"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V43" authorId="0" shapeId="0">
      <text>
        <r>
          <rPr>
            <sz val="11"/>
            <color theme="1"/>
            <rFont val="Calibri"/>
            <scheme val="minor"/>
          </rPr>
          <t>Registre la fecha estimada en que terminó la ejecución de la subactividad.
======</t>
        </r>
      </text>
    </comment>
    <comment ref="W43"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43" authorId="0" shapeId="0">
      <text>
        <r>
          <rPr>
            <sz val="11"/>
            <color theme="1"/>
            <rFont val="Calibri"/>
            <scheme val="minor"/>
          </rPr>
          <t>Registre de forma  breve, clara y precisa en que consiste el avance reportado.
======</t>
        </r>
      </text>
    </comment>
    <comment ref="AC43" authorId="0" shapeId="0">
      <text>
        <r>
          <rPr>
            <sz val="11"/>
            <color theme="1"/>
            <rFont val="Calibri"/>
            <scheme val="minor"/>
          </rPr>
          <t>Registre la fecha estimada en que terminó la ejecución de la subactividad.
======</t>
        </r>
      </text>
    </comment>
    <comment ref="AD43"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43" authorId="0" shapeId="0">
      <text>
        <r>
          <rPr>
            <sz val="11"/>
            <color theme="1"/>
            <rFont val="Calibri"/>
            <scheme val="minor"/>
          </rPr>
          <t>Registre de forma  breve, clara y precisa en que consiste el avance reportado.
======</t>
        </r>
      </text>
    </comment>
    <comment ref="AJ43"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AK43"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AL43" authorId="0" shapeId="0">
      <text>
        <r>
          <rPr>
            <sz val="11"/>
            <color theme="1"/>
            <rFont val="Calibri"/>
            <scheme val="minor"/>
          </rPr>
          <t>Registre la fecha estimada en que terminó la ejecución de la subactividad o la fecha del reporte del avance.
======</t>
        </r>
      </text>
    </comment>
    <comment ref="AQ43" authorId="0" shapeId="0">
      <text>
        <r>
          <rPr>
            <sz val="11"/>
            <color theme="1"/>
            <rFont val="Calibri"/>
            <scheme val="minor"/>
          </rPr>
          <t>Registre la fecha estimada en que terminó la ejecución de la subactividad o la fecha del reporte del avance.
======</t>
        </r>
      </text>
    </comment>
    <comment ref="AR43"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V44" authorId="0" shapeId="0">
      <text>
        <r>
          <rPr>
            <sz val="11"/>
            <color theme="1"/>
            <rFont val="Calibri"/>
            <scheme val="minor"/>
          </rPr>
          <t>Registre la fecha estimada en que terminó la ejecución de la subactividad.
======</t>
        </r>
      </text>
    </comment>
    <comment ref="W44"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44" authorId="0" shapeId="0">
      <text>
        <r>
          <rPr>
            <sz val="11"/>
            <color theme="1"/>
            <rFont val="Calibri"/>
            <scheme val="minor"/>
          </rPr>
          <t>Registre de forma  breve, clara y precisa en que consiste el avance reportado.
======</t>
        </r>
      </text>
    </comment>
    <comment ref="AC44" authorId="0" shapeId="0">
      <text>
        <r>
          <rPr>
            <sz val="11"/>
            <color theme="1"/>
            <rFont val="Calibri"/>
            <scheme val="minor"/>
          </rPr>
          <t>Registre la fecha estimada en que terminó la ejecución de la subactividad.
======</t>
        </r>
      </text>
    </comment>
    <comment ref="AD44"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44" authorId="0" shapeId="0">
      <text>
        <r>
          <rPr>
            <sz val="11"/>
            <color theme="1"/>
            <rFont val="Calibri"/>
            <scheme val="minor"/>
          </rPr>
          <t>Registre de forma  breve, clara y precisa en que consiste el avance reportado.
======</t>
        </r>
      </text>
    </comment>
    <comment ref="AJ44"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AK44"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Q44" authorId="0" shapeId="0">
      <text>
        <r>
          <rPr>
            <sz val="11"/>
            <color theme="1"/>
            <rFont val="Calibri"/>
            <scheme val="minor"/>
          </rPr>
          <t>Registre la fecha estimada en que terminó la ejecución de la subactividad o la fecha del reporte del avance.
======</t>
        </r>
      </text>
    </comment>
    <comment ref="AR44"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V45" authorId="0" shapeId="0">
      <text>
        <r>
          <rPr>
            <sz val="11"/>
            <color theme="1"/>
            <rFont val="Calibri"/>
            <scheme val="minor"/>
          </rPr>
          <t>Registre la fecha estimada en que terminó la ejecución de la subactividad.
======</t>
        </r>
      </text>
    </comment>
    <comment ref="W45"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45" authorId="0" shapeId="0">
      <text>
        <r>
          <rPr>
            <sz val="11"/>
            <color theme="1"/>
            <rFont val="Calibri"/>
            <scheme val="minor"/>
          </rPr>
          <t>Registre de forma  breve, clara y precisa en que consiste el avance reportado.
======</t>
        </r>
      </text>
    </comment>
    <comment ref="AC45" authorId="0" shapeId="0">
      <text>
        <r>
          <rPr>
            <sz val="11"/>
            <color theme="1"/>
            <rFont val="Calibri"/>
            <scheme val="minor"/>
          </rPr>
          <t>Registre la fecha estimada en que terminó la ejecución de la subactividad.
======</t>
        </r>
      </text>
    </comment>
    <comment ref="AD45"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45" authorId="0" shapeId="0">
      <text>
        <r>
          <rPr>
            <sz val="11"/>
            <color theme="1"/>
            <rFont val="Calibri"/>
            <scheme val="minor"/>
          </rPr>
          <t>Registre de forma  breve, clara y precisa en que consiste el avance reportado.
======</t>
        </r>
      </text>
    </comment>
    <comment ref="AJ45"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AK45"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Q45" authorId="0" shapeId="0">
      <text>
        <r>
          <rPr>
            <sz val="11"/>
            <color theme="1"/>
            <rFont val="Calibri"/>
            <scheme val="minor"/>
          </rPr>
          <t>Registre la fecha estimada en que terminó la ejecución de la subactividad o la fecha del reporte del avance.
======</t>
        </r>
      </text>
    </comment>
    <comment ref="V46" authorId="0" shapeId="0">
      <text>
        <r>
          <rPr>
            <sz val="11"/>
            <color theme="1"/>
            <rFont val="Calibri"/>
            <scheme val="minor"/>
          </rPr>
          <t>Registre la fecha estimada en que terminó la ejecución de la subactividad.
======</t>
        </r>
      </text>
    </comment>
    <comment ref="W46"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46" authorId="0" shapeId="0">
      <text>
        <r>
          <rPr>
            <sz val="11"/>
            <color theme="1"/>
            <rFont val="Calibri"/>
            <scheme val="minor"/>
          </rPr>
          <t>Registre de forma  breve, clara y precisa en que consiste el avance reportado.
======</t>
        </r>
      </text>
    </comment>
    <comment ref="AC46" authorId="0" shapeId="0">
      <text>
        <r>
          <rPr>
            <sz val="11"/>
            <color theme="1"/>
            <rFont val="Calibri"/>
            <scheme val="minor"/>
          </rPr>
          <t>Registre la fecha estimada en que terminó la ejecución de la subactividad.
======</t>
        </r>
      </text>
    </comment>
    <comment ref="AD46"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46" authorId="0" shapeId="0">
      <text>
        <r>
          <rPr>
            <sz val="11"/>
            <color theme="1"/>
            <rFont val="Calibri"/>
            <scheme val="minor"/>
          </rPr>
          <t>Registre de forma  breve, clara y precisa en que consiste el avance reportado.
======</t>
        </r>
      </text>
    </comment>
    <comment ref="AQ46" authorId="0" shapeId="0">
      <text>
        <r>
          <rPr>
            <sz val="11"/>
            <color theme="1"/>
            <rFont val="Calibri"/>
            <scheme val="minor"/>
          </rPr>
          <t>Registre la fecha estimada en que terminó la ejecución de la subactividad o la fecha del reporte del avance.
======</t>
        </r>
      </text>
    </comment>
    <comment ref="AR46"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V47" authorId="0" shapeId="0">
      <text>
        <r>
          <rPr>
            <sz val="11"/>
            <color theme="1"/>
            <rFont val="Calibri"/>
            <scheme val="minor"/>
          </rPr>
          <t>Registre la fecha estimada en que terminó la ejecución de la subactividad.
======</t>
        </r>
      </text>
    </comment>
    <comment ref="W47"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47" authorId="0" shapeId="0">
      <text>
        <r>
          <rPr>
            <sz val="11"/>
            <color theme="1"/>
            <rFont val="Calibri"/>
            <scheme val="minor"/>
          </rPr>
          <t>Registre de forma  breve, clara y precisa en que consiste el avance reportado.
======</t>
        </r>
      </text>
    </comment>
    <comment ref="AC47" authorId="0" shapeId="0">
      <text>
        <r>
          <rPr>
            <sz val="11"/>
            <color theme="1"/>
            <rFont val="Calibri"/>
            <scheme val="minor"/>
          </rPr>
          <t>Registre la fecha estimada en que terminó la ejecución de la subactividad.
======</t>
        </r>
      </text>
    </comment>
    <comment ref="AD47"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47" authorId="0" shapeId="0">
      <text>
        <r>
          <rPr>
            <sz val="11"/>
            <color theme="1"/>
            <rFont val="Calibri"/>
            <scheme val="minor"/>
          </rPr>
          <t>Registre de forma  breve, clara y precisa en que consiste el avance reportado.
======</t>
        </r>
      </text>
    </comment>
    <comment ref="AJ47" authorId="0" shapeId="0">
      <text>
        <r>
          <rPr>
            <sz val="11"/>
            <color theme="1"/>
            <rFont val="Calibri"/>
            <scheme val="minor"/>
          </rPr>
          <t>Registre la fecha estimada en que terminó la ejecución de la subactividad o la fecha del reporte del avance.
======</t>
        </r>
      </text>
    </comment>
    <comment ref="AK47"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AL47" authorId="0" shapeId="0">
      <text>
        <r>
          <rPr>
            <sz val="11"/>
            <color theme="1"/>
            <rFont val="Calibri"/>
            <scheme val="minor"/>
          </rPr>
          <t>Registre de forma  breve, clara y precisa en que consiste el avance reportado.
======</t>
        </r>
      </text>
    </comment>
    <comment ref="AQ47" authorId="0" shapeId="0">
      <text>
        <r>
          <rPr>
            <sz val="11"/>
            <color theme="1"/>
            <rFont val="Calibri"/>
            <scheme val="minor"/>
          </rPr>
          <t>Registre la fecha estimada en que terminó la ejecución de la subactividad o la fecha del reporte del avance.
======</t>
        </r>
      </text>
    </comment>
    <comment ref="AR47"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V48" authorId="0" shapeId="0">
      <text>
        <r>
          <rPr>
            <sz val="11"/>
            <color theme="1"/>
            <rFont val="Calibri"/>
            <scheme val="minor"/>
          </rPr>
          <t>Registre la fecha estimada en que terminó la ejecución de la subactividad.
======</t>
        </r>
      </text>
    </comment>
    <comment ref="W48"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48" authorId="0" shapeId="0">
      <text>
        <r>
          <rPr>
            <sz val="11"/>
            <color theme="1"/>
            <rFont val="Calibri"/>
            <scheme val="minor"/>
          </rPr>
          <t>Registre de forma  breve, clara y precisa en que consiste el avance reportado.
======</t>
        </r>
      </text>
    </comment>
    <comment ref="AC48" authorId="0" shapeId="0">
      <text>
        <r>
          <rPr>
            <sz val="11"/>
            <color theme="1"/>
            <rFont val="Calibri"/>
            <scheme val="minor"/>
          </rPr>
          <t>Registre la fecha estimada en que terminó la ejecución de la subactividad.
======</t>
        </r>
      </text>
    </comment>
    <comment ref="AD48"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48" authorId="0" shapeId="0">
      <text>
        <r>
          <rPr>
            <sz val="11"/>
            <color theme="1"/>
            <rFont val="Calibri"/>
            <scheme val="minor"/>
          </rPr>
          <t>Registre de forma  breve, clara y precisa en que consiste el avance reportado.
======</t>
        </r>
      </text>
    </comment>
    <comment ref="AJ48" authorId="0" shapeId="0">
      <text>
        <r>
          <rPr>
            <sz val="11"/>
            <color theme="1"/>
            <rFont val="Calibri"/>
            <scheme val="minor"/>
          </rPr>
          <t>Registre la fecha estimada en que terminó la ejecución de la subactividad o la fecha del reporte del avance.
======</t>
        </r>
      </text>
    </comment>
    <comment ref="AK48"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L48" authorId="0" shapeId="0">
      <text>
        <r>
          <rPr>
            <sz val="11"/>
            <color theme="1"/>
            <rFont val="Calibri"/>
            <scheme val="minor"/>
          </rPr>
          <t>Registre de forma  breve, clara y precisa en que consiste el avance reportado.
======</t>
        </r>
      </text>
    </comment>
    <comment ref="AQ48" authorId="0" shapeId="0">
      <text>
        <r>
          <rPr>
            <sz val="11"/>
            <color theme="1"/>
            <rFont val="Calibri"/>
            <scheme val="minor"/>
          </rPr>
          <t>Registre la fecha estimada en que terminó la ejecución de la subactividad o la fecha del reporte del avance.
======</t>
        </r>
      </text>
    </comment>
    <comment ref="AR48"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V49" authorId="0" shapeId="0">
      <text>
        <r>
          <rPr>
            <sz val="11"/>
            <color theme="1"/>
            <rFont val="Calibri"/>
            <scheme val="minor"/>
          </rPr>
          <t>Registre la fecha estimada en que terminó la ejecución de la subactividad.
======</t>
        </r>
      </text>
    </comment>
    <comment ref="W49"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49" authorId="0" shapeId="0">
      <text>
        <r>
          <rPr>
            <sz val="11"/>
            <color theme="1"/>
            <rFont val="Calibri"/>
            <scheme val="minor"/>
          </rPr>
          <t>Registre de forma  breve, clara y precisa en que consiste el avance reportado.
======</t>
        </r>
      </text>
    </comment>
    <comment ref="AC49" authorId="0" shapeId="0">
      <text>
        <r>
          <rPr>
            <sz val="11"/>
            <color theme="1"/>
            <rFont val="Calibri"/>
            <scheme val="minor"/>
          </rPr>
          <t>Registre la fecha estimada en que terminó la ejecución de la subactividad.
======</t>
        </r>
      </text>
    </comment>
    <comment ref="AD49"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49" authorId="0" shapeId="0">
      <text>
        <r>
          <rPr>
            <sz val="11"/>
            <color theme="1"/>
            <rFont val="Calibri"/>
            <scheme val="minor"/>
          </rPr>
          <t>Registre de forma  breve, clara y precisa en que consiste el avance reportado.
======</t>
        </r>
      </text>
    </comment>
    <comment ref="AJ49" authorId="0" shapeId="0">
      <text>
        <r>
          <rPr>
            <sz val="11"/>
            <color theme="1"/>
            <rFont val="Calibri"/>
            <scheme val="minor"/>
          </rPr>
          <t>Registre la fecha estimada en que terminó la ejecución de la subactividad o la fecha del reporte del avance.
======</t>
        </r>
      </text>
    </comment>
    <comment ref="AQ49" authorId="0" shapeId="0">
      <text>
        <r>
          <rPr>
            <sz val="11"/>
            <color theme="1"/>
            <rFont val="Calibri"/>
            <scheme val="minor"/>
          </rPr>
          <t>Registre la fecha estimada en que terminó la ejecución de la subactividad o la fecha del reporte del avance.
======</t>
        </r>
      </text>
    </comment>
    <comment ref="AR49"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V50" authorId="0" shapeId="0">
      <text>
        <r>
          <rPr>
            <sz val="11"/>
            <color theme="1"/>
            <rFont val="Calibri"/>
            <scheme val="minor"/>
          </rPr>
          <t>Registre la fecha estimada en que terminó la ejecución de la subactividad.
======</t>
        </r>
      </text>
    </comment>
    <comment ref="W50"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50" authorId="0" shapeId="0">
      <text>
        <r>
          <rPr>
            <sz val="11"/>
            <color theme="1"/>
            <rFont val="Calibri"/>
            <scheme val="minor"/>
          </rPr>
          <t>Registre de forma  breve, clara y precisa en que consiste el avance reportado.
======</t>
        </r>
      </text>
    </comment>
    <comment ref="AC50" authorId="0" shapeId="0">
      <text>
        <r>
          <rPr>
            <sz val="11"/>
            <color theme="1"/>
            <rFont val="Calibri"/>
            <scheme val="minor"/>
          </rPr>
          <t>Registre la fecha estimada en que terminó la ejecución de la subactividad.
======</t>
        </r>
      </text>
    </comment>
    <comment ref="AD50"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
ID#AAAAcyPqo4k
Oliver Quintero Perdomo    (2022-07-19 09:31:29)
@jhon.gomez@upme.gov.co  por favor hacer este reporte a partir de lo establecido y ejecutado del cronograma de estrategia.
_Asignado a Jhon Alexander Gomez Arevalo_
------
ID#AAAAcz1mz4k
Jhon Alexander Gomez Arevalo    (2022-07-19 15:04:27)
_Marcado como completado_
------
ID#AAAAcz1mz4o
Jhon Alexander Gomez Arevalo    (2022-07-19 15:05:15)
_Reabierto_
En que ruta se carga la evidencia?</t>
        </r>
      </text>
    </comment>
    <comment ref="AE50" authorId="0" shapeId="0">
      <text>
        <r>
          <rPr>
            <sz val="11"/>
            <color theme="1"/>
            <rFont val="Calibri"/>
            <scheme val="minor"/>
          </rPr>
          <t>Registre de forma  breve, clara y precisa en que consiste el avance reportado.
======</t>
        </r>
      </text>
    </comment>
    <comment ref="AJ50" authorId="0" shapeId="0">
      <text>
        <r>
          <rPr>
            <sz val="11"/>
            <color theme="1"/>
            <rFont val="Calibri"/>
            <scheme val="minor"/>
          </rPr>
          <t>Registre la fecha estimada en que terminó la ejecución de la subactividad o la fecha del reporte del avance.
======</t>
        </r>
      </text>
    </comment>
    <comment ref="AK50"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50" authorId="0" shapeId="0">
      <text>
        <r>
          <rPr>
            <sz val="11"/>
            <color theme="1"/>
            <rFont val="Calibri"/>
            <scheme val="minor"/>
          </rPr>
          <t>Registre de forma  breve, clara y precisa en que consiste el avance reportado.
======</t>
        </r>
      </text>
    </comment>
    <comment ref="AQ50" authorId="0" shapeId="0">
      <text>
        <r>
          <rPr>
            <sz val="11"/>
            <color theme="1"/>
            <rFont val="Calibri"/>
            <scheme val="minor"/>
          </rPr>
          <t>Registre la fecha estimada en que terminó la ejecución de la subactividad o la fecha del reporte del avance.
======</t>
        </r>
      </text>
    </comment>
    <comment ref="AR50"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V51" authorId="0" shapeId="0">
      <text>
        <r>
          <rPr>
            <sz val="11"/>
            <color theme="1"/>
            <rFont val="Calibri"/>
            <scheme val="minor"/>
          </rPr>
          <t>Registre la fecha estimada en que terminó la ejecución de la subactividad.
======</t>
        </r>
      </text>
    </comment>
    <comment ref="W51"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51" authorId="0" shapeId="0">
      <text>
        <r>
          <rPr>
            <sz val="11"/>
            <color theme="1"/>
            <rFont val="Calibri"/>
            <scheme val="minor"/>
          </rPr>
          <t>Registre de forma  breve, clara y precisa en que consiste el avance reportado.
======</t>
        </r>
      </text>
    </comment>
    <comment ref="AC51" authorId="0" shapeId="0">
      <text>
        <r>
          <rPr>
            <sz val="11"/>
            <color theme="1"/>
            <rFont val="Calibri"/>
            <scheme val="minor"/>
          </rPr>
          <t>Registre la fecha estimada en que terminó la ejecución de la subactividad.
======</t>
        </r>
      </text>
    </comment>
    <comment ref="AD51"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51" authorId="0" shapeId="0">
      <text>
        <r>
          <rPr>
            <sz val="11"/>
            <color theme="1"/>
            <rFont val="Calibri"/>
            <scheme val="minor"/>
          </rPr>
          <t>Registre de forma  breve, clara y precisa en que consiste el avance reportado.
======</t>
        </r>
      </text>
    </comment>
    <comment ref="AJ51" authorId="0" shapeId="0">
      <text>
        <r>
          <rPr>
            <sz val="11"/>
            <color theme="1"/>
            <rFont val="Calibri"/>
            <scheme val="minor"/>
          </rPr>
          <t>Registre la fecha estimada en que terminó la ejecución de la subactividad o la fecha del reporte del avance.
======</t>
        </r>
      </text>
    </comment>
    <comment ref="AK51"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51" authorId="0" shapeId="0">
      <text>
        <r>
          <rPr>
            <sz val="11"/>
            <color theme="1"/>
            <rFont val="Calibri"/>
            <scheme val="minor"/>
          </rPr>
          <t>Registre de forma  breve, clara y precisa en que consiste el avance reportado.
======</t>
        </r>
      </text>
    </comment>
    <comment ref="AQ51" authorId="0" shapeId="0">
      <text>
        <r>
          <rPr>
            <sz val="11"/>
            <color theme="1"/>
            <rFont val="Calibri"/>
            <scheme val="minor"/>
          </rPr>
          <t>Registre la fecha estimada en que terminó la ejecución de la subactividad o la fecha del reporte del avance.
======</t>
        </r>
      </text>
    </comment>
    <comment ref="AR51"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V52" authorId="0" shapeId="0">
      <text>
        <r>
          <rPr>
            <sz val="11"/>
            <color theme="1"/>
            <rFont val="Calibri"/>
            <scheme val="minor"/>
          </rPr>
          <t>Registre la fecha estimada en que terminó la ejecución de la subactividad.
======</t>
        </r>
      </text>
    </comment>
    <comment ref="W52"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52" authorId="0" shapeId="0">
      <text>
        <r>
          <rPr>
            <sz val="11"/>
            <color theme="1"/>
            <rFont val="Calibri"/>
            <scheme val="minor"/>
          </rPr>
          <t>Registre de forma  breve, clara y precisa en que consiste el avance reportado.
======</t>
        </r>
      </text>
    </comment>
    <comment ref="AC52" authorId="0" shapeId="0">
      <text>
        <r>
          <rPr>
            <sz val="11"/>
            <color theme="1"/>
            <rFont val="Calibri"/>
            <scheme val="minor"/>
          </rPr>
          <t>Registre la fecha estimada en que terminó la ejecución de la subactividad.
======</t>
        </r>
      </text>
    </comment>
    <comment ref="AD52"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52" authorId="0" shapeId="0">
      <text>
        <r>
          <rPr>
            <sz val="11"/>
            <color theme="1"/>
            <rFont val="Calibri"/>
            <scheme val="minor"/>
          </rPr>
          <t>Registre de forma  breve, clara y precisa en que consiste el avance reportado.
======</t>
        </r>
      </text>
    </comment>
    <comment ref="AJ52" authorId="0" shapeId="0">
      <text>
        <r>
          <rPr>
            <sz val="11"/>
            <color theme="1"/>
            <rFont val="Calibri"/>
            <scheme val="minor"/>
          </rPr>
          <t>Registre la fecha estimada en que terminó la ejecución de la subactividad o la fecha del reporte del avance.
======</t>
        </r>
      </text>
    </comment>
    <comment ref="AK52"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52" authorId="0" shapeId="0">
      <text>
        <r>
          <rPr>
            <sz val="11"/>
            <color theme="1"/>
            <rFont val="Calibri"/>
            <scheme val="minor"/>
          </rPr>
          <t>Registre de forma  breve, clara y precisa en que consiste el avance reportado.
======</t>
        </r>
      </text>
    </comment>
    <comment ref="AQ52" authorId="0" shapeId="0">
      <text>
        <r>
          <rPr>
            <sz val="11"/>
            <color theme="1"/>
            <rFont val="Calibri"/>
            <scheme val="minor"/>
          </rPr>
          <t>Registre la fecha estimada en que terminó la ejecución de la subactividad o la fecha del reporte del avance.
======</t>
        </r>
      </text>
    </comment>
    <comment ref="AR52"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V53" authorId="0" shapeId="0">
      <text>
        <r>
          <rPr>
            <sz val="11"/>
            <color theme="1"/>
            <rFont val="Calibri"/>
            <scheme val="minor"/>
          </rPr>
          <t>Registre la fecha estimada en que terminó la ejecución de la subactividad.
======</t>
        </r>
      </text>
    </comment>
    <comment ref="W53"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53" authorId="0" shapeId="0">
      <text>
        <r>
          <rPr>
            <sz val="11"/>
            <color theme="1"/>
            <rFont val="Calibri"/>
            <scheme val="minor"/>
          </rPr>
          <t>Registre de forma  breve, clara y precisa en que consiste el avance reportado.
======</t>
        </r>
      </text>
    </comment>
    <comment ref="AC53" authorId="0" shapeId="0">
      <text>
        <r>
          <rPr>
            <sz val="11"/>
            <color theme="1"/>
            <rFont val="Calibri"/>
            <scheme val="minor"/>
          </rPr>
          <t>Registre la fecha estimada en que terminó la ejecución de la subactividad.
======</t>
        </r>
      </text>
    </comment>
    <comment ref="AD53"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53" authorId="0" shapeId="0">
      <text>
        <r>
          <rPr>
            <sz val="11"/>
            <color theme="1"/>
            <rFont val="Calibri"/>
            <scheme val="minor"/>
          </rPr>
          <t>Registre de forma  breve, clara y precisa en que consiste el avance reportado.
======</t>
        </r>
      </text>
    </comment>
    <comment ref="AJ53" authorId="0" shapeId="0">
      <text>
        <r>
          <rPr>
            <sz val="11"/>
            <color theme="1"/>
            <rFont val="Calibri"/>
            <scheme val="minor"/>
          </rPr>
          <t>Registre la fecha estimada en que terminó la ejecución de la subactividad o la fecha del reporte del avance.
======</t>
        </r>
      </text>
    </comment>
    <comment ref="AK53"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53" authorId="0" shapeId="0">
      <text>
        <r>
          <rPr>
            <sz val="11"/>
            <color theme="1"/>
            <rFont val="Calibri"/>
            <scheme val="minor"/>
          </rPr>
          <t>Registre de forma  breve, clara y precisa en que consiste el avance reportado.
======</t>
        </r>
      </text>
    </comment>
    <comment ref="AQ53" authorId="0" shapeId="0">
      <text>
        <r>
          <rPr>
            <sz val="11"/>
            <color theme="1"/>
            <rFont val="Calibri"/>
            <scheme val="minor"/>
          </rPr>
          <t>Registre la fecha estimada en que terminó la ejecución de la subactividad o la fecha del reporte del avance.
======</t>
        </r>
      </text>
    </comment>
    <comment ref="AR53"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V54" authorId="0" shapeId="0">
      <text>
        <r>
          <rPr>
            <sz val="11"/>
            <color theme="1"/>
            <rFont val="Calibri"/>
            <scheme val="minor"/>
          </rPr>
          <t>Registre la fecha estimada en que terminó la ejecución de la subactividad.
======</t>
        </r>
      </text>
    </comment>
    <comment ref="W54"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54" authorId="0" shapeId="0">
      <text>
        <r>
          <rPr>
            <sz val="11"/>
            <color theme="1"/>
            <rFont val="Calibri"/>
            <scheme val="minor"/>
          </rPr>
          <t>Registre de forma  breve, clara y precisa en que consiste el avance reportado.
======</t>
        </r>
      </text>
    </comment>
    <comment ref="AC54" authorId="0" shapeId="0">
      <text>
        <r>
          <rPr>
            <sz val="11"/>
            <color theme="1"/>
            <rFont val="Calibri"/>
            <scheme val="minor"/>
          </rPr>
          <t>Registre la fecha estimada en que terminó la ejecución de la subactividad.
======</t>
        </r>
      </text>
    </comment>
    <comment ref="AD54"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54" authorId="0" shapeId="0">
      <text>
        <r>
          <rPr>
            <sz val="11"/>
            <color theme="1"/>
            <rFont val="Calibri"/>
            <scheme val="minor"/>
          </rPr>
          <t>Registre de forma  breve, clara y precisa en que consiste el avance reportado.
======</t>
        </r>
      </text>
    </comment>
    <comment ref="AF54"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G54" authorId="0" shapeId="0">
      <text>
        <r>
          <rPr>
            <sz val="11"/>
            <color theme="1"/>
            <rFont val="Calibri"/>
            <scheme val="minor"/>
          </rPr>
          <t>Registre de forma  breve, clara y precisa en que consiste el avance reportado.
======</t>
        </r>
      </text>
    </comment>
    <comment ref="AJ54" authorId="0" shapeId="0">
      <text>
        <r>
          <rPr>
            <sz val="11"/>
            <color theme="1"/>
            <rFont val="Calibri"/>
            <scheme val="minor"/>
          </rPr>
          <t>Registre la fecha estimada en que terminó la ejecución de la subactividad o la fecha del reporte del avance.
======</t>
        </r>
      </text>
    </comment>
    <comment ref="AK54"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54" authorId="0" shapeId="0">
      <text>
        <r>
          <rPr>
            <sz val="11"/>
            <color theme="1"/>
            <rFont val="Calibri"/>
            <scheme val="minor"/>
          </rPr>
          <t>Registre de forma  breve, clara y precisa en que consiste el avance reportado.
======</t>
        </r>
      </text>
    </comment>
    <comment ref="AN54" authorId="0" shapeId="0">
      <text>
        <r>
          <rPr>
            <sz val="11"/>
            <color theme="1"/>
            <rFont val="Calibri"/>
            <scheme val="minor"/>
          </rPr>
          <t>Registre de forma  breve, clara y precisa en que consiste el avance reportado.
======</t>
        </r>
      </text>
    </comment>
    <comment ref="AQ54" authorId="0" shapeId="0">
      <text>
        <r>
          <rPr>
            <sz val="11"/>
            <color theme="1"/>
            <rFont val="Calibri"/>
            <scheme val="minor"/>
          </rPr>
          <t>Registre la fecha estimada en que terminó la ejecución de la subactividad o la fecha del reporte del avance.
======</t>
        </r>
      </text>
    </comment>
    <comment ref="AR54"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V55" authorId="0" shapeId="0">
      <text>
        <r>
          <rPr>
            <sz val="11"/>
            <color theme="1"/>
            <rFont val="Calibri"/>
            <scheme val="minor"/>
          </rPr>
          <t>Registre la fecha estimada en que terminó la ejecución de la subactividad.
======</t>
        </r>
      </text>
    </comment>
    <comment ref="W55"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55" authorId="0" shapeId="0">
      <text>
        <r>
          <rPr>
            <sz val="11"/>
            <color theme="1"/>
            <rFont val="Calibri"/>
            <scheme val="minor"/>
          </rPr>
          <t>Registre de forma  breve, clara y precisa en que consiste el avance reportado.
======</t>
        </r>
      </text>
    </comment>
    <comment ref="AC55" authorId="0" shapeId="0">
      <text>
        <r>
          <rPr>
            <sz val="11"/>
            <color theme="1"/>
            <rFont val="Calibri"/>
            <scheme val="minor"/>
          </rPr>
          <t>Registre la fecha estimada en que terminó la ejecución de la subactividad.
======</t>
        </r>
      </text>
    </comment>
    <comment ref="AD55"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55" authorId="0" shapeId="0">
      <text>
        <r>
          <rPr>
            <sz val="11"/>
            <color theme="1"/>
            <rFont val="Calibri"/>
            <scheme val="minor"/>
          </rPr>
          <t>Registre de forma  breve, clara y precisa en que consiste el avance reportado.
======</t>
        </r>
      </text>
    </comment>
    <comment ref="AJ55" authorId="0" shapeId="0">
      <text>
        <r>
          <rPr>
            <sz val="11"/>
            <color theme="1"/>
            <rFont val="Calibri"/>
            <scheme val="minor"/>
          </rPr>
          <t>Registre la fecha estimada en que terminó la ejecución de la subactividad o la fecha del reporte del avance.
======</t>
        </r>
      </text>
    </comment>
    <comment ref="AK55"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55" authorId="0" shapeId="0">
      <text>
        <r>
          <rPr>
            <sz val="11"/>
            <color theme="1"/>
            <rFont val="Calibri"/>
            <scheme val="minor"/>
          </rPr>
          <t>Registre de forma  breve, clara y precisa en que consiste el avance reportado.
======</t>
        </r>
      </text>
    </comment>
    <comment ref="AN55" authorId="0" shapeId="0">
      <text>
        <r>
          <rPr>
            <sz val="11"/>
            <color theme="1"/>
            <rFont val="Calibri"/>
            <scheme val="minor"/>
          </rPr>
          <t>Registre de forma  breve, clara y precisa en que consiste el avance reportado.
======</t>
        </r>
      </text>
    </comment>
    <comment ref="AQ55" authorId="0" shapeId="0">
      <text>
        <r>
          <rPr>
            <sz val="11"/>
            <color theme="1"/>
            <rFont val="Calibri"/>
            <scheme val="minor"/>
          </rPr>
          <t>Registre la fecha estimada en que terminó la ejecución de la subactividad o la fecha del reporte del avance.
======</t>
        </r>
      </text>
    </comment>
    <comment ref="AR55"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V56" authorId="0" shapeId="0">
      <text>
        <r>
          <rPr>
            <sz val="11"/>
            <color theme="1"/>
            <rFont val="Calibri"/>
            <scheme val="minor"/>
          </rPr>
          <t>Registre la fecha estimada en que terminó la ejecución de la subactividad.
======</t>
        </r>
      </text>
    </comment>
    <comment ref="W56"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56" authorId="0" shapeId="0">
      <text>
        <r>
          <rPr>
            <sz val="11"/>
            <color theme="1"/>
            <rFont val="Calibri"/>
            <scheme val="minor"/>
          </rPr>
          <t>Registre de forma  breve, clara y precisa en que consiste el avance reportado.
======</t>
        </r>
      </text>
    </comment>
    <comment ref="AC56" authorId="0" shapeId="0">
      <text>
        <r>
          <rPr>
            <sz val="11"/>
            <color theme="1"/>
            <rFont val="Calibri"/>
            <scheme val="minor"/>
          </rPr>
          <t>Registre la fecha estimada en que terminó la ejecución de la subactividad.
======</t>
        </r>
      </text>
    </comment>
    <comment ref="AD56"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56" authorId="0" shapeId="0">
      <text>
        <r>
          <rPr>
            <sz val="11"/>
            <color theme="1"/>
            <rFont val="Calibri"/>
            <scheme val="minor"/>
          </rPr>
          <t>Registre de forma  breve, clara y precisa en que consiste el avance reportado.
======</t>
        </r>
      </text>
    </comment>
    <comment ref="AF56"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G56" authorId="0" shapeId="0">
      <text>
        <r>
          <rPr>
            <sz val="11"/>
            <color theme="1"/>
            <rFont val="Calibri"/>
            <scheme val="minor"/>
          </rPr>
          <t>Registre de forma  breve, clara y precisa en que consiste el avance reportado.
======</t>
        </r>
      </text>
    </comment>
    <comment ref="AJ56" authorId="0" shapeId="0">
      <text>
        <r>
          <rPr>
            <sz val="11"/>
            <color theme="1"/>
            <rFont val="Calibri"/>
            <scheme val="minor"/>
          </rPr>
          <t>Registre la fecha estimada en que terminó la ejecución de la subactividad o la fecha del reporte del avance.
======</t>
        </r>
      </text>
    </comment>
    <comment ref="AK56"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56" authorId="0" shapeId="0">
      <text>
        <r>
          <rPr>
            <sz val="11"/>
            <color theme="1"/>
            <rFont val="Calibri"/>
            <scheme val="minor"/>
          </rPr>
          <t>Registre de forma  breve, clara y precisa en que consiste el avance reportado.
======</t>
        </r>
      </text>
    </comment>
    <comment ref="AM56"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N56" authorId="0" shapeId="0">
      <text>
        <r>
          <rPr>
            <sz val="11"/>
            <color theme="1"/>
            <rFont val="Calibri"/>
            <scheme val="minor"/>
          </rPr>
          <t>Registre de forma  breve, clara y precisa en que consiste el avance reportado.
======</t>
        </r>
      </text>
    </comment>
    <comment ref="AQ56" authorId="0" shapeId="0">
      <text>
        <r>
          <rPr>
            <sz val="11"/>
            <color theme="1"/>
            <rFont val="Calibri"/>
            <scheme val="minor"/>
          </rPr>
          <t>Registre la fecha estimada en que terminó la ejecución de la subactividad o la fecha del reporte del avance.
======</t>
        </r>
      </text>
    </comment>
    <comment ref="AR56"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V57" authorId="0" shapeId="0">
      <text>
        <r>
          <rPr>
            <sz val="11"/>
            <color theme="1"/>
            <rFont val="Calibri"/>
            <scheme val="minor"/>
          </rPr>
          <t>Registre la fecha estimada en que terminó la ejecución de la subactividad.
======</t>
        </r>
      </text>
    </comment>
    <comment ref="W57"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57" authorId="0" shapeId="0">
      <text>
        <r>
          <rPr>
            <sz val="11"/>
            <color theme="1"/>
            <rFont val="Calibri"/>
            <scheme val="minor"/>
          </rPr>
          <t>Registre de forma  breve, clara y precisa en que consiste el avance reportado.
======</t>
        </r>
      </text>
    </comment>
    <comment ref="AC57" authorId="0" shapeId="0">
      <text>
        <r>
          <rPr>
            <sz val="11"/>
            <color theme="1"/>
            <rFont val="Calibri"/>
            <scheme val="minor"/>
          </rPr>
          <t>Registre la fecha estimada en que terminó la ejecución de la subactividad.
======</t>
        </r>
      </text>
    </comment>
    <comment ref="AD57"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57" authorId="0" shapeId="0">
      <text>
        <r>
          <rPr>
            <sz val="11"/>
            <color theme="1"/>
            <rFont val="Calibri"/>
            <scheme val="minor"/>
          </rPr>
          <t>Registre de forma  breve, clara y precisa en que consiste el avance reportado.
======</t>
        </r>
      </text>
    </comment>
    <comment ref="AF57"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G57" authorId="0" shapeId="0">
      <text>
        <r>
          <rPr>
            <sz val="11"/>
            <color theme="1"/>
            <rFont val="Calibri"/>
            <scheme val="minor"/>
          </rPr>
          <t>Registre de forma  breve, clara y precisa en que consiste el avance reportado.
======</t>
        </r>
      </text>
    </comment>
    <comment ref="AJ57" authorId="0" shapeId="0">
      <text>
        <r>
          <rPr>
            <sz val="11"/>
            <color theme="1"/>
            <rFont val="Calibri"/>
            <scheme val="minor"/>
          </rPr>
          <t>Registre la fecha estimada en que terminó la ejecución de la subactividad o la fecha del reporte del avance.
======</t>
        </r>
      </text>
    </comment>
    <comment ref="AK57"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57" authorId="0" shapeId="0">
      <text>
        <r>
          <rPr>
            <sz val="11"/>
            <color theme="1"/>
            <rFont val="Calibri"/>
            <scheme val="minor"/>
          </rPr>
          <t>Registre de forma  breve, clara y precisa en que consiste el avance reportado.
======</t>
        </r>
      </text>
    </comment>
    <comment ref="AM57"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N57" authorId="0" shapeId="0">
      <text>
        <r>
          <rPr>
            <sz val="11"/>
            <color theme="1"/>
            <rFont val="Calibri"/>
            <scheme val="minor"/>
          </rPr>
          <t>Registre de forma  breve, clara y precisa en que consiste el avance reportado.
======</t>
        </r>
      </text>
    </comment>
    <comment ref="AQ57" authorId="0" shapeId="0">
      <text>
        <r>
          <rPr>
            <sz val="11"/>
            <color theme="1"/>
            <rFont val="Calibri"/>
            <scheme val="minor"/>
          </rPr>
          <t>Registre la fecha estimada en que terminó la ejecución de la subactividad o la fecha del reporte del avance.
======</t>
        </r>
      </text>
    </comment>
    <comment ref="AR57"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V58" authorId="0" shapeId="0">
      <text>
        <r>
          <rPr>
            <sz val="11"/>
            <color theme="1"/>
            <rFont val="Calibri"/>
            <scheme val="minor"/>
          </rPr>
          <t>Registre la fecha estimada en que terminó la ejecución de la subactividad.
======</t>
        </r>
      </text>
    </comment>
    <comment ref="W58"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58" authorId="0" shapeId="0">
      <text>
        <r>
          <rPr>
            <sz val="11"/>
            <color theme="1"/>
            <rFont val="Calibri"/>
            <scheme val="minor"/>
          </rPr>
          <t>Registre de forma  breve, clara y precisa en que consiste el avance reportado.
======</t>
        </r>
      </text>
    </comment>
    <comment ref="AC58" authorId="0" shapeId="0">
      <text>
        <r>
          <rPr>
            <sz val="11"/>
            <color theme="1"/>
            <rFont val="Calibri"/>
            <scheme val="minor"/>
          </rPr>
          <t>Registre la fecha estimada en que terminó la ejecución de la subactividad.
======</t>
        </r>
      </text>
    </comment>
    <comment ref="AD58"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58" authorId="0" shapeId="0">
      <text>
        <r>
          <rPr>
            <sz val="11"/>
            <color theme="1"/>
            <rFont val="Calibri"/>
            <scheme val="minor"/>
          </rPr>
          <t>Registre de forma  breve, clara y precisa en que consiste el avance reportado.
======</t>
        </r>
      </text>
    </comment>
    <comment ref="AG58" authorId="0" shapeId="0">
      <text>
        <r>
          <rPr>
            <sz val="11"/>
            <color theme="1"/>
            <rFont val="Calibri"/>
            <scheme val="minor"/>
          </rPr>
          <t>Registre de forma  breve, clara y precisa en que consiste el avance reportado.
======</t>
        </r>
      </text>
    </comment>
    <comment ref="AJ58" authorId="0" shapeId="0">
      <text>
        <r>
          <rPr>
            <sz val="11"/>
            <color theme="1"/>
            <rFont val="Calibri"/>
            <scheme val="minor"/>
          </rPr>
          <t>Registre la fecha estimada en que terminó la ejecución de la subactividad o la fecha del reporte del avance.
======</t>
        </r>
      </text>
    </comment>
    <comment ref="AK58"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58" authorId="0" shapeId="0">
      <text>
        <r>
          <rPr>
            <sz val="11"/>
            <color theme="1"/>
            <rFont val="Calibri"/>
            <scheme val="minor"/>
          </rPr>
          <t>Registre de forma  breve, clara y precisa en que consiste el avance reportado.
======</t>
        </r>
      </text>
    </comment>
    <comment ref="AM58"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N58" authorId="0" shapeId="0">
      <text>
        <r>
          <rPr>
            <sz val="11"/>
            <color theme="1"/>
            <rFont val="Calibri"/>
            <scheme val="minor"/>
          </rPr>
          <t>Registre de forma  breve, clara y precisa en que consiste el avance reportado.
======</t>
        </r>
      </text>
    </comment>
    <comment ref="AQ58" authorId="0" shapeId="0">
      <text>
        <r>
          <rPr>
            <sz val="11"/>
            <color theme="1"/>
            <rFont val="Calibri"/>
            <scheme val="minor"/>
          </rPr>
          <t>Registre la fecha estimada en que terminó la ejecución de la subactividad o la fecha del reporte del avance.
======</t>
        </r>
      </text>
    </comment>
    <comment ref="AR58"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V59" authorId="0" shapeId="0">
      <text>
        <r>
          <rPr>
            <sz val="11"/>
            <color theme="1"/>
            <rFont val="Calibri"/>
            <scheme val="minor"/>
          </rPr>
          <t>Registre la fecha estimada en que terminó la ejecución de la subactividad.
======</t>
        </r>
      </text>
    </comment>
    <comment ref="W59"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59" authorId="0" shapeId="0">
      <text>
        <r>
          <rPr>
            <sz val="11"/>
            <color theme="1"/>
            <rFont val="Calibri"/>
            <scheme val="minor"/>
          </rPr>
          <t>Registre de forma  breve, clara y precisa en que consiste el avance reportado.
======</t>
        </r>
      </text>
    </comment>
    <comment ref="AC59" authorId="0" shapeId="0">
      <text>
        <r>
          <rPr>
            <sz val="11"/>
            <color theme="1"/>
            <rFont val="Calibri"/>
            <scheme val="minor"/>
          </rPr>
          <t>Registre la fecha estimada en que terminó la ejecución de la subactividad.
======</t>
        </r>
      </text>
    </comment>
    <comment ref="AD59"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59" authorId="0" shapeId="0">
      <text>
        <r>
          <rPr>
            <sz val="11"/>
            <color theme="1"/>
            <rFont val="Calibri"/>
            <scheme val="minor"/>
          </rPr>
          <t>Registre de forma  breve, clara y precisa en que consiste el avance reportado.
======</t>
        </r>
      </text>
    </comment>
    <comment ref="AF59"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G59" authorId="0" shapeId="0">
      <text>
        <r>
          <rPr>
            <sz val="11"/>
            <color theme="1"/>
            <rFont val="Calibri"/>
            <scheme val="minor"/>
          </rPr>
          <t>Registre de forma  breve, clara y precisa en que consiste el avance reportado.
======</t>
        </r>
      </text>
    </comment>
    <comment ref="AJ59" authorId="0" shapeId="0">
      <text>
        <r>
          <rPr>
            <sz val="11"/>
            <color theme="1"/>
            <rFont val="Calibri"/>
            <scheme val="minor"/>
          </rPr>
          <t>Registre la fecha estimada en que terminó la ejecución de la subactividad o la fecha del reporte del avance.
======</t>
        </r>
      </text>
    </comment>
    <comment ref="AK59"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59" authorId="0" shapeId="0">
      <text>
        <r>
          <rPr>
            <sz val="11"/>
            <color theme="1"/>
            <rFont val="Calibri"/>
            <scheme val="minor"/>
          </rPr>
          <t>Registre de forma  breve, clara y precisa en que consiste el avance reportado.
======</t>
        </r>
      </text>
    </comment>
    <comment ref="AM59"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N59" authorId="0" shapeId="0">
      <text>
        <r>
          <rPr>
            <sz val="11"/>
            <color theme="1"/>
            <rFont val="Calibri"/>
            <scheme val="minor"/>
          </rPr>
          <t>Registre de forma  breve, clara y precisa en que consiste el avance reportado.
======</t>
        </r>
      </text>
    </comment>
    <comment ref="AQ59" authorId="0" shapeId="0">
      <text>
        <r>
          <rPr>
            <sz val="11"/>
            <color theme="1"/>
            <rFont val="Calibri"/>
            <scheme val="minor"/>
          </rPr>
          <t>Registre la fecha estimada en que terminó la ejecución de la subactividad o la fecha del reporte del avance.
======</t>
        </r>
      </text>
    </comment>
    <comment ref="AR59"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V60" authorId="0" shapeId="0">
      <text>
        <r>
          <rPr>
            <sz val="11"/>
            <color theme="1"/>
            <rFont val="Calibri"/>
            <scheme val="minor"/>
          </rPr>
          <t>Registre la fecha estimada en que terminó la ejecución de la subactividad.
======</t>
        </r>
      </text>
    </comment>
    <comment ref="W60"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60" authorId="0" shapeId="0">
      <text>
        <r>
          <rPr>
            <sz val="11"/>
            <color theme="1"/>
            <rFont val="Calibri"/>
            <scheme val="minor"/>
          </rPr>
          <t>Registre de forma  breve, clara y precisa en que consiste el avance reportado.
======</t>
        </r>
      </text>
    </comment>
    <comment ref="AC60" authorId="0" shapeId="0">
      <text>
        <r>
          <rPr>
            <sz val="11"/>
            <color theme="1"/>
            <rFont val="Calibri"/>
            <scheme val="minor"/>
          </rPr>
          <t>Registre la fecha estimada en que terminó la ejecución de la subactividad.
======</t>
        </r>
      </text>
    </comment>
    <comment ref="AE60" authorId="0" shapeId="0">
      <text>
        <r>
          <rPr>
            <sz val="11"/>
            <color theme="1"/>
            <rFont val="Calibri"/>
            <scheme val="minor"/>
          </rPr>
          <t>Registre de forma  breve, clara y precisa en que consiste el avance reportado.
======</t>
        </r>
      </text>
    </comment>
    <comment ref="AJ60" authorId="0" shapeId="0">
      <text>
        <r>
          <rPr>
            <sz val="11"/>
            <color theme="1"/>
            <rFont val="Calibri"/>
            <scheme val="minor"/>
          </rPr>
          <t>Registre la fecha estimada en que terminó la ejecución de la subactividad o la fecha del reporte del avance.
======</t>
        </r>
      </text>
    </comment>
    <comment ref="AK60"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60" authorId="0" shapeId="0">
      <text>
        <r>
          <rPr>
            <sz val="11"/>
            <color theme="1"/>
            <rFont val="Calibri"/>
            <scheme val="minor"/>
          </rPr>
          <t>Registre de forma  breve, clara y precisa en que consiste el avance reportado.
======
ID#AAAAg7kuBHs
Oliver Quintero Perdomo    (2022-10-13 00:38:25)
@luz.gomez@upme.gov.co ; Hola, me ayudas Por favor con el reporte con corte a septiembre de esta subactividad.
_Asignado a Luz Mireya Gomez_</t>
        </r>
      </text>
    </comment>
    <comment ref="AQ60" authorId="0" shapeId="0">
      <text>
        <r>
          <rPr>
            <sz val="11"/>
            <color theme="1"/>
            <rFont val="Calibri"/>
            <scheme val="minor"/>
          </rPr>
          <t>Registre la fecha estimada en que terminó la ejecución de la subactividad o la fecha del reporte del avance.
======</t>
        </r>
      </text>
    </comment>
    <comment ref="AR60"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V61" authorId="0" shapeId="0">
      <text>
        <r>
          <rPr>
            <sz val="11"/>
            <color theme="1"/>
            <rFont val="Calibri"/>
            <scheme val="minor"/>
          </rPr>
          <t>Registre la fecha estimada en que terminó la ejecución de la subactividad.
======</t>
        </r>
      </text>
    </comment>
    <comment ref="W61"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61" authorId="0" shapeId="0">
      <text>
        <r>
          <rPr>
            <sz val="11"/>
            <color theme="1"/>
            <rFont val="Calibri"/>
            <scheme val="minor"/>
          </rPr>
          <t>Registre de forma  breve, clara y precisa en que consiste el avance reportado.
======</t>
        </r>
      </text>
    </comment>
    <comment ref="AC61" authorId="0" shapeId="0">
      <text>
        <r>
          <rPr>
            <sz val="11"/>
            <color theme="1"/>
            <rFont val="Calibri"/>
            <scheme val="minor"/>
          </rPr>
          <t>Registre la fecha estimada en que terminó la ejecución de la subactividad.
======</t>
        </r>
      </text>
    </comment>
    <comment ref="AD61"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61" authorId="0" shapeId="0">
      <text>
        <r>
          <rPr>
            <sz val="11"/>
            <color theme="1"/>
            <rFont val="Calibri"/>
            <scheme val="minor"/>
          </rPr>
          <t>Registre de forma  breve, clara y precisa en que consiste el avance reportado.
======</t>
        </r>
      </text>
    </comment>
    <comment ref="AJ61" authorId="0" shapeId="0">
      <text>
        <r>
          <rPr>
            <sz val="11"/>
            <color theme="1"/>
            <rFont val="Calibri"/>
            <scheme val="minor"/>
          </rPr>
          <t>Registre la fecha estimada en que terminó la ejecución de la subactividad o la fecha del reporte del avance.
======</t>
        </r>
      </text>
    </comment>
    <comment ref="AK61"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61" authorId="0" shapeId="0">
      <text>
        <r>
          <rPr>
            <sz val="11"/>
            <color theme="1"/>
            <rFont val="Calibri"/>
            <scheme val="minor"/>
          </rPr>
          <t>Registre de forma  breve, clara y precisa en que consiste el avance reportado.
======</t>
        </r>
      </text>
    </comment>
    <comment ref="AQ61" authorId="0" shapeId="0">
      <text>
        <r>
          <rPr>
            <sz val="11"/>
            <color theme="1"/>
            <rFont val="Calibri"/>
            <scheme val="minor"/>
          </rPr>
          <t>Registre la fecha estimada en que terminó la ejecución de la subactividad o la fecha del reporte del avance.
======</t>
        </r>
      </text>
    </comment>
    <comment ref="AR61"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AS61" authorId="0" shapeId="0">
      <text>
        <r>
          <rPr>
            <sz val="11"/>
            <color theme="1"/>
            <rFont val="Calibri"/>
            <scheme val="minor"/>
          </rPr>
          <t>Registre de forma  breve, clara y precisa en que consiste el avance reportado.
======</t>
        </r>
      </text>
    </comment>
    <comment ref="V62" authorId="0" shapeId="0">
      <text>
        <r>
          <rPr>
            <sz val="11"/>
            <color theme="1"/>
            <rFont val="Calibri"/>
            <scheme val="minor"/>
          </rPr>
          <t>Registre la fecha estimada en que terminó la ejecución de la subactividad.
======</t>
        </r>
      </text>
    </comment>
    <comment ref="W62"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62" authorId="0" shapeId="0">
      <text>
        <r>
          <rPr>
            <sz val="11"/>
            <color theme="1"/>
            <rFont val="Calibri"/>
            <scheme val="minor"/>
          </rPr>
          <t>Registre de forma  breve, clara y precisa en que consiste el avance reportado.
======</t>
        </r>
      </text>
    </comment>
    <comment ref="AC62" authorId="0" shapeId="0">
      <text>
        <r>
          <rPr>
            <sz val="11"/>
            <color theme="1"/>
            <rFont val="Calibri"/>
            <scheme val="minor"/>
          </rPr>
          <t>Registre la fecha estimada en que terminó la ejecución de la subactividad.
======</t>
        </r>
      </text>
    </comment>
    <comment ref="AD62" authorId="0" shapeId="0">
      <text>
        <r>
          <rPr>
            <sz val="11"/>
            <color theme="1"/>
            <rFont val="Calibri"/>
            <scheme val="minor"/>
          </rPr>
          <t>Registre la fecha estimada en que terminó la ejecución de la subactividad.
======</t>
        </r>
      </text>
    </comment>
    <comment ref="AE62" authorId="0" shapeId="0">
      <text>
        <r>
          <rPr>
            <sz val="11"/>
            <color theme="1"/>
            <rFont val="Calibri"/>
            <scheme val="minor"/>
          </rPr>
          <t>Registre de forma  breve, clara y precisa en que consiste el avance reportado.
======</t>
        </r>
      </text>
    </comment>
    <comment ref="AJ62" authorId="0" shapeId="0">
      <text>
        <r>
          <rPr>
            <sz val="11"/>
            <color theme="1"/>
            <rFont val="Calibri"/>
            <scheme val="minor"/>
          </rPr>
          <t>Registre la fecha estimada en que terminó la ejecución de la subactividad.
======</t>
        </r>
      </text>
    </comment>
    <comment ref="AQ62" authorId="0" shapeId="0">
      <text>
        <r>
          <rPr>
            <sz val="11"/>
            <color theme="1"/>
            <rFont val="Calibri"/>
            <scheme val="minor"/>
          </rPr>
          <t>Registre la fecha estimada en que terminó la ejecución de la subactividad.
======</t>
        </r>
      </text>
    </comment>
    <comment ref="V63" authorId="0" shapeId="0">
      <text>
        <r>
          <rPr>
            <sz val="11"/>
            <color theme="1"/>
            <rFont val="Calibri"/>
            <scheme val="minor"/>
          </rPr>
          <t>Registre la fecha estimada en que terminó la ejecución de la subactividad.
======</t>
        </r>
      </text>
    </comment>
    <comment ref="W63"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63" authorId="0" shapeId="0">
      <text>
        <r>
          <rPr>
            <sz val="11"/>
            <color theme="1"/>
            <rFont val="Calibri"/>
            <scheme val="minor"/>
          </rPr>
          <t>Registre de forma  breve, clara y precisa en que consiste el avance reportado.
======</t>
        </r>
      </text>
    </comment>
    <comment ref="AC63" authorId="0" shapeId="0">
      <text>
        <r>
          <rPr>
            <sz val="11"/>
            <color theme="1"/>
            <rFont val="Calibri"/>
            <scheme val="minor"/>
          </rPr>
          <t>Registre la fecha estimada en que terminó la ejecución de la subactividad.
======</t>
        </r>
      </text>
    </comment>
    <comment ref="AD63"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J63" authorId="0" shapeId="0">
      <text>
        <r>
          <rPr>
            <sz val="11"/>
            <color theme="1"/>
            <rFont val="Calibri"/>
            <scheme val="minor"/>
          </rPr>
          <t>Registre la fecha estimada en que terminó la ejecución de la subactividad o la fecha del reporte del avance.
======</t>
        </r>
      </text>
    </comment>
    <comment ref="AK63"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63" authorId="0" shapeId="0">
      <text>
        <r>
          <rPr>
            <sz val="11"/>
            <color theme="1"/>
            <rFont val="Calibri"/>
            <scheme val="minor"/>
          </rPr>
          <t>Registre de forma  breve, clara y precisa en que consiste el avance reportado.
======</t>
        </r>
      </text>
    </comment>
    <comment ref="AQ63" authorId="0" shapeId="0">
      <text>
        <r>
          <rPr>
            <sz val="11"/>
            <color theme="1"/>
            <rFont val="Calibri"/>
            <scheme val="minor"/>
          </rPr>
          <t>Registre la fecha estimada en que terminó la ejecución de la subactividad o la fecha del reporte del avance.
======</t>
        </r>
      </text>
    </comment>
    <comment ref="AR63"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S63" authorId="0" shapeId="0">
      <text>
        <r>
          <rPr>
            <sz val="11"/>
            <color theme="1"/>
            <rFont val="Calibri"/>
            <scheme val="minor"/>
          </rPr>
          <t>Registre de forma  breve, clara y precisa en que consiste el avance reportado.
======</t>
        </r>
      </text>
    </comment>
    <comment ref="V64" authorId="0" shapeId="0">
      <text>
        <r>
          <rPr>
            <sz val="11"/>
            <color theme="1"/>
            <rFont val="Calibri"/>
            <scheme val="minor"/>
          </rPr>
          <t>Registre la fecha estimada en que terminó la ejecución de la subactividad.
======</t>
        </r>
      </text>
    </comment>
    <comment ref="W64"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64" authorId="0" shapeId="0">
      <text>
        <r>
          <rPr>
            <sz val="11"/>
            <color theme="1"/>
            <rFont val="Calibri"/>
            <scheme val="minor"/>
          </rPr>
          <t>Registre de forma  breve, clara y precisa en que consiste el avance reportado.
======</t>
        </r>
      </text>
    </comment>
    <comment ref="AC64" authorId="0" shapeId="0">
      <text>
        <r>
          <rPr>
            <sz val="11"/>
            <color theme="1"/>
            <rFont val="Calibri"/>
            <scheme val="minor"/>
          </rPr>
          <t>Registre la fecha estimada en que terminó la ejecución de la subactividad.
======</t>
        </r>
      </text>
    </comment>
    <comment ref="AD64"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64" authorId="0" shapeId="0">
      <text>
        <r>
          <rPr>
            <sz val="11"/>
            <color theme="1"/>
            <rFont val="Calibri"/>
            <scheme val="minor"/>
          </rPr>
          <t>Registre de forma  breve, clara y precisa en que consiste el avance reportado.
======</t>
        </r>
      </text>
    </comment>
    <comment ref="AJ64" authorId="0" shapeId="0">
      <text>
        <r>
          <rPr>
            <sz val="11"/>
            <color theme="1"/>
            <rFont val="Calibri"/>
            <scheme val="minor"/>
          </rPr>
          <t>Registre la fecha estimada en que terminó la ejecución de la subactividad o la fecha del reporte del avance.
======</t>
        </r>
      </text>
    </comment>
    <comment ref="AK64"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64" authorId="0" shapeId="0">
      <text>
        <r>
          <rPr>
            <sz val="11"/>
            <color theme="1"/>
            <rFont val="Calibri"/>
            <scheme val="minor"/>
          </rPr>
          <t>Registre de forma  breve, clara y precisa en que consiste el avance reportado.
======</t>
        </r>
      </text>
    </comment>
    <comment ref="AQ64" authorId="0" shapeId="0">
      <text>
        <r>
          <rPr>
            <sz val="11"/>
            <color theme="1"/>
            <rFont val="Calibri"/>
            <scheme val="minor"/>
          </rPr>
          <t>Registre la fecha estimada en que terminó la ejecución de la subactividad o la fecha del reporte del avance.
======</t>
        </r>
      </text>
    </comment>
    <comment ref="AR64"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S64" authorId="0" shapeId="0">
      <text>
        <r>
          <rPr>
            <sz val="11"/>
            <color theme="1"/>
            <rFont val="Calibri"/>
            <scheme val="minor"/>
          </rPr>
          <t>Registre de forma  breve, clara y precisa en que consiste el avance reportado.
======</t>
        </r>
      </text>
    </comment>
    <comment ref="V65" authorId="0" shapeId="0">
      <text>
        <r>
          <rPr>
            <sz val="11"/>
            <color theme="1"/>
            <rFont val="Calibri"/>
            <scheme val="minor"/>
          </rPr>
          <t>Registre la fecha estimada en que terminó la ejecución de la subactividad.
======</t>
        </r>
      </text>
    </comment>
    <comment ref="W65"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65" authorId="0" shapeId="0">
      <text>
        <r>
          <rPr>
            <sz val="11"/>
            <color theme="1"/>
            <rFont val="Calibri"/>
            <scheme val="minor"/>
          </rPr>
          <t>Registre de forma  breve, clara y precisa en que consiste el avance reportado.
======</t>
        </r>
      </text>
    </comment>
    <comment ref="AC65" authorId="0" shapeId="0">
      <text>
        <r>
          <rPr>
            <sz val="11"/>
            <color theme="1"/>
            <rFont val="Calibri"/>
            <scheme val="minor"/>
          </rPr>
          <t>Registre la fecha estimada en que terminó la ejecución de la subactividad.
======</t>
        </r>
      </text>
    </comment>
    <comment ref="AD65"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65" authorId="0" shapeId="0">
      <text>
        <r>
          <rPr>
            <sz val="11"/>
            <color theme="1"/>
            <rFont val="Calibri"/>
            <scheme val="minor"/>
          </rPr>
          <t>Registre de forma  breve, clara y precisa en que consiste el avance reportado.
======</t>
        </r>
      </text>
    </comment>
    <comment ref="AJ65" authorId="0" shapeId="0">
      <text>
        <r>
          <rPr>
            <sz val="11"/>
            <color theme="1"/>
            <rFont val="Calibri"/>
            <scheme val="minor"/>
          </rPr>
          <t>Registre la fecha estimada en que terminó la ejecución de la subactividad.
======</t>
        </r>
      </text>
    </comment>
    <comment ref="AK65"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65" authorId="0" shapeId="0">
      <text>
        <r>
          <rPr>
            <sz val="11"/>
            <color theme="1"/>
            <rFont val="Calibri"/>
            <scheme val="minor"/>
          </rPr>
          <t>Registre de forma  breve, clara y precisa en que consiste el avance reportado.
======</t>
        </r>
      </text>
    </comment>
    <comment ref="AQ65" authorId="0" shapeId="0">
      <text>
        <r>
          <rPr>
            <sz val="11"/>
            <color theme="1"/>
            <rFont val="Calibri"/>
            <scheme val="minor"/>
          </rPr>
          <t>Registre la fecha estimada en que terminó la ejecución de la subactividad.
======</t>
        </r>
      </text>
    </comment>
    <comment ref="AR65"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S65" authorId="0" shapeId="0">
      <text>
        <r>
          <rPr>
            <sz val="11"/>
            <color theme="1"/>
            <rFont val="Calibri"/>
            <scheme val="minor"/>
          </rPr>
          <t>Registre de forma  breve, clara y precisa en que consiste el avance reportado.
======</t>
        </r>
      </text>
    </comment>
    <comment ref="V66" authorId="0" shapeId="0">
      <text>
        <r>
          <rPr>
            <sz val="11"/>
            <color theme="1"/>
            <rFont val="Calibri"/>
            <scheme val="minor"/>
          </rPr>
          <t>Registre la fecha estimada en que terminó la ejecución de la subactividad.
======</t>
        </r>
      </text>
    </comment>
    <comment ref="W66"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66" authorId="0" shapeId="0">
      <text>
        <r>
          <rPr>
            <sz val="11"/>
            <color theme="1"/>
            <rFont val="Calibri"/>
            <scheme val="minor"/>
          </rPr>
          <t>Registre de forma  breve, clara y precisa en que consiste el avance reportado.
======</t>
        </r>
      </text>
    </comment>
    <comment ref="AC66" authorId="0" shapeId="0">
      <text>
        <r>
          <rPr>
            <sz val="11"/>
            <color theme="1"/>
            <rFont val="Calibri"/>
            <scheme val="minor"/>
          </rPr>
          <t>Registre la fecha estimada en que terminó la ejecución de la subactividad.
======</t>
        </r>
      </text>
    </comment>
    <comment ref="AD66"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66" authorId="0" shapeId="0">
      <text>
        <r>
          <rPr>
            <sz val="11"/>
            <color theme="1"/>
            <rFont val="Calibri"/>
            <scheme val="minor"/>
          </rPr>
          <t>Registre de forma  breve, clara y precisa en que consiste el avance reportado.
======</t>
        </r>
      </text>
    </comment>
    <comment ref="AJ66" authorId="0" shapeId="0">
      <text>
        <r>
          <rPr>
            <sz val="11"/>
            <color theme="1"/>
            <rFont val="Calibri"/>
            <scheme val="minor"/>
          </rPr>
          <t>Registre la fecha estimada en que terminó la ejecución de la subactividad o la fecha del reporte del avance.
======</t>
        </r>
      </text>
    </comment>
    <comment ref="AK66"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66" authorId="0" shapeId="0">
      <text>
        <r>
          <rPr>
            <sz val="11"/>
            <color theme="1"/>
            <rFont val="Calibri"/>
            <scheme val="minor"/>
          </rPr>
          <t>Registre de forma  breve, clara y precisa en que consiste el avance reportado.
======</t>
        </r>
      </text>
    </comment>
    <comment ref="AQ66" authorId="0" shapeId="0">
      <text>
        <r>
          <rPr>
            <sz val="11"/>
            <color theme="1"/>
            <rFont val="Calibri"/>
            <scheme val="minor"/>
          </rPr>
          <t>Registre la fecha estimada en que terminó la ejecución de la subactividad o la fecha del reporte del avance.
======</t>
        </r>
      </text>
    </comment>
    <comment ref="AR66"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S66" authorId="0" shapeId="0">
      <text>
        <r>
          <rPr>
            <sz val="11"/>
            <color theme="1"/>
            <rFont val="Calibri"/>
            <scheme val="minor"/>
          </rPr>
          <t>Registre de forma  breve, clara y precisa en que consiste el avance reportado.
======</t>
        </r>
      </text>
    </comment>
    <comment ref="V67" authorId="0" shapeId="0">
      <text>
        <r>
          <rPr>
            <sz val="11"/>
            <color theme="1"/>
            <rFont val="Calibri"/>
            <scheme val="minor"/>
          </rPr>
          <t>Registre la fecha estimada en que terminó la ejecución de la subactividad.
======</t>
        </r>
      </text>
    </comment>
    <comment ref="W67"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67" authorId="0" shapeId="0">
      <text>
        <r>
          <rPr>
            <sz val="11"/>
            <color theme="1"/>
            <rFont val="Calibri"/>
            <scheme val="minor"/>
          </rPr>
          <t>Registre de forma  breve, clara y precisa en que consiste el avance reportado.
======</t>
        </r>
      </text>
    </comment>
    <comment ref="AC67" authorId="0" shapeId="0">
      <text>
        <r>
          <rPr>
            <sz val="11"/>
            <color theme="1"/>
            <rFont val="Calibri"/>
            <scheme val="minor"/>
          </rPr>
          <t>Registre la fecha estimada en que terminó la ejecución de la subactividad.
======</t>
        </r>
      </text>
    </comment>
    <comment ref="AD67"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67" authorId="0" shapeId="0">
      <text>
        <r>
          <rPr>
            <sz val="11"/>
            <color theme="1"/>
            <rFont val="Calibri"/>
            <scheme val="minor"/>
          </rPr>
          <t>Registre de forma  breve, clara y precisa en que consiste el avance reportado.
======</t>
        </r>
      </text>
    </comment>
    <comment ref="AJ67" authorId="0" shapeId="0">
      <text>
        <r>
          <rPr>
            <sz val="11"/>
            <color theme="1"/>
            <rFont val="Calibri"/>
            <scheme val="minor"/>
          </rPr>
          <t>Registre la fecha estimada en que terminó la ejecución de la subactividad o la fecha del reporte del avance.
======</t>
        </r>
      </text>
    </comment>
    <comment ref="AK67"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67" authorId="0" shapeId="0">
      <text>
        <r>
          <rPr>
            <sz val="11"/>
            <color theme="1"/>
            <rFont val="Calibri"/>
            <scheme val="minor"/>
          </rPr>
          <t>Registre de forma  breve, clara y precisa en que consiste el avance reportado.
======</t>
        </r>
      </text>
    </comment>
    <comment ref="AQ67" authorId="0" shapeId="0">
      <text>
        <r>
          <rPr>
            <sz val="11"/>
            <color theme="1"/>
            <rFont val="Calibri"/>
            <scheme val="minor"/>
          </rPr>
          <t>Registre la fecha estimada en que terminó la ejecución de la subactividad o la fecha del reporte del avance.
======</t>
        </r>
      </text>
    </comment>
    <comment ref="AR67"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V68" authorId="0" shapeId="0">
      <text>
        <r>
          <rPr>
            <sz val="11"/>
            <color theme="1"/>
            <rFont val="Calibri"/>
            <scheme val="minor"/>
          </rPr>
          <t>Registre la fecha estimada en que terminó la ejecución de la subactividad.
======</t>
        </r>
      </text>
    </comment>
    <comment ref="W68"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68" authorId="0" shapeId="0">
      <text>
        <r>
          <rPr>
            <sz val="11"/>
            <color theme="1"/>
            <rFont val="Calibri"/>
            <scheme val="minor"/>
          </rPr>
          <t>Registre de forma  breve, clara y precisa en que consiste el avance reportado.
======</t>
        </r>
      </text>
    </comment>
    <comment ref="AC68" authorId="0" shapeId="0">
      <text>
        <r>
          <rPr>
            <sz val="11"/>
            <color theme="1"/>
            <rFont val="Calibri"/>
            <scheme val="minor"/>
          </rPr>
          <t>Registre la fecha estimada en que terminó la ejecución de la subactividad.
======</t>
        </r>
      </text>
    </comment>
    <comment ref="AD68"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68" authorId="0" shapeId="0">
      <text>
        <r>
          <rPr>
            <sz val="11"/>
            <color theme="1"/>
            <rFont val="Calibri"/>
            <scheme val="minor"/>
          </rPr>
          <t>Registre de forma  breve, clara y precisa en que consiste el avance reportado.
======</t>
        </r>
      </text>
    </comment>
    <comment ref="AJ68" authorId="0" shapeId="0">
      <text>
        <r>
          <rPr>
            <sz val="11"/>
            <color theme="1"/>
            <rFont val="Calibri"/>
            <scheme val="minor"/>
          </rPr>
          <t>Registre la fecha estimada en que terminó la ejecución de la subactividad o la fecha del reporte del avance.
======</t>
        </r>
      </text>
    </comment>
    <comment ref="AK68"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68" authorId="0" shapeId="0">
      <text>
        <r>
          <rPr>
            <sz val="11"/>
            <color theme="1"/>
            <rFont val="Calibri"/>
            <scheme val="minor"/>
          </rPr>
          <t>Registre de forma  breve, clara y precisa en que consiste el avance reportado.
======</t>
        </r>
      </text>
    </comment>
    <comment ref="AQ68" authorId="0" shapeId="0">
      <text>
        <r>
          <rPr>
            <sz val="11"/>
            <color theme="1"/>
            <rFont val="Calibri"/>
            <scheme val="minor"/>
          </rPr>
          <t>Registre la fecha estimada en que terminó la ejecución de la subactividad o la fecha del reporte del avance.
======</t>
        </r>
      </text>
    </comment>
    <comment ref="AR68"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V69" authorId="0" shapeId="0">
      <text>
        <r>
          <rPr>
            <sz val="11"/>
            <color theme="1"/>
            <rFont val="Calibri"/>
            <scheme val="minor"/>
          </rPr>
          <t>Registre la fecha estimada en que terminó la ejecución de la subactividad.
======</t>
        </r>
      </text>
    </comment>
    <comment ref="W69"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69" authorId="0" shapeId="0">
      <text>
        <r>
          <rPr>
            <sz val="11"/>
            <color theme="1"/>
            <rFont val="Calibri"/>
            <scheme val="minor"/>
          </rPr>
          <t>Registre de forma  breve, clara y precisa en que consiste el avance reportado.
======</t>
        </r>
      </text>
    </comment>
    <comment ref="AC69" authorId="0" shapeId="0">
      <text>
        <r>
          <rPr>
            <sz val="11"/>
            <color theme="1"/>
            <rFont val="Calibri"/>
            <scheme val="minor"/>
          </rPr>
          <t>Registre la fecha estimada en que terminó la ejecución de la subactividad.
======</t>
        </r>
      </text>
    </comment>
    <comment ref="AD69"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69" authorId="0" shapeId="0">
      <text>
        <r>
          <rPr>
            <sz val="11"/>
            <color theme="1"/>
            <rFont val="Calibri"/>
            <scheme val="minor"/>
          </rPr>
          <t>Registre de forma  breve, clara y precisa en que consiste el avance reportado.
======</t>
        </r>
      </text>
    </comment>
    <comment ref="AJ69" authorId="0" shapeId="0">
      <text>
        <r>
          <rPr>
            <sz val="11"/>
            <color theme="1"/>
            <rFont val="Calibri"/>
            <scheme val="minor"/>
          </rPr>
          <t>Registre la fecha estimada en que terminó la ejecución de la subactividad o la fecha del reporte del avance.
======</t>
        </r>
      </text>
    </comment>
    <comment ref="AK69"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69" authorId="0" shapeId="0">
      <text>
        <r>
          <rPr>
            <sz val="11"/>
            <color theme="1"/>
            <rFont val="Calibri"/>
            <scheme val="minor"/>
          </rPr>
          <t>Registre de forma  breve, clara y precisa en que consiste el avance reportado.
======</t>
        </r>
      </text>
    </comment>
    <comment ref="AQ69" authorId="0" shapeId="0">
      <text>
        <r>
          <rPr>
            <sz val="11"/>
            <color theme="1"/>
            <rFont val="Calibri"/>
            <scheme val="minor"/>
          </rPr>
          <t>Registre la fecha estimada en que terminó la ejecución de la subactividad o la fecha del reporte del avance.
======</t>
        </r>
      </text>
    </comment>
    <comment ref="AR69"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S69" authorId="0" shapeId="0">
      <text>
        <r>
          <rPr>
            <sz val="11"/>
            <color theme="1"/>
            <rFont val="Calibri"/>
            <scheme val="minor"/>
          </rPr>
          <t>Registre de forma  breve, clara y precisa en que consiste el avance reportado.
======</t>
        </r>
      </text>
    </comment>
    <comment ref="V70" authorId="0" shapeId="0">
      <text>
        <r>
          <rPr>
            <sz val="11"/>
            <color theme="1"/>
            <rFont val="Calibri"/>
            <scheme val="minor"/>
          </rPr>
          <t>Registre la fecha estimada en que terminó la ejecución de la subactividad.
======</t>
        </r>
      </text>
    </comment>
    <comment ref="W70"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70" authorId="0" shapeId="0">
      <text>
        <r>
          <rPr>
            <sz val="11"/>
            <color theme="1"/>
            <rFont val="Calibri"/>
            <scheme val="minor"/>
          </rPr>
          <t>Registre de forma  breve, clara y precisa en que consiste el avance reportado.
======</t>
        </r>
      </text>
    </comment>
    <comment ref="AC70" authorId="0" shapeId="0">
      <text>
        <r>
          <rPr>
            <sz val="11"/>
            <color theme="1"/>
            <rFont val="Calibri"/>
            <scheme val="minor"/>
          </rPr>
          <t>Registre la fecha estimada en que terminó la ejecución de la subactividad.
======</t>
        </r>
      </text>
    </comment>
    <comment ref="AD70"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70" authorId="0" shapeId="0">
      <text>
        <r>
          <rPr>
            <sz val="11"/>
            <color theme="1"/>
            <rFont val="Calibri"/>
            <scheme val="minor"/>
          </rPr>
          <t>Registre de forma  breve, clara y precisa en que consiste el avance reportado.
======</t>
        </r>
      </text>
    </comment>
    <comment ref="AJ70" authorId="0" shapeId="0">
      <text>
        <r>
          <rPr>
            <sz val="11"/>
            <color theme="1"/>
            <rFont val="Calibri"/>
            <scheme val="minor"/>
          </rPr>
          <t>Registre la fecha estimada en que terminó la ejecución de la subactividad o la fecha del reporte del avance.
======</t>
        </r>
      </text>
    </comment>
    <comment ref="AK70"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70" authorId="0" shapeId="0">
      <text>
        <r>
          <rPr>
            <sz val="11"/>
            <color theme="1"/>
            <rFont val="Calibri"/>
            <scheme val="minor"/>
          </rPr>
          <t>Registre de forma  breve, clara y precisa en que consiste el avance reportado.
======</t>
        </r>
      </text>
    </comment>
    <comment ref="AQ70" authorId="0" shapeId="0">
      <text>
        <r>
          <rPr>
            <sz val="11"/>
            <color theme="1"/>
            <rFont val="Calibri"/>
            <scheme val="minor"/>
          </rPr>
          <t>Registre la fecha estimada en que terminó la ejecución de la subactividad o la fecha del reporte del avance.
======</t>
        </r>
      </text>
    </comment>
    <comment ref="AR70"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S70" authorId="0" shapeId="0">
      <text>
        <r>
          <rPr>
            <sz val="11"/>
            <color theme="1"/>
            <rFont val="Calibri"/>
            <scheme val="minor"/>
          </rPr>
          <t>Registre de forma  breve, clara y precisa en que consiste el avance reportado.
======</t>
        </r>
      </text>
    </comment>
    <comment ref="V71" authorId="0" shapeId="0">
      <text>
        <r>
          <rPr>
            <sz val="11"/>
            <color theme="1"/>
            <rFont val="Calibri"/>
            <scheme val="minor"/>
          </rPr>
          <t>Registre la fecha estimada en que terminó la ejecución de la subactividad.
======</t>
        </r>
      </text>
    </comment>
    <comment ref="W71"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71" authorId="0" shapeId="0">
      <text>
        <r>
          <rPr>
            <sz val="11"/>
            <color theme="1"/>
            <rFont val="Calibri"/>
            <scheme val="minor"/>
          </rPr>
          <t>Registre de forma  breve, clara y precisa en que consiste el avance reportado.
======</t>
        </r>
      </text>
    </comment>
    <comment ref="AC71" authorId="0" shapeId="0">
      <text>
        <r>
          <rPr>
            <sz val="11"/>
            <color theme="1"/>
            <rFont val="Calibri"/>
            <scheme val="minor"/>
          </rPr>
          <t>Registre la fecha estimada en que terminó la ejecución de la subactividad.
======</t>
        </r>
      </text>
    </comment>
    <comment ref="AD71"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71" authorId="0" shapeId="0">
      <text>
        <r>
          <rPr>
            <sz val="11"/>
            <color theme="1"/>
            <rFont val="Calibri"/>
            <scheme val="minor"/>
          </rPr>
          <t>Registre de forma  breve, clara y precisa en que consiste el avance reportado.
======</t>
        </r>
      </text>
    </comment>
    <comment ref="AJ71" authorId="0" shapeId="0">
      <text>
        <r>
          <rPr>
            <sz val="11"/>
            <color theme="1"/>
            <rFont val="Calibri"/>
            <scheme val="minor"/>
          </rPr>
          <t>Registre la fecha estimada en que terminó la ejecución de la subactividad o la fecha del reporte del avance.
======</t>
        </r>
      </text>
    </comment>
    <comment ref="AK71"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71" authorId="0" shapeId="0">
      <text>
        <r>
          <rPr>
            <sz val="11"/>
            <color theme="1"/>
            <rFont val="Calibri"/>
            <scheme val="minor"/>
          </rPr>
          <t>Registre de forma  breve, clara y precisa en que consiste el avance reportado.
======</t>
        </r>
      </text>
    </comment>
    <comment ref="AQ71" authorId="0" shapeId="0">
      <text>
        <r>
          <rPr>
            <sz val="11"/>
            <color theme="1"/>
            <rFont val="Calibri"/>
            <scheme val="minor"/>
          </rPr>
          <t>Registre la fecha estimada en que terminó la ejecución de la subactividad o la fecha del reporte del avance.
======</t>
        </r>
      </text>
    </comment>
    <comment ref="AR71"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S71" authorId="0" shapeId="0">
      <text>
        <r>
          <rPr>
            <sz val="11"/>
            <color theme="1"/>
            <rFont val="Calibri"/>
            <scheme val="minor"/>
          </rPr>
          <t>Registre de forma  breve, clara y precisa en que consiste el avance reportado.
======</t>
        </r>
      </text>
    </comment>
    <comment ref="V72" authorId="0" shapeId="0">
      <text>
        <r>
          <rPr>
            <sz val="11"/>
            <color theme="1"/>
            <rFont val="Calibri"/>
            <scheme val="minor"/>
          </rPr>
          <t>Registre la fecha estimada en que terminó la ejecución de la subactividad.
======</t>
        </r>
      </text>
    </comment>
    <comment ref="W72"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72" authorId="0" shapeId="0">
      <text>
        <r>
          <rPr>
            <sz val="11"/>
            <color theme="1"/>
            <rFont val="Calibri"/>
            <scheme val="minor"/>
          </rPr>
          <t>Registre de forma  breve, clara y precisa en que consiste el avance reportado.
======</t>
        </r>
      </text>
    </comment>
    <comment ref="AC72" authorId="0" shapeId="0">
      <text>
        <r>
          <rPr>
            <sz val="11"/>
            <color theme="1"/>
            <rFont val="Calibri"/>
            <scheme val="minor"/>
          </rPr>
          <t>Registre la fecha estimada en que terminó la ejecución de la subactividad.
======</t>
        </r>
      </text>
    </comment>
    <comment ref="AD72"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72" authorId="0" shapeId="0">
      <text>
        <r>
          <rPr>
            <sz val="11"/>
            <color theme="1"/>
            <rFont val="Calibri"/>
            <scheme val="minor"/>
          </rPr>
          <t>Registre de forma  breve, clara y precisa en que consiste el avance reportado.
======</t>
        </r>
      </text>
    </comment>
    <comment ref="AJ72" authorId="0" shapeId="0">
      <text>
        <r>
          <rPr>
            <sz val="11"/>
            <color theme="1"/>
            <rFont val="Calibri"/>
            <scheme val="minor"/>
          </rPr>
          <t>Registre la fecha estimada en que terminó la ejecución de la subactividad o la fecha del reporte del avance.
======</t>
        </r>
      </text>
    </comment>
    <comment ref="AK72"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72" authorId="0" shapeId="0">
      <text>
        <r>
          <rPr>
            <sz val="11"/>
            <color theme="1"/>
            <rFont val="Calibri"/>
            <scheme val="minor"/>
          </rPr>
          <t>Registre de forma  breve, clara y precisa en que consiste el avance reportado.
======</t>
        </r>
      </text>
    </comment>
    <comment ref="AQ72" authorId="0" shapeId="0">
      <text>
        <r>
          <rPr>
            <sz val="11"/>
            <color theme="1"/>
            <rFont val="Calibri"/>
            <scheme val="minor"/>
          </rPr>
          <t>Registre la fecha estimada en que terminó la ejecución de la subactividad o la fecha del reporte del avance.
======</t>
        </r>
      </text>
    </comment>
    <comment ref="AR72"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S72" authorId="0" shapeId="0">
      <text>
        <r>
          <rPr>
            <sz val="11"/>
            <color theme="1"/>
            <rFont val="Calibri"/>
            <scheme val="minor"/>
          </rPr>
          <t>Registre de forma  breve, clara y precisa en que consiste el avance reportado.
======</t>
        </r>
      </text>
    </comment>
    <comment ref="V73" authorId="0" shapeId="0">
      <text>
        <r>
          <rPr>
            <sz val="11"/>
            <color theme="1"/>
            <rFont val="Calibri"/>
            <scheme val="minor"/>
          </rPr>
          <t>Registre la fecha estimada en que terminó la ejecución de la subactividad.
======</t>
        </r>
      </text>
    </comment>
    <comment ref="W73"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73" authorId="0" shapeId="0">
      <text>
        <r>
          <rPr>
            <sz val="11"/>
            <color theme="1"/>
            <rFont val="Calibri"/>
            <scheme val="minor"/>
          </rPr>
          <t>Registre de forma  breve, clara y precisa en que consiste el avance reportado.
======</t>
        </r>
      </text>
    </comment>
    <comment ref="AC73" authorId="0" shapeId="0">
      <text>
        <r>
          <rPr>
            <sz val="11"/>
            <color theme="1"/>
            <rFont val="Calibri"/>
            <scheme val="minor"/>
          </rPr>
          <t>Registre la fecha estimada en que terminó la ejecución de la subactividad.
======</t>
        </r>
      </text>
    </comment>
    <comment ref="AE73" authorId="0" shapeId="0">
      <text>
        <r>
          <rPr>
            <sz val="11"/>
            <color theme="1"/>
            <rFont val="Calibri"/>
            <scheme val="minor"/>
          </rPr>
          <t>Registre de forma  breve, clara y precisa en que consiste el avance reportado.
======</t>
        </r>
      </text>
    </comment>
    <comment ref="AJ73" authorId="0" shapeId="0">
      <text>
        <r>
          <rPr>
            <sz val="11"/>
            <color theme="1"/>
            <rFont val="Calibri"/>
            <scheme val="minor"/>
          </rPr>
          <t>Registre la fecha estimada en que terminó la ejecución de la subactividad o la fecha del reporte del avance.
======</t>
        </r>
      </text>
    </comment>
    <comment ref="AK73"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73" authorId="0" shapeId="0">
      <text>
        <r>
          <rPr>
            <sz val="11"/>
            <color theme="1"/>
            <rFont val="Calibri"/>
            <scheme val="minor"/>
          </rPr>
          <t>Registre de forma  breve, clara y precisa en que consiste el avance reportado.
======</t>
        </r>
      </text>
    </comment>
    <comment ref="AQ73" authorId="0" shapeId="0">
      <text>
        <r>
          <rPr>
            <sz val="11"/>
            <color theme="1"/>
            <rFont val="Calibri"/>
            <scheme val="minor"/>
          </rPr>
          <t>Registre la fecha estimada en que terminó la ejecución de la subactividad o la fecha del reporte del avance.
======</t>
        </r>
      </text>
    </comment>
    <comment ref="AR73"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S73" authorId="0" shapeId="0">
      <text>
        <r>
          <rPr>
            <sz val="11"/>
            <color theme="1"/>
            <rFont val="Calibri"/>
            <scheme val="minor"/>
          </rPr>
          <t>Registre de forma  breve, clara y precisa en que consiste el avance reportado.
======</t>
        </r>
      </text>
    </comment>
    <comment ref="V74" authorId="0" shapeId="0">
      <text>
        <r>
          <rPr>
            <sz val="11"/>
            <color theme="1"/>
            <rFont val="Calibri"/>
            <scheme val="minor"/>
          </rPr>
          <t>Registre la fecha estimada en que terminó la ejecución de la subactividad.
======</t>
        </r>
      </text>
    </comment>
    <comment ref="W74"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74" authorId="0" shapeId="0">
      <text>
        <r>
          <rPr>
            <sz val="11"/>
            <color theme="1"/>
            <rFont val="Calibri"/>
            <scheme val="minor"/>
          </rPr>
          <t>Registre de forma  breve, clara y precisa en que consiste el avance reportado.
======</t>
        </r>
      </text>
    </comment>
    <comment ref="AC74" authorId="0" shapeId="0">
      <text>
        <r>
          <rPr>
            <sz val="11"/>
            <color theme="1"/>
            <rFont val="Calibri"/>
            <scheme val="minor"/>
          </rPr>
          <t>Registre la fecha estimada en que terminó la ejecución de la subactividad.
======</t>
        </r>
      </text>
    </comment>
    <comment ref="AD74"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74" authorId="0" shapeId="0">
      <text>
        <r>
          <rPr>
            <sz val="11"/>
            <color theme="1"/>
            <rFont val="Calibri"/>
            <scheme val="minor"/>
          </rPr>
          <t>Registre de forma  breve, clara y precisa en que consiste el avance reportado.
======</t>
        </r>
      </text>
    </comment>
    <comment ref="AJ74" authorId="0" shapeId="0">
      <text>
        <r>
          <rPr>
            <sz val="11"/>
            <color theme="1"/>
            <rFont val="Calibri"/>
            <scheme val="minor"/>
          </rPr>
          <t>Registre la fecha estimada en que terminó la ejecución de la subactividad o la fecha del reporte del avance.
======</t>
        </r>
      </text>
    </comment>
    <comment ref="AK74"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74" authorId="0" shapeId="0">
      <text>
        <r>
          <rPr>
            <sz val="11"/>
            <color theme="1"/>
            <rFont val="Calibri"/>
            <scheme val="minor"/>
          </rPr>
          <t>Registre de forma  breve, clara y precisa en que consiste el avance reportado.
======</t>
        </r>
      </text>
    </comment>
    <comment ref="AQ74" authorId="0" shapeId="0">
      <text>
        <r>
          <rPr>
            <sz val="11"/>
            <color theme="1"/>
            <rFont val="Calibri"/>
            <scheme val="minor"/>
          </rPr>
          <t>Registre la fecha estimada en que terminó la ejecución de la subactividad o la fecha del reporte del avance.
======</t>
        </r>
      </text>
    </comment>
    <comment ref="AR74"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S74" authorId="0" shapeId="0">
      <text>
        <r>
          <rPr>
            <sz val="11"/>
            <color theme="1"/>
            <rFont val="Calibri"/>
            <scheme val="minor"/>
          </rPr>
          <t>Registre de forma  breve, clara y precisa en que consiste el avance reportado.
======</t>
        </r>
      </text>
    </comment>
    <comment ref="V75" authorId="0" shapeId="0">
      <text>
        <r>
          <rPr>
            <sz val="11"/>
            <color theme="1"/>
            <rFont val="Calibri"/>
            <scheme val="minor"/>
          </rPr>
          <t>Registre la fecha estimada en que terminó la ejecución de la subactividad.
======</t>
        </r>
      </text>
    </comment>
    <comment ref="W75"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75" authorId="0" shapeId="0">
      <text>
        <r>
          <rPr>
            <sz val="11"/>
            <color theme="1"/>
            <rFont val="Calibri"/>
            <scheme val="minor"/>
          </rPr>
          <t>Registre de forma  breve, clara y precisa en que consiste el avance reportado.
======</t>
        </r>
      </text>
    </comment>
    <comment ref="AC75" authorId="0" shapeId="0">
      <text>
        <r>
          <rPr>
            <sz val="11"/>
            <color theme="1"/>
            <rFont val="Calibri"/>
            <scheme val="minor"/>
          </rPr>
          <t>Registre la fecha estimada en que terminó la ejecución de la subactividad.
======</t>
        </r>
      </text>
    </comment>
    <comment ref="AD75"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75" authorId="0" shapeId="0">
      <text>
        <r>
          <rPr>
            <sz val="11"/>
            <color theme="1"/>
            <rFont val="Calibri"/>
            <scheme val="minor"/>
          </rPr>
          <t>Registre de forma  breve, clara y precisa en que consiste el avance reportado.
======</t>
        </r>
      </text>
    </comment>
    <comment ref="AJ75" authorId="0" shapeId="0">
      <text>
        <r>
          <rPr>
            <sz val="11"/>
            <color theme="1"/>
            <rFont val="Calibri"/>
            <scheme val="minor"/>
          </rPr>
          <t>Registre la fecha estimada en que terminó la ejecución de la subactividad o la fecha del reporte del avance.
======</t>
        </r>
      </text>
    </comment>
    <comment ref="AK75"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75" authorId="0" shapeId="0">
      <text>
        <r>
          <rPr>
            <sz val="11"/>
            <color theme="1"/>
            <rFont val="Calibri"/>
            <scheme val="minor"/>
          </rPr>
          <t>Registre de forma  breve, clara y precisa en que consiste el avance reportado.
======</t>
        </r>
      </text>
    </comment>
    <comment ref="AQ75" authorId="0" shapeId="0">
      <text>
        <r>
          <rPr>
            <sz val="11"/>
            <color theme="1"/>
            <rFont val="Calibri"/>
            <scheme val="minor"/>
          </rPr>
          <t>Registre la fecha estimada en que terminó la ejecución de la subactividad o la fecha del reporte del avance.
======</t>
        </r>
      </text>
    </comment>
    <comment ref="AR75"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S75" authorId="0" shapeId="0">
      <text>
        <r>
          <rPr>
            <sz val="11"/>
            <color theme="1"/>
            <rFont val="Calibri"/>
            <scheme val="minor"/>
          </rPr>
          <t>Registre de forma  breve, clara y precisa en que consiste el avance reportado.
======</t>
        </r>
      </text>
    </comment>
    <comment ref="V76" authorId="0" shapeId="0">
      <text>
        <r>
          <rPr>
            <sz val="11"/>
            <color theme="1"/>
            <rFont val="Calibri"/>
            <scheme val="minor"/>
          </rPr>
          <t>Registre la fecha estimada en que terminó la ejecución de la subactividad.
======</t>
        </r>
      </text>
    </comment>
    <comment ref="W76"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76" authorId="0" shapeId="0">
      <text>
        <r>
          <rPr>
            <sz val="11"/>
            <color theme="1"/>
            <rFont val="Calibri"/>
            <scheme val="minor"/>
          </rPr>
          <t>Registre de forma  breve, clara y precisa en que consiste el avance reportado.
======</t>
        </r>
      </text>
    </comment>
    <comment ref="AC76" authorId="0" shapeId="0">
      <text>
        <r>
          <rPr>
            <sz val="11"/>
            <color theme="1"/>
            <rFont val="Calibri"/>
            <scheme val="minor"/>
          </rPr>
          <t>Registre la fecha estimada en que terminó la ejecución de la subactividad.
======</t>
        </r>
      </text>
    </comment>
    <comment ref="AD76"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76" authorId="0" shapeId="0">
      <text>
        <r>
          <rPr>
            <sz val="11"/>
            <color theme="1"/>
            <rFont val="Calibri"/>
            <scheme val="minor"/>
          </rPr>
          <t>Registre de forma  breve, clara y precisa en que consiste el avance reportado.
======</t>
        </r>
      </text>
    </comment>
    <comment ref="AJ76" authorId="0" shapeId="0">
      <text>
        <r>
          <rPr>
            <sz val="11"/>
            <color theme="1"/>
            <rFont val="Calibri"/>
            <scheme val="minor"/>
          </rPr>
          <t>Registre la fecha estimada en que terminó la ejecución de la subactividad o la fecha del reporte del avance.
======</t>
        </r>
      </text>
    </comment>
    <comment ref="AK76"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76" authorId="0" shapeId="0">
      <text>
        <r>
          <rPr>
            <sz val="11"/>
            <color theme="1"/>
            <rFont val="Calibri"/>
            <scheme val="minor"/>
          </rPr>
          <t>Registre de forma  breve, clara y precisa en que consiste el avance reportado.
======</t>
        </r>
      </text>
    </comment>
    <comment ref="AQ76" authorId="0" shapeId="0">
      <text>
        <r>
          <rPr>
            <sz val="11"/>
            <color theme="1"/>
            <rFont val="Calibri"/>
            <scheme val="minor"/>
          </rPr>
          <t>Registre la fecha estimada en que terminó la ejecución de la subactividad o la fecha del reporte del avance.
======</t>
        </r>
      </text>
    </comment>
    <comment ref="AR76"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S76" authorId="0" shapeId="0">
      <text>
        <r>
          <rPr>
            <sz val="11"/>
            <color theme="1"/>
            <rFont val="Calibri"/>
            <scheme val="minor"/>
          </rPr>
          <t>Registre de forma  breve, clara y precisa en que consiste el avance reportado.
======</t>
        </r>
      </text>
    </comment>
    <comment ref="V77" authorId="0" shapeId="0">
      <text>
        <r>
          <rPr>
            <sz val="11"/>
            <color theme="1"/>
            <rFont val="Calibri"/>
            <scheme val="minor"/>
          </rPr>
          <t>Registre la fecha estimada en que terminó la ejecución de la subactividad.
======</t>
        </r>
      </text>
    </comment>
    <comment ref="W77"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77" authorId="0" shapeId="0">
      <text>
        <r>
          <rPr>
            <sz val="11"/>
            <color theme="1"/>
            <rFont val="Calibri"/>
            <scheme val="minor"/>
          </rPr>
          <t>Registre de forma  breve, clara y precisa en que consiste el avance reportado.
======</t>
        </r>
      </text>
    </comment>
    <comment ref="AC77" authorId="0" shapeId="0">
      <text>
        <r>
          <rPr>
            <sz val="11"/>
            <color theme="1"/>
            <rFont val="Calibri"/>
            <scheme val="minor"/>
          </rPr>
          <t>Registre la fecha estimada en que terminó la ejecución de la subactividad.
======</t>
        </r>
      </text>
    </comment>
    <comment ref="AD77"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77" authorId="0" shapeId="0">
      <text>
        <r>
          <rPr>
            <sz val="11"/>
            <color theme="1"/>
            <rFont val="Calibri"/>
            <scheme val="minor"/>
          </rPr>
          <t>Registre de forma  breve, clara y precisa en que consiste el avance reportado.
======</t>
        </r>
      </text>
    </comment>
    <comment ref="AJ77" authorId="0" shapeId="0">
      <text>
        <r>
          <rPr>
            <sz val="11"/>
            <color theme="1"/>
            <rFont val="Calibri"/>
            <scheme val="minor"/>
          </rPr>
          <t>Registre la fecha estimada en que terminó la ejecución de la subactividad o la fecha del reporte del avance.
======</t>
        </r>
      </text>
    </comment>
    <comment ref="AK77"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77" authorId="0" shapeId="0">
      <text>
        <r>
          <rPr>
            <sz val="11"/>
            <color theme="1"/>
            <rFont val="Calibri"/>
            <scheme val="minor"/>
          </rPr>
          <t>Registre de forma  breve, clara y precisa en que consiste el avance reportado.
======</t>
        </r>
      </text>
    </comment>
    <comment ref="AQ77" authorId="0" shapeId="0">
      <text>
        <r>
          <rPr>
            <sz val="11"/>
            <color theme="1"/>
            <rFont val="Calibri"/>
            <scheme val="minor"/>
          </rPr>
          <t>Registre la fecha estimada en que terminó la ejecución de la subactividad o la fecha del reporte del avance.
======</t>
        </r>
      </text>
    </comment>
    <comment ref="AR77"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AS77" authorId="0" shapeId="0">
      <text>
        <r>
          <rPr>
            <sz val="11"/>
            <color theme="1"/>
            <rFont val="Calibri"/>
            <scheme val="minor"/>
          </rPr>
          <t>Registre de forma  breve, clara y precisa en que consiste el avance reportado.
======</t>
        </r>
      </text>
    </comment>
    <comment ref="V78" authorId="0" shapeId="0">
      <text>
        <r>
          <rPr>
            <sz val="11"/>
            <color theme="1"/>
            <rFont val="Calibri"/>
            <scheme val="minor"/>
          </rPr>
          <t>Registre la fecha estimada en que terminó la ejecución de la subactividad.
======</t>
        </r>
      </text>
    </comment>
    <comment ref="W78"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78" authorId="0" shapeId="0">
      <text>
        <r>
          <rPr>
            <sz val="11"/>
            <color theme="1"/>
            <rFont val="Calibri"/>
            <scheme val="minor"/>
          </rPr>
          <t>Registre de forma  breve, clara y precisa en que consiste el avance reportado.
======</t>
        </r>
      </text>
    </comment>
    <comment ref="AC78" authorId="0" shapeId="0">
      <text>
        <r>
          <rPr>
            <sz val="11"/>
            <color theme="1"/>
            <rFont val="Calibri"/>
            <scheme val="minor"/>
          </rPr>
          <t>Registre la fecha estimada en que terminó la ejecución de la subactividad.
======</t>
        </r>
      </text>
    </comment>
    <comment ref="AD78"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78" authorId="0" shapeId="0">
      <text>
        <r>
          <rPr>
            <sz val="11"/>
            <color theme="1"/>
            <rFont val="Calibri"/>
            <scheme val="minor"/>
          </rPr>
          <t>Registre de forma  breve, clara y precisa en que consiste el avance reportado.
======</t>
        </r>
      </text>
    </comment>
    <comment ref="AJ78" authorId="0" shapeId="0">
      <text>
        <r>
          <rPr>
            <sz val="11"/>
            <color theme="1"/>
            <rFont val="Calibri"/>
            <scheme val="minor"/>
          </rPr>
          <t>Registre la fecha estimada en que terminó la ejecución de la subactividad o la fecha del reporte del avance.
======</t>
        </r>
      </text>
    </comment>
    <comment ref="AK78"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78" authorId="0" shapeId="0">
      <text>
        <r>
          <rPr>
            <sz val="11"/>
            <color theme="1"/>
            <rFont val="Calibri"/>
            <scheme val="minor"/>
          </rPr>
          <t>Registre de forma  breve, clara y precisa en que consiste el avance reportado.
======</t>
        </r>
      </text>
    </comment>
    <comment ref="AQ78" authorId="0" shapeId="0">
      <text>
        <r>
          <rPr>
            <sz val="11"/>
            <color theme="1"/>
            <rFont val="Calibri"/>
            <scheme val="minor"/>
          </rPr>
          <t>Registre la fecha estimada en que terminó la ejecución de la subactividad o la fecha del reporte del avance.
======</t>
        </r>
      </text>
    </comment>
    <comment ref="AR78"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V79" authorId="0" shapeId="0">
      <text>
        <r>
          <rPr>
            <sz val="11"/>
            <color theme="1"/>
            <rFont val="Calibri"/>
            <scheme val="minor"/>
          </rPr>
          <t>Registre la fecha estimada en que terminó la ejecución de la subactividad.
======</t>
        </r>
      </text>
    </comment>
    <comment ref="W79"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79" authorId="0" shapeId="0">
      <text>
        <r>
          <rPr>
            <sz val="11"/>
            <color theme="1"/>
            <rFont val="Calibri"/>
            <scheme val="minor"/>
          </rPr>
          <t>Registre de forma  breve, clara y precisa en que consiste el avance reportado.
======</t>
        </r>
      </text>
    </comment>
    <comment ref="AC79" authorId="0" shapeId="0">
      <text>
        <r>
          <rPr>
            <sz val="11"/>
            <color theme="1"/>
            <rFont val="Calibri"/>
            <scheme val="minor"/>
          </rPr>
          <t>Registre la fecha estimada en que terminó la ejecución de la subactividad.
======</t>
        </r>
      </text>
    </comment>
    <comment ref="AD79"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79" authorId="0" shapeId="0">
      <text>
        <r>
          <rPr>
            <sz val="11"/>
            <color theme="1"/>
            <rFont val="Calibri"/>
            <scheme val="minor"/>
          </rPr>
          <t>Registre de forma  breve, clara y precisa en que consiste el avance reportado.
======</t>
        </r>
      </text>
    </comment>
    <comment ref="AJ79" authorId="0" shapeId="0">
      <text>
        <r>
          <rPr>
            <sz val="11"/>
            <color theme="1"/>
            <rFont val="Calibri"/>
            <scheme val="minor"/>
          </rPr>
          <t>Registre la fecha estimada en que terminó la ejecución de la subactividad o la fecha del reporte del avance.
======</t>
        </r>
      </text>
    </comment>
    <comment ref="AK79"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79" authorId="0" shapeId="0">
      <text>
        <r>
          <rPr>
            <sz val="11"/>
            <color theme="1"/>
            <rFont val="Calibri"/>
            <scheme val="minor"/>
          </rPr>
          <t>Registre de forma  breve, clara y precisa en que consiste el avance reportado.
======</t>
        </r>
      </text>
    </comment>
    <comment ref="AQ79" authorId="0" shapeId="0">
      <text>
        <r>
          <rPr>
            <sz val="11"/>
            <color theme="1"/>
            <rFont val="Calibri"/>
            <scheme val="minor"/>
          </rPr>
          <t>Registre la fecha estimada en que terminó la ejecución de la subactividad o la fecha del reporte del avance.
======</t>
        </r>
      </text>
    </comment>
    <comment ref="AR79"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V80" authorId="0" shapeId="0">
      <text>
        <r>
          <rPr>
            <sz val="11"/>
            <color theme="1"/>
            <rFont val="Calibri"/>
            <scheme val="minor"/>
          </rPr>
          <t>Registre la fecha estimada en que terminó la ejecución de la subactividad.
======</t>
        </r>
      </text>
    </comment>
    <comment ref="W80"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80" authorId="0" shapeId="0">
      <text>
        <r>
          <rPr>
            <sz val="11"/>
            <color theme="1"/>
            <rFont val="Calibri"/>
            <scheme val="minor"/>
          </rPr>
          <t>Registre de forma  breve, clara y precisa en que consiste el avance reportado.
======</t>
        </r>
      </text>
    </comment>
    <comment ref="AC80" authorId="0" shapeId="0">
      <text>
        <r>
          <rPr>
            <sz val="11"/>
            <color theme="1"/>
            <rFont val="Calibri"/>
            <scheme val="minor"/>
          </rPr>
          <t>Registre la fecha estimada en que terminó la ejecución de la subactividad.
======</t>
        </r>
      </text>
    </comment>
    <comment ref="AD80"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80" authorId="0" shapeId="0">
      <text>
        <r>
          <rPr>
            <sz val="11"/>
            <color theme="1"/>
            <rFont val="Calibri"/>
            <scheme val="minor"/>
          </rPr>
          <t>Registre de forma  breve, clara y precisa en que consiste el avance reportado.
======</t>
        </r>
      </text>
    </comment>
    <comment ref="AJ80" authorId="0" shapeId="0">
      <text>
        <r>
          <rPr>
            <sz val="11"/>
            <color theme="1"/>
            <rFont val="Calibri"/>
            <scheme val="minor"/>
          </rPr>
          <t>Registre la fecha estimada en que terminó la ejecución de la subactividad o la fecha del reporte del avance.
======</t>
        </r>
      </text>
    </comment>
    <comment ref="AK80"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80" authorId="0" shapeId="0">
      <text>
        <r>
          <rPr>
            <sz val="11"/>
            <color theme="1"/>
            <rFont val="Calibri"/>
            <scheme val="minor"/>
          </rPr>
          <t>Registre de forma  breve, clara y precisa en que consiste el avance reportado.
======</t>
        </r>
      </text>
    </comment>
    <comment ref="AQ80" authorId="0" shapeId="0">
      <text>
        <r>
          <rPr>
            <sz val="11"/>
            <color theme="1"/>
            <rFont val="Calibri"/>
            <scheme val="minor"/>
          </rPr>
          <t>Registre la fecha estimada en que terminó la ejecución de la subactividad o la fecha del reporte del avance.
======</t>
        </r>
      </text>
    </comment>
    <comment ref="AR80"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AS80" authorId="0" shapeId="0">
      <text>
        <r>
          <rPr>
            <sz val="11"/>
            <color theme="1"/>
            <rFont val="Calibri"/>
            <scheme val="minor"/>
          </rPr>
          <t>Registre de forma  breve, clara y precisa en que consiste el avance reportado.
======</t>
        </r>
      </text>
    </comment>
    <comment ref="V81" authorId="0" shapeId="0">
      <text>
        <r>
          <rPr>
            <sz val="11"/>
            <color theme="1"/>
            <rFont val="Calibri"/>
            <scheme val="minor"/>
          </rPr>
          <t>Registre la fecha estimada en que terminó la ejecución de la subactividad.
======</t>
        </r>
      </text>
    </comment>
    <comment ref="W81"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81" authorId="0" shapeId="0">
      <text>
        <r>
          <rPr>
            <sz val="11"/>
            <color theme="1"/>
            <rFont val="Calibri"/>
            <scheme val="minor"/>
          </rPr>
          <t>Registre de forma  breve, clara y precisa en que consiste el avance reportado.
======</t>
        </r>
      </text>
    </comment>
    <comment ref="AC81" authorId="0" shapeId="0">
      <text>
        <r>
          <rPr>
            <sz val="11"/>
            <color theme="1"/>
            <rFont val="Calibri"/>
            <scheme val="minor"/>
          </rPr>
          <t>Registre la fecha estimada en que terminó la ejecución de la subactividad.
======</t>
        </r>
      </text>
    </comment>
    <comment ref="AD81"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81" authorId="0" shapeId="0">
      <text>
        <r>
          <rPr>
            <sz val="11"/>
            <color theme="1"/>
            <rFont val="Calibri"/>
            <scheme val="minor"/>
          </rPr>
          <t>Registre de forma  breve, clara y precisa en que consiste el avance reportado.
======</t>
        </r>
      </text>
    </comment>
    <comment ref="AJ81" authorId="0" shapeId="0">
      <text>
        <r>
          <rPr>
            <sz val="11"/>
            <color theme="1"/>
            <rFont val="Calibri"/>
            <scheme val="minor"/>
          </rPr>
          <t>Registre la fecha estimada en que terminó la ejecución de la subactividad o la fecha del reporte del avance.
======</t>
        </r>
      </text>
    </comment>
    <comment ref="AK81"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81" authorId="0" shapeId="0">
      <text>
        <r>
          <rPr>
            <sz val="11"/>
            <color theme="1"/>
            <rFont val="Calibri"/>
            <scheme val="minor"/>
          </rPr>
          <t>Registre de forma  breve, clara y precisa en que consiste el avance reportado.
======</t>
        </r>
      </text>
    </comment>
    <comment ref="AQ81" authorId="0" shapeId="0">
      <text>
        <r>
          <rPr>
            <sz val="11"/>
            <color theme="1"/>
            <rFont val="Calibri"/>
            <scheme val="minor"/>
          </rPr>
          <t>Registre la fecha estimada en que terminó la ejecución de la subactividad o la fecha del reporte del avance.
======</t>
        </r>
      </text>
    </comment>
    <comment ref="AR81"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V82" authorId="0" shapeId="0">
      <text>
        <r>
          <rPr>
            <sz val="11"/>
            <color theme="1"/>
            <rFont val="Calibri"/>
            <scheme val="minor"/>
          </rPr>
          <t>Registre la fecha estimada en que terminó la ejecución de la subactividad.
======</t>
        </r>
      </text>
    </comment>
    <comment ref="W82"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82" authorId="0" shapeId="0">
      <text>
        <r>
          <rPr>
            <sz val="11"/>
            <color theme="1"/>
            <rFont val="Calibri"/>
            <scheme val="minor"/>
          </rPr>
          <t>Registre de forma  breve, clara y precisa en que consiste el avance reportado.
======</t>
        </r>
      </text>
    </comment>
    <comment ref="AC82" authorId="0" shapeId="0">
      <text>
        <r>
          <rPr>
            <sz val="11"/>
            <color theme="1"/>
            <rFont val="Calibri"/>
            <scheme val="minor"/>
          </rPr>
          <t>Registre la fecha estimada en que terminó la ejecución de la subactividad.
======</t>
        </r>
      </text>
    </comment>
    <comment ref="AD82"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82" authorId="0" shapeId="0">
      <text>
        <r>
          <rPr>
            <sz val="11"/>
            <color theme="1"/>
            <rFont val="Calibri"/>
            <scheme val="minor"/>
          </rPr>
          <t>Registre de forma  breve, clara y precisa en que consiste el avance reportado.
======</t>
        </r>
      </text>
    </comment>
    <comment ref="AJ82" authorId="0" shapeId="0">
      <text>
        <r>
          <rPr>
            <sz val="11"/>
            <color theme="1"/>
            <rFont val="Calibri"/>
            <scheme val="minor"/>
          </rPr>
          <t>Registre la fecha estimada en que terminó la ejecución de la subactividad o la fecha del reporte del avance.
======</t>
        </r>
      </text>
    </comment>
    <comment ref="AK82"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82" authorId="0" shapeId="0">
      <text>
        <r>
          <rPr>
            <sz val="11"/>
            <color theme="1"/>
            <rFont val="Calibri"/>
            <scheme val="minor"/>
          </rPr>
          <t>Registre de forma  breve, clara y precisa en que consiste el avance reportado.
======</t>
        </r>
      </text>
    </comment>
    <comment ref="AQ82" authorId="0" shapeId="0">
      <text>
        <r>
          <rPr>
            <sz val="11"/>
            <color theme="1"/>
            <rFont val="Calibri"/>
            <scheme val="minor"/>
          </rPr>
          <t>Registre la fecha estimada en que terminó la ejecución de la subactividad o la fecha del reporte del avance.
======</t>
        </r>
      </text>
    </comment>
    <comment ref="AR82"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AS82" authorId="0" shapeId="0">
      <text>
        <r>
          <rPr>
            <sz val="11"/>
            <color theme="1"/>
            <rFont val="Calibri"/>
            <scheme val="minor"/>
          </rPr>
          <t>Registre de forma  breve, clara y precisa en que consiste el avance reportado.
======</t>
        </r>
      </text>
    </comment>
    <comment ref="V83" authorId="0" shapeId="0">
      <text>
        <r>
          <rPr>
            <sz val="11"/>
            <color theme="1"/>
            <rFont val="Calibri"/>
            <scheme val="minor"/>
          </rPr>
          <t>Registre la fecha estimada en que terminó la ejecución de la subactividad.
======</t>
        </r>
      </text>
    </comment>
    <comment ref="W83"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83" authorId="0" shapeId="0">
      <text>
        <r>
          <rPr>
            <sz val="11"/>
            <color theme="1"/>
            <rFont val="Calibri"/>
            <scheme val="minor"/>
          </rPr>
          <t>Registre de forma  breve, clara y precisa en que consiste el avance reportado.
======</t>
        </r>
      </text>
    </comment>
    <comment ref="AC83" authorId="0" shapeId="0">
      <text>
        <r>
          <rPr>
            <sz val="11"/>
            <color theme="1"/>
            <rFont val="Calibri"/>
            <scheme val="minor"/>
          </rPr>
          <t>Registre la fecha estimada en que terminó la ejecución de la subactividad.
======</t>
        </r>
      </text>
    </comment>
    <comment ref="AD83"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83" authorId="0" shapeId="0">
      <text>
        <r>
          <rPr>
            <sz val="11"/>
            <color theme="1"/>
            <rFont val="Calibri"/>
            <scheme val="minor"/>
          </rPr>
          <t>Registre de forma  breve, clara y precisa en que consiste el avance reportado.
======</t>
        </r>
      </text>
    </comment>
    <comment ref="AJ83" authorId="0" shapeId="0">
      <text>
        <r>
          <rPr>
            <sz val="11"/>
            <color theme="1"/>
            <rFont val="Calibri"/>
            <scheme val="minor"/>
          </rPr>
          <t>Registre la fecha estimada en que terminó la ejecución de la subactividad o la fecha del reporte del avance.
======</t>
        </r>
      </text>
    </comment>
    <comment ref="AK83"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83" authorId="0" shapeId="0">
      <text>
        <r>
          <rPr>
            <sz val="11"/>
            <color theme="1"/>
            <rFont val="Calibri"/>
            <scheme val="minor"/>
          </rPr>
          <t>Registre de forma  breve, clara y precisa en que consiste el avance reportado.
======</t>
        </r>
      </text>
    </comment>
    <comment ref="AQ83" authorId="0" shapeId="0">
      <text>
        <r>
          <rPr>
            <sz val="11"/>
            <color theme="1"/>
            <rFont val="Calibri"/>
            <scheme val="minor"/>
          </rPr>
          <t>Registre la fecha estimada en que terminó la ejecución de la subactividad o la fecha del reporte del avance.
======</t>
        </r>
      </text>
    </comment>
    <comment ref="AR83"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V84" authorId="0" shapeId="0">
      <text>
        <r>
          <rPr>
            <sz val="11"/>
            <color theme="1"/>
            <rFont val="Calibri"/>
            <scheme val="minor"/>
          </rPr>
          <t>Registre la fecha estimada en que terminó la ejecución de la subactividad.
======</t>
        </r>
      </text>
    </comment>
    <comment ref="W84"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84" authorId="0" shapeId="0">
      <text>
        <r>
          <rPr>
            <sz val="11"/>
            <color theme="1"/>
            <rFont val="Calibri"/>
            <scheme val="minor"/>
          </rPr>
          <t>Registre de forma  breve, clara y precisa en que consiste el avance reportado.
======</t>
        </r>
      </text>
    </comment>
    <comment ref="AC84" authorId="0" shapeId="0">
      <text>
        <r>
          <rPr>
            <sz val="11"/>
            <color theme="1"/>
            <rFont val="Calibri"/>
            <scheme val="minor"/>
          </rPr>
          <t>Registre la fecha estimada en que terminó la ejecución de la subactividad.
======</t>
        </r>
      </text>
    </comment>
    <comment ref="AD84"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84" authorId="0" shapeId="0">
      <text>
        <r>
          <rPr>
            <sz val="11"/>
            <color theme="1"/>
            <rFont val="Calibri"/>
            <scheme val="minor"/>
          </rPr>
          <t>Registre de forma  breve, clara y precisa en que consiste el avance reportado.
======</t>
        </r>
      </text>
    </comment>
    <comment ref="AJ84" authorId="0" shapeId="0">
      <text>
        <r>
          <rPr>
            <sz val="11"/>
            <color theme="1"/>
            <rFont val="Calibri"/>
            <scheme val="minor"/>
          </rPr>
          <t>Registre la fecha estimada en que terminó la ejecución de la subactividad o la fecha del reporte del avance.
======</t>
        </r>
      </text>
    </comment>
    <comment ref="AK84"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84" authorId="0" shapeId="0">
      <text>
        <r>
          <rPr>
            <sz val="11"/>
            <color theme="1"/>
            <rFont val="Calibri"/>
            <scheme val="minor"/>
          </rPr>
          <t>Registre de forma  breve, clara y precisa en que consiste el avance reportado.
======</t>
        </r>
      </text>
    </comment>
    <comment ref="AQ84" authorId="0" shapeId="0">
      <text>
        <r>
          <rPr>
            <sz val="11"/>
            <color theme="1"/>
            <rFont val="Calibri"/>
            <scheme val="minor"/>
          </rPr>
          <t>Registre la fecha estimada en que terminó la ejecución de la subactividad o la fecha del reporte del avance.
======</t>
        </r>
      </text>
    </comment>
    <comment ref="AR84"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AS84" authorId="0" shapeId="0">
      <text>
        <r>
          <rPr>
            <sz val="11"/>
            <color theme="1"/>
            <rFont val="Calibri"/>
            <scheme val="minor"/>
          </rPr>
          <t>Registre de forma  breve, clara y precisa en que consiste el avance reportado.
======</t>
        </r>
      </text>
    </comment>
    <comment ref="V85" authorId="0" shapeId="0">
      <text>
        <r>
          <rPr>
            <sz val="11"/>
            <color theme="1"/>
            <rFont val="Calibri"/>
            <scheme val="minor"/>
          </rPr>
          <t>Registre la fecha estimada en que terminó la ejecución de la subactividad.
======</t>
        </r>
      </text>
    </comment>
    <comment ref="W85"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85" authorId="0" shapeId="0">
      <text>
        <r>
          <rPr>
            <sz val="11"/>
            <color theme="1"/>
            <rFont val="Calibri"/>
            <scheme val="minor"/>
          </rPr>
          <t>Registre de forma  breve, clara y precisa en que consiste el avance reportado.
======</t>
        </r>
      </text>
    </comment>
    <comment ref="AC85" authorId="0" shapeId="0">
      <text>
        <r>
          <rPr>
            <sz val="11"/>
            <color theme="1"/>
            <rFont val="Calibri"/>
            <scheme val="minor"/>
          </rPr>
          <t>Registre la fecha estimada en que terminó la ejecución de la subactividad.
======</t>
        </r>
      </text>
    </comment>
    <comment ref="AD85"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85" authorId="0" shapeId="0">
      <text>
        <r>
          <rPr>
            <sz val="11"/>
            <color theme="1"/>
            <rFont val="Calibri"/>
            <scheme val="minor"/>
          </rPr>
          <t>Registre de forma  breve, clara y precisa en que consiste el avance reportado.
======</t>
        </r>
      </text>
    </comment>
    <comment ref="AJ85" authorId="0" shapeId="0">
      <text>
        <r>
          <rPr>
            <sz val="11"/>
            <color theme="1"/>
            <rFont val="Calibri"/>
            <scheme val="minor"/>
          </rPr>
          <t>Registre la fecha estimada en que terminó la ejecución de la subactividad o la fecha del reporte del avance.
======</t>
        </r>
      </text>
    </comment>
    <comment ref="AK85"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85" authorId="0" shapeId="0">
      <text>
        <r>
          <rPr>
            <sz val="11"/>
            <color theme="1"/>
            <rFont val="Calibri"/>
            <scheme val="minor"/>
          </rPr>
          <t>Registre de forma  breve, clara y precisa en que consiste el avance reportado.
======</t>
        </r>
      </text>
    </comment>
    <comment ref="AQ85" authorId="0" shapeId="0">
      <text>
        <r>
          <rPr>
            <sz val="11"/>
            <color theme="1"/>
            <rFont val="Calibri"/>
            <scheme val="minor"/>
          </rPr>
          <t>Registre la fecha estimada en que terminó la ejecución de la subactividad o la fecha del reporte del avance.
======</t>
        </r>
      </text>
    </comment>
    <comment ref="AR85"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AS85" authorId="0" shapeId="0">
      <text>
        <r>
          <rPr>
            <sz val="11"/>
            <color theme="1"/>
            <rFont val="Calibri"/>
            <scheme val="minor"/>
          </rPr>
          <t>Registre de forma  breve, clara y precisa en que consiste el avance reportado.
======</t>
        </r>
      </text>
    </comment>
    <comment ref="V86" authorId="0" shapeId="0">
      <text>
        <r>
          <rPr>
            <sz val="11"/>
            <color theme="1"/>
            <rFont val="Calibri"/>
            <scheme val="minor"/>
          </rPr>
          <t>Registre la fecha estimada en que terminó la ejecución de la subactividad.
======</t>
        </r>
      </text>
    </comment>
    <comment ref="W86"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86" authorId="0" shapeId="0">
      <text>
        <r>
          <rPr>
            <sz val="11"/>
            <color theme="1"/>
            <rFont val="Calibri"/>
            <scheme val="minor"/>
          </rPr>
          <t>Registre de forma  breve, clara y precisa en que consiste el avance reportado.
======</t>
        </r>
      </text>
    </comment>
    <comment ref="AC86" authorId="0" shapeId="0">
      <text>
        <r>
          <rPr>
            <sz val="11"/>
            <color theme="1"/>
            <rFont val="Calibri"/>
            <scheme val="minor"/>
          </rPr>
          <t>Registre la fecha estimada en que terminó la ejecución de la subactividad.
======</t>
        </r>
      </text>
    </comment>
    <comment ref="AD86"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86" authorId="0" shapeId="0">
      <text>
        <r>
          <rPr>
            <sz val="11"/>
            <color theme="1"/>
            <rFont val="Calibri"/>
            <scheme val="minor"/>
          </rPr>
          <t>Registre de forma  breve, clara y precisa en que consiste el avance reportado.
======</t>
        </r>
      </text>
    </comment>
    <comment ref="AJ86" authorId="0" shapeId="0">
      <text>
        <r>
          <rPr>
            <sz val="11"/>
            <color theme="1"/>
            <rFont val="Calibri"/>
            <scheme val="minor"/>
          </rPr>
          <t>Registre la fecha estimada en que terminó la ejecución de la subactividad o la fecha del reporte del avance.
======</t>
        </r>
      </text>
    </comment>
    <comment ref="AK86"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86" authorId="0" shapeId="0">
      <text>
        <r>
          <rPr>
            <sz val="11"/>
            <color theme="1"/>
            <rFont val="Calibri"/>
            <scheme val="minor"/>
          </rPr>
          <t>Registre de forma  breve, clara y precisa en que consiste el avance reportado.
======</t>
        </r>
      </text>
    </comment>
    <comment ref="AQ86" authorId="0" shapeId="0">
      <text>
        <r>
          <rPr>
            <sz val="11"/>
            <color theme="1"/>
            <rFont val="Calibri"/>
            <scheme val="minor"/>
          </rPr>
          <t>Registre la fecha estimada en que terminó la ejecución de la subactividad o la fecha del reporte del avance.
======</t>
        </r>
      </text>
    </comment>
    <comment ref="AR86"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V87" authorId="0" shapeId="0">
      <text>
        <r>
          <rPr>
            <sz val="11"/>
            <color theme="1"/>
            <rFont val="Calibri"/>
            <scheme val="minor"/>
          </rPr>
          <t>Registre la fecha estimada en que terminó la ejecución de la subactividad.
======</t>
        </r>
      </text>
    </comment>
    <comment ref="W87"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87" authorId="0" shapeId="0">
      <text>
        <r>
          <rPr>
            <sz val="11"/>
            <color theme="1"/>
            <rFont val="Calibri"/>
            <scheme val="minor"/>
          </rPr>
          <t>Registre de forma  breve, clara y precisa en que consiste el avance reportado.
======</t>
        </r>
      </text>
    </comment>
    <comment ref="AC87" authorId="0" shapeId="0">
      <text>
        <r>
          <rPr>
            <sz val="11"/>
            <color theme="1"/>
            <rFont val="Calibri"/>
            <scheme val="minor"/>
          </rPr>
          <t>Registre la fecha estimada en que terminó la ejecución de la subactividad.
======</t>
        </r>
      </text>
    </comment>
    <comment ref="AD87"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87" authorId="0" shapeId="0">
      <text>
        <r>
          <rPr>
            <sz val="11"/>
            <color theme="1"/>
            <rFont val="Calibri"/>
            <scheme val="minor"/>
          </rPr>
          <t>Registre de forma  breve, clara y precisa en que consiste el avance reportado.
======</t>
        </r>
      </text>
    </comment>
    <comment ref="AJ87" authorId="0" shapeId="0">
      <text>
        <r>
          <rPr>
            <sz val="11"/>
            <color theme="1"/>
            <rFont val="Calibri"/>
            <scheme val="minor"/>
          </rPr>
          <t>Registre la fecha estimada en que terminó la ejecución de la subactividad o la fecha del reporte del avance.
======</t>
        </r>
      </text>
    </comment>
    <comment ref="AK87"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87" authorId="0" shapeId="0">
      <text>
        <r>
          <rPr>
            <sz val="11"/>
            <color theme="1"/>
            <rFont val="Calibri"/>
            <scheme val="minor"/>
          </rPr>
          <t>Registre de forma  breve, clara y precisa en que consiste el avance reportado.
======</t>
        </r>
      </text>
    </comment>
    <comment ref="AQ87" authorId="0" shapeId="0">
      <text>
        <r>
          <rPr>
            <sz val="11"/>
            <color theme="1"/>
            <rFont val="Calibri"/>
            <scheme val="minor"/>
          </rPr>
          <t>Registre la fecha estimada en que terminó la ejecución de la subactividad o la fecha del reporte del avance.
======</t>
        </r>
      </text>
    </comment>
    <comment ref="AR87"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AS87" authorId="0" shapeId="0">
      <text>
        <r>
          <rPr>
            <sz val="11"/>
            <color theme="1"/>
            <rFont val="Calibri"/>
            <scheme val="minor"/>
          </rPr>
          <t>Registre de forma  breve, clara y precisa en que consiste el avance reportado.
======</t>
        </r>
      </text>
    </comment>
    <comment ref="V88" authorId="0" shapeId="0">
      <text>
        <r>
          <rPr>
            <sz val="11"/>
            <color theme="1"/>
            <rFont val="Calibri"/>
            <scheme val="minor"/>
          </rPr>
          <t>Registre la fecha estimada en que terminó la ejecución de la subactividad.
======</t>
        </r>
      </text>
    </comment>
    <comment ref="W88"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88" authorId="0" shapeId="0">
      <text>
        <r>
          <rPr>
            <sz val="11"/>
            <color theme="1"/>
            <rFont val="Calibri"/>
            <scheme val="minor"/>
          </rPr>
          <t>Registre de forma  breve, clara y precisa en que consiste el avance reportado.
======</t>
        </r>
      </text>
    </comment>
    <comment ref="AC88" authorId="0" shapeId="0">
      <text>
        <r>
          <rPr>
            <sz val="11"/>
            <color theme="1"/>
            <rFont val="Calibri"/>
            <scheme val="minor"/>
          </rPr>
          <t>Registre la fecha estimada en que terminó la ejecución de la subactividad.
======</t>
        </r>
      </text>
    </comment>
    <comment ref="AD88"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88" authorId="0" shapeId="0">
      <text>
        <r>
          <rPr>
            <sz val="11"/>
            <color theme="1"/>
            <rFont val="Calibri"/>
            <scheme val="minor"/>
          </rPr>
          <t>Registre de forma  breve, clara y precisa en que consiste el avance reportado.
======</t>
        </r>
      </text>
    </comment>
    <comment ref="AJ88" authorId="0" shapeId="0">
      <text>
        <r>
          <rPr>
            <sz val="11"/>
            <color theme="1"/>
            <rFont val="Calibri"/>
            <scheme val="minor"/>
          </rPr>
          <t>Registre la fecha estimada en que terminó la ejecución de la subactividad o la fecha del reporte del avance.
======</t>
        </r>
      </text>
    </comment>
    <comment ref="AK88"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88" authorId="0" shapeId="0">
      <text>
        <r>
          <rPr>
            <sz val="11"/>
            <color theme="1"/>
            <rFont val="Calibri"/>
            <scheme val="minor"/>
          </rPr>
          <t>Registre de forma  breve, clara y precisa en que consiste el avance reportado.
======</t>
        </r>
      </text>
    </comment>
    <comment ref="AQ88" authorId="0" shapeId="0">
      <text>
        <r>
          <rPr>
            <sz val="11"/>
            <color theme="1"/>
            <rFont val="Calibri"/>
            <scheme val="minor"/>
          </rPr>
          <t>Registre la fecha estimada en que terminó la ejecución de la subactividad o la fecha del reporte del avance.
======</t>
        </r>
      </text>
    </comment>
    <comment ref="AR88"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AS88" authorId="0" shapeId="0">
      <text>
        <r>
          <rPr>
            <sz val="11"/>
            <color theme="1"/>
            <rFont val="Calibri"/>
            <scheme val="minor"/>
          </rPr>
          <t>Registre de forma  breve, clara y precisa en que consiste el avance reportado.
======</t>
        </r>
      </text>
    </comment>
    <comment ref="V89" authorId="0" shapeId="0">
      <text>
        <r>
          <rPr>
            <sz val="11"/>
            <color theme="1"/>
            <rFont val="Calibri"/>
            <scheme val="minor"/>
          </rPr>
          <t>Registre la fecha estimada en que terminó la ejecución de la subactividad.
======</t>
        </r>
      </text>
    </comment>
    <comment ref="W89"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89" authorId="0" shapeId="0">
      <text>
        <r>
          <rPr>
            <sz val="11"/>
            <color theme="1"/>
            <rFont val="Calibri"/>
            <scheme val="minor"/>
          </rPr>
          <t>Registre de forma  breve, clara y precisa en que consiste el avance reportado.
======</t>
        </r>
      </text>
    </comment>
    <comment ref="AC89" authorId="0" shapeId="0">
      <text>
        <r>
          <rPr>
            <sz val="11"/>
            <color theme="1"/>
            <rFont val="Calibri"/>
            <scheme val="minor"/>
          </rPr>
          <t>Registre la fecha estimada en que terminó la ejecución de la subactividad.
======</t>
        </r>
      </text>
    </comment>
    <comment ref="AD89"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89" authorId="0" shapeId="0">
      <text>
        <r>
          <rPr>
            <sz val="11"/>
            <color theme="1"/>
            <rFont val="Calibri"/>
            <scheme val="minor"/>
          </rPr>
          <t>Registre de forma  breve, clara y precisa en que consiste el avance reportado.
======</t>
        </r>
      </text>
    </comment>
    <comment ref="AJ89" authorId="0" shapeId="0">
      <text>
        <r>
          <rPr>
            <sz val="11"/>
            <color theme="1"/>
            <rFont val="Calibri"/>
            <scheme val="minor"/>
          </rPr>
          <t>Registre la fecha estimada en que terminó la ejecución de la subactividad o la fecha del reporte del avance.
======</t>
        </r>
      </text>
    </comment>
    <comment ref="AK89"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89" authorId="0" shapeId="0">
      <text>
        <r>
          <rPr>
            <sz val="11"/>
            <color theme="1"/>
            <rFont val="Calibri"/>
            <scheme val="minor"/>
          </rPr>
          <t>Registre de forma  breve, clara y precisa en que consiste el avance reportado.
======</t>
        </r>
      </text>
    </comment>
    <comment ref="AQ89" authorId="0" shapeId="0">
      <text>
        <r>
          <rPr>
            <sz val="11"/>
            <color theme="1"/>
            <rFont val="Calibri"/>
            <scheme val="minor"/>
          </rPr>
          <t>Registre la fecha estimada en que terminó la ejecución de la subactividad o la fecha del reporte del avance.
======</t>
        </r>
      </text>
    </comment>
    <comment ref="AR89"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V90" authorId="0" shapeId="0">
      <text>
        <r>
          <rPr>
            <sz val="11"/>
            <color theme="1"/>
            <rFont val="Calibri"/>
            <scheme val="minor"/>
          </rPr>
          <t>Registre la fecha estimada en que terminó la ejecución de la subactividad.
======</t>
        </r>
      </text>
    </comment>
    <comment ref="W90"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90" authorId="0" shapeId="0">
      <text>
        <r>
          <rPr>
            <sz val="11"/>
            <color theme="1"/>
            <rFont val="Calibri"/>
            <scheme val="minor"/>
          </rPr>
          <t>Registre de forma  breve, clara y precisa en que consiste el avance reportado.
======</t>
        </r>
      </text>
    </comment>
    <comment ref="AC90" authorId="0" shapeId="0">
      <text>
        <r>
          <rPr>
            <sz val="11"/>
            <color theme="1"/>
            <rFont val="Calibri"/>
            <scheme val="minor"/>
          </rPr>
          <t>Registre la fecha estimada en que terminó la ejecución de la subactividad.
======</t>
        </r>
      </text>
    </comment>
    <comment ref="AD90"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90" authorId="0" shapeId="0">
      <text>
        <r>
          <rPr>
            <sz val="11"/>
            <color theme="1"/>
            <rFont val="Calibri"/>
            <scheme val="minor"/>
          </rPr>
          <t>Registre de forma  breve, clara y precisa en que consiste el avance reportado.
======</t>
        </r>
      </text>
    </comment>
    <comment ref="AJ90" authorId="0" shapeId="0">
      <text>
        <r>
          <rPr>
            <sz val="11"/>
            <color theme="1"/>
            <rFont val="Calibri"/>
            <scheme val="minor"/>
          </rPr>
          <t>Registre la fecha estimada en que terminó la ejecución de la subactividad o la fecha del reporte del avance.
======</t>
        </r>
      </text>
    </comment>
    <comment ref="AK90"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90" authorId="0" shapeId="0">
      <text>
        <r>
          <rPr>
            <sz val="11"/>
            <color theme="1"/>
            <rFont val="Calibri"/>
            <scheme val="minor"/>
          </rPr>
          <t>Registre de forma  breve, clara y precisa en que consiste el avance reportado.
======</t>
        </r>
      </text>
    </comment>
    <comment ref="AQ90" authorId="0" shapeId="0">
      <text>
        <r>
          <rPr>
            <sz val="11"/>
            <color theme="1"/>
            <rFont val="Calibri"/>
            <scheme val="minor"/>
          </rPr>
          <t>Registre la fecha estimada en que terminó la ejecución de la subactividad o la fecha del reporte del avance.
======</t>
        </r>
      </text>
    </comment>
    <comment ref="AR90"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V91" authorId="0" shapeId="0">
      <text>
        <r>
          <rPr>
            <sz val="11"/>
            <color theme="1"/>
            <rFont val="Calibri"/>
            <scheme val="minor"/>
          </rPr>
          <t>Registre la fecha estimada en que terminó la ejecución de la subactividad.
======</t>
        </r>
      </text>
    </comment>
    <comment ref="W91"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91" authorId="0" shapeId="0">
      <text>
        <r>
          <rPr>
            <sz val="11"/>
            <color theme="1"/>
            <rFont val="Calibri"/>
            <scheme val="minor"/>
          </rPr>
          <t>Registre de forma  breve, clara y precisa en que consiste el avance reportado.
======</t>
        </r>
      </text>
    </comment>
    <comment ref="AC91" authorId="0" shapeId="0">
      <text>
        <r>
          <rPr>
            <sz val="11"/>
            <color theme="1"/>
            <rFont val="Calibri"/>
            <scheme val="minor"/>
          </rPr>
          <t>Registre la fecha estimada en que terminó la ejecución de la subactividad.
======</t>
        </r>
      </text>
    </comment>
    <comment ref="AD91"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91" authorId="0" shapeId="0">
      <text>
        <r>
          <rPr>
            <sz val="11"/>
            <color theme="1"/>
            <rFont val="Calibri"/>
            <scheme val="minor"/>
          </rPr>
          <t>Registre de forma  breve, clara y precisa en que consiste el avance reportado.
======</t>
        </r>
      </text>
    </comment>
    <comment ref="AJ91" authorId="0" shapeId="0">
      <text>
        <r>
          <rPr>
            <sz val="11"/>
            <color theme="1"/>
            <rFont val="Calibri"/>
            <scheme val="minor"/>
          </rPr>
          <t>Registre la fecha estimada en que terminó la ejecución de la subactividad o la fecha del reporte del avance.
======</t>
        </r>
      </text>
    </comment>
    <comment ref="AK91"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91" authorId="0" shapeId="0">
      <text>
        <r>
          <rPr>
            <sz val="11"/>
            <color theme="1"/>
            <rFont val="Calibri"/>
            <scheme val="minor"/>
          </rPr>
          <t>Registre de forma  breve, clara y precisa en que consiste el avance reportado.
======</t>
        </r>
      </text>
    </comment>
    <comment ref="AQ91" authorId="0" shapeId="0">
      <text>
        <r>
          <rPr>
            <sz val="11"/>
            <color theme="1"/>
            <rFont val="Calibri"/>
            <scheme val="minor"/>
          </rPr>
          <t>Registre la fecha estimada en que terminó la ejecución de la subactividad o la fecha del reporte del avance.
======</t>
        </r>
      </text>
    </comment>
    <comment ref="AR91"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V92" authorId="0" shapeId="0">
      <text>
        <r>
          <rPr>
            <sz val="11"/>
            <color theme="1"/>
            <rFont val="Calibri"/>
            <scheme val="minor"/>
          </rPr>
          <t>Registre la fecha estimada en que terminó la ejecución de la subactividad.
======</t>
        </r>
      </text>
    </comment>
    <comment ref="W92"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92" authorId="0" shapeId="0">
      <text>
        <r>
          <rPr>
            <sz val="11"/>
            <color theme="1"/>
            <rFont val="Calibri"/>
            <scheme val="minor"/>
          </rPr>
          <t>Registre de forma  breve, clara y precisa en que consiste el avance reportado.
======</t>
        </r>
      </text>
    </comment>
    <comment ref="AC92" authorId="0" shapeId="0">
      <text>
        <r>
          <rPr>
            <sz val="11"/>
            <color theme="1"/>
            <rFont val="Calibri"/>
            <scheme val="minor"/>
          </rPr>
          <t>Registre la fecha estimada en que terminó la ejecución de la subactividad.
======</t>
        </r>
      </text>
    </comment>
    <comment ref="AD92"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92" authorId="0" shapeId="0">
      <text>
        <r>
          <rPr>
            <sz val="11"/>
            <color theme="1"/>
            <rFont val="Calibri"/>
            <scheme val="minor"/>
          </rPr>
          <t>Registre de forma  breve, clara y precisa en que consiste el avance reportado.
======</t>
        </r>
      </text>
    </comment>
    <comment ref="AJ92" authorId="0" shapeId="0">
      <text>
        <r>
          <rPr>
            <sz val="11"/>
            <color theme="1"/>
            <rFont val="Calibri"/>
            <scheme val="minor"/>
          </rPr>
          <t>Registre la fecha estimada en que terminó la ejecución de la subactividad o la fecha del reporte del avance.
======</t>
        </r>
      </text>
    </comment>
    <comment ref="AK92"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92" authorId="0" shapeId="0">
      <text>
        <r>
          <rPr>
            <sz val="11"/>
            <color theme="1"/>
            <rFont val="Calibri"/>
            <scheme val="minor"/>
          </rPr>
          <t>Registre de forma  breve, clara y precisa en que consiste el avance reportado.
======</t>
        </r>
      </text>
    </comment>
    <comment ref="AQ92" authorId="0" shapeId="0">
      <text>
        <r>
          <rPr>
            <sz val="11"/>
            <color theme="1"/>
            <rFont val="Calibri"/>
            <scheme val="minor"/>
          </rPr>
          <t>Registre la fecha estimada en que terminó la ejecución de la subactividad o la fecha del reporte del avance.
======</t>
        </r>
      </text>
    </comment>
    <comment ref="AR92"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V93" authorId="0" shapeId="0">
      <text>
        <r>
          <rPr>
            <sz val="11"/>
            <color theme="1"/>
            <rFont val="Calibri"/>
            <scheme val="minor"/>
          </rPr>
          <t>Registre la fecha estimada en que terminó la ejecución de la subactividad.
======</t>
        </r>
      </text>
    </comment>
    <comment ref="W93"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93" authorId="0" shapeId="0">
      <text>
        <r>
          <rPr>
            <sz val="11"/>
            <color theme="1"/>
            <rFont val="Calibri"/>
            <scheme val="minor"/>
          </rPr>
          <t>Registre de forma  breve, clara y precisa en que consiste el avance reportado.
======</t>
        </r>
      </text>
    </comment>
    <comment ref="AC93" authorId="0" shapeId="0">
      <text>
        <r>
          <rPr>
            <sz val="11"/>
            <color theme="1"/>
            <rFont val="Calibri"/>
            <scheme val="minor"/>
          </rPr>
          <t>Registre la fecha estimada en que terminó la ejecución de la subactividad.
======</t>
        </r>
      </text>
    </comment>
    <comment ref="AD93"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93" authorId="0" shapeId="0">
      <text>
        <r>
          <rPr>
            <sz val="11"/>
            <color theme="1"/>
            <rFont val="Calibri"/>
            <scheme val="minor"/>
          </rPr>
          <t>Registre de forma  breve, clara y precisa en que consiste el avance reportado.
======</t>
        </r>
      </text>
    </comment>
    <comment ref="AJ93" authorId="0" shapeId="0">
      <text>
        <r>
          <rPr>
            <sz val="11"/>
            <color theme="1"/>
            <rFont val="Calibri"/>
            <scheme val="minor"/>
          </rPr>
          <t>Registre la fecha estimada en que terminó la ejecución de la subactividad o la fecha del reporte del avance.
======</t>
        </r>
      </text>
    </comment>
    <comment ref="AK93"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93" authorId="0" shapeId="0">
      <text>
        <r>
          <rPr>
            <sz val="11"/>
            <color theme="1"/>
            <rFont val="Calibri"/>
            <scheme val="minor"/>
          </rPr>
          <t>Registre de forma  breve, clara y precisa en que consiste el avance reportado.
======</t>
        </r>
      </text>
    </comment>
    <comment ref="AR93"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V94" authorId="0" shapeId="0">
      <text>
        <r>
          <rPr>
            <sz val="11"/>
            <color theme="1"/>
            <rFont val="Calibri"/>
            <scheme val="minor"/>
          </rPr>
          <t>Registre la fecha estimada en que terminó la ejecución de la subactividad.
======</t>
        </r>
      </text>
    </comment>
    <comment ref="W94"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94" authorId="0" shapeId="0">
      <text>
        <r>
          <rPr>
            <sz val="11"/>
            <color theme="1"/>
            <rFont val="Calibri"/>
            <scheme val="minor"/>
          </rPr>
          <t>Registre de forma  breve, clara y precisa en que consiste el avance reportado.
======</t>
        </r>
      </text>
    </comment>
    <comment ref="AC94" authorId="0" shapeId="0">
      <text>
        <r>
          <rPr>
            <sz val="11"/>
            <color theme="1"/>
            <rFont val="Calibri"/>
            <scheme val="minor"/>
          </rPr>
          <t>Registre la fecha estimada en que terminó la ejecución de la subactividad.
======</t>
        </r>
      </text>
    </comment>
    <comment ref="AD94"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94" authorId="0" shapeId="0">
      <text>
        <r>
          <rPr>
            <sz val="11"/>
            <color theme="1"/>
            <rFont val="Calibri"/>
            <scheme val="minor"/>
          </rPr>
          <t>Registre de forma  breve, clara y precisa en que consiste el avance reportado.
======</t>
        </r>
      </text>
    </comment>
    <comment ref="AJ94" authorId="0" shapeId="0">
      <text>
        <r>
          <rPr>
            <sz val="11"/>
            <color theme="1"/>
            <rFont val="Calibri"/>
            <scheme val="minor"/>
          </rPr>
          <t>Registre la fecha estimada en que terminó la ejecución de la subactividad o la fecha del reporte del avance.
======</t>
        </r>
      </text>
    </comment>
    <comment ref="AK94"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94" authorId="0" shapeId="0">
      <text>
        <r>
          <rPr>
            <sz val="11"/>
            <color theme="1"/>
            <rFont val="Calibri"/>
            <scheme val="minor"/>
          </rPr>
          <t>Registre de forma  breve, clara y precisa en que consiste el avance reportado.
======</t>
        </r>
      </text>
    </comment>
    <comment ref="AR94"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V95" authorId="0" shapeId="0">
      <text>
        <r>
          <rPr>
            <sz val="11"/>
            <color theme="1"/>
            <rFont val="Calibri"/>
            <scheme val="minor"/>
          </rPr>
          <t>Registre la fecha estimada en que terminó la ejecución de la subactividad.
======</t>
        </r>
      </text>
    </comment>
    <comment ref="W95"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95" authorId="0" shapeId="0">
      <text>
        <r>
          <rPr>
            <sz val="11"/>
            <color theme="1"/>
            <rFont val="Calibri"/>
            <scheme val="minor"/>
          </rPr>
          <t>Registre de forma  breve, clara y precisa en que consiste el avance reportado.
======</t>
        </r>
      </text>
    </comment>
    <comment ref="AC95" authorId="0" shapeId="0">
      <text>
        <r>
          <rPr>
            <sz val="11"/>
            <color theme="1"/>
            <rFont val="Calibri"/>
            <scheme val="minor"/>
          </rPr>
          <t>Registre la fecha estimada en que terminó la ejecución de la subactividad.
======</t>
        </r>
      </text>
    </comment>
    <comment ref="AD95"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95" authorId="0" shapeId="0">
      <text>
        <r>
          <rPr>
            <sz val="11"/>
            <color theme="1"/>
            <rFont val="Calibri"/>
            <scheme val="minor"/>
          </rPr>
          <t>Registre de forma  breve, clara y precisa en que consiste el avance reportado.
======</t>
        </r>
      </text>
    </comment>
    <comment ref="AJ95" authorId="0" shapeId="0">
      <text>
        <r>
          <rPr>
            <sz val="11"/>
            <color theme="1"/>
            <rFont val="Calibri"/>
            <scheme val="minor"/>
          </rPr>
          <t>Registre la fecha estimada en que terminó la ejecución de la subactividad o la fecha del reporte del avance.
======</t>
        </r>
      </text>
    </comment>
    <comment ref="AK95"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95" authorId="0" shapeId="0">
      <text>
        <r>
          <rPr>
            <sz val="11"/>
            <color theme="1"/>
            <rFont val="Calibri"/>
            <scheme val="minor"/>
          </rPr>
          <t>Registre de forma  breve, clara y precisa en que consiste el avance reportado.
======</t>
        </r>
      </text>
    </comment>
    <comment ref="AQ95" authorId="0" shapeId="0">
      <text>
        <r>
          <rPr>
            <sz val="11"/>
            <color theme="1"/>
            <rFont val="Calibri"/>
            <scheme val="minor"/>
          </rPr>
          <t>Registre la fecha estimada en que terminó la ejecución de la subactividad o la fecha del reporte del avance.
======</t>
        </r>
      </text>
    </comment>
    <comment ref="AR95"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S95" authorId="0" shapeId="0">
      <text>
        <r>
          <rPr>
            <sz val="11"/>
            <color theme="1"/>
            <rFont val="Calibri"/>
            <scheme val="minor"/>
          </rPr>
          <t>Registre de forma  breve, clara y precisa en que consiste el avance reportado.
======</t>
        </r>
      </text>
    </comment>
    <comment ref="V96" authorId="0" shapeId="0">
      <text>
        <r>
          <rPr>
            <sz val="11"/>
            <color theme="1"/>
            <rFont val="Calibri"/>
            <scheme val="minor"/>
          </rPr>
          <t>Registre la fecha estimada en que terminó la ejecución de la subactividad.
======</t>
        </r>
      </text>
    </comment>
    <comment ref="W96"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96" authorId="0" shapeId="0">
      <text>
        <r>
          <rPr>
            <sz val="11"/>
            <color theme="1"/>
            <rFont val="Calibri"/>
            <scheme val="minor"/>
          </rPr>
          <t>Registre de forma  breve, clara y precisa en que consiste el avance reportado.
======</t>
        </r>
      </text>
    </comment>
    <comment ref="AC96" authorId="0" shapeId="0">
      <text>
        <r>
          <rPr>
            <sz val="11"/>
            <color theme="1"/>
            <rFont val="Calibri"/>
            <scheme val="minor"/>
          </rPr>
          <t>Registre la fecha estimada en que terminó la ejecución de la subactividad.
======</t>
        </r>
      </text>
    </comment>
    <comment ref="AD96"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96" authorId="0" shapeId="0">
      <text>
        <r>
          <rPr>
            <sz val="11"/>
            <color theme="1"/>
            <rFont val="Calibri"/>
            <scheme val="minor"/>
          </rPr>
          <t>Registre de forma  breve, clara y precisa en que consiste el avance reportado.
======</t>
        </r>
      </text>
    </comment>
    <comment ref="AJ96" authorId="0" shapeId="0">
      <text>
        <r>
          <rPr>
            <sz val="11"/>
            <color theme="1"/>
            <rFont val="Calibri"/>
            <scheme val="minor"/>
          </rPr>
          <t>Registre la fecha estimada en que terminó la ejecución de la subactividad o la fecha del reporte del avance.
======</t>
        </r>
      </text>
    </comment>
    <comment ref="AK96"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96" authorId="0" shapeId="0">
      <text>
        <r>
          <rPr>
            <sz val="11"/>
            <color theme="1"/>
            <rFont val="Calibri"/>
            <scheme val="minor"/>
          </rPr>
          <t>Registre de forma  breve, clara y precisa en que consiste el avance reportado.
======</t>
        </r>
      </text>
    </comment>
    <comment ref="AQ96" authorId="0" shapeId="0">
      <text>
        <r>
          <rPr>
            <sz val="11"/>
            <color theme="1"/>
            <rFont val="Calibri"/>
            <scheme val="minor"/>
          </rPr>
          <t>Registre la fecha estimada en que terminó la ejecución de la subactividad o la fecha del reporte del avance.
======</t>
        </r>
      </text>
    </comment>
    <comment ref="AR96"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S96" authorId="0" shapeId="0">
      <text>
        <r>
          <rPr>
            <sz val="11"/>
            <color theme="1"/>
            <rFont val="Calibri"/>
            <scheme val="minor"/>
          </rPr>
          <t>Registre de forma  breve, clara y precisa en que consiste el avance reportado.
======</t>
        </r>
      </text>
    </comment>
    <comment ref="V97" authorId="0" shapeId="0">
      <text>
        <r>
          <rPr>
            <sz val="11"/>
            <color theme="1"/>
            <rFont val="Calibri"/>
            <scheme val="minor"/>
          </rPr>
          <t>Registre la fecha estimada en que terminó la ejecución de la subactividad.
======</t>
        </r>
      </text>
    </comment>
    <comment ref="W97"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97" authorId="0" shapeId="0">
      <text>
        <r>
          <rPr>
            <sz val="11"/>
            <color theme="1"/>
            <rFont val="Calibri"/>
            <scheme val="minor"/>
          </rPr>
          <t>Registre de forma  breve, clara y precisa en que consiste el avance reportado.
======</t>
        </r>
      </text>
    </comment>
    <comment ref="AC97" authorId="0" shapeId="0">
      <text>
        <r>
          <rPr>
            <sz val="11"/>
            <color theme="1"/>
            <rFont val="Calibri"/>
            <scheme val="minor"/>
          </rPr>
          <t>Registre la fecha estimada en que terminó la ejecución de la subactividad.
======</t>
        </r>
      </text>
    </comment>
    <comment ref="AD97"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97" authorId="0" shapeId="0">
      <text>
        <r>
          <rPr>
            <sz val="11"/>
            <color theme="1"/>
            <rFont val="Calibri"/>
            <scheme val="minor"/>
          </rPr>
          <t>Registre de forma  breve, clara y precisa en que consiste el avance reportado.
======</t>
        </r>
      </text>
    </comment>
    <comment ref="AJ97" authorId="0" shapeId="0">
      <text>
        <r>
          <rPr>
            <sz val="11"/>
            <color theme="1"/>
            <rFont val="Calibri"/>
            <scheme val="minor"/>
          </rPr>
          <t>Registre la fecha estimada en que terminó la ejecución de la subactividad o la fecha del reporte del avance.
======</t>
        </r>
      </text>
    </comment>
    <comment ref="AK97"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97" authorId="0" shapeId="0">
      <text>
        <r>
          <rPr>
            <sz val="11"/>
            <color theme="1"/>
            <rFont val="Calibri"/>
            <scheme val="minor"/>
          </rPr>
          <t>Registre de forma  breve, clara y precisa en que consiste el avance reportado.
======</t>
        </r>
      </text>
    </comment>
    <comment ref="AQ97" authorId="0" shapeId="0">
      <text>
        <r>
          <rPr>
            <sz val="11"/>
            <color theme="1"/>
            <rFont val="Calibri"/>
            <scheme val="minor"/>
          </rPr>
          <t>Registre la fecha estimada en que terminó la ejecución de la subactividad o la fecha del reporte del avance.
======</t>
        </r>
      </text>
    </comment>
    <comment ref="AR97"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S97" authorId="0" shapeId="0">
      <text>
        <r>
          <rPr>
            <sz val="11"/>
            <color theme="1"/>
            <rFont val="Calibri"/>
            <scheme val="minor"/>
          </rPr>
          <t>Registre de forma  breve, clara y precisa en que consiste el avance reportado.
======</t>
        </r>
      </text>
    </comment>
    <comment ref="V98" authorId="0" shapeId="0">
      <text>
        <r>
          <rPr>
            <sz val="11"/>
            <color theme="1"/>
            <rFont val="Calibri"/>
            <scheme val="minor"/>
          </rPr>
          <t>Registre la fecha estimada en que terminó la ejecución de la subactividad.
======</t>
        </r>
      </text>
    </comment>
    <comment ref="W98"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98" authorId="0" shapeId="0">
      <text>
        <r>
          <rPr>
            <sz val="11"/>
            <color theme="1"/>
            <rFont val="Calibri"/>
            <scheme val="minor"/>
          </rPr>
          <t>Registre de forma  breve, clara y precisa en que consiste el avance reportado.
======</t>
        </r>
      </text>
    </comment>
    <comment ref="AC98" authorId="0" shapeId="0">
      <text>
        <r>
          <rPr>
            <sz val="11"/>
            <color theme="1"/>
            <rFont val="Calibri"/>
            <scheme val="minor"/>
          </rPr>
          <t>Registre la fecha estimada en que terminó la ejecución de la subactividad.
======</t>
        </r>
      </text>
    </comment>
    <comment ref="AD98"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98" authorId="0" shapeId="0">
      <text>
        <r>
          <rPr>
            <sz val="11"/>
            <color theme="1"/>
            <rFont val="Calibri"/>
            <scheme val="minor"/>
          </rPr>
          <t>Registre de forma  breve, clara y precisa en que consiste el avance reportado.
======</t>
        </r>
      </text>
    </comment>
    <comment ref="AJ98" authorId="0" shapeId="0">
      <text>
        <r>
          <rPr>
            <sz val="11"/>
            <color theme="1"/>
            <rFont val="Calibri"/>
            <scheme val="minor"/>
          </rPr>
          <t>Registre la fecha estimada en que terminó la ejecución de la subactividad o la fecha del reporte del avance.
======</t>
        </r>
      </text>
    </comment>
    <comment ref="AK98"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98" authorId="0" shapeId="0">
      <text>
        <r>
          <rPr>
            <sz val="11"/>
            <color theme="1"/>
            <rFont val="Calibri"/>
            <scheme val="minor"/>
          </rPr>
          <t>Registre de forma  breve, clara y precisa en que consiste el avance reportado.
======</t>
        </r>
      </text>
    </comment>
    <comment ref="AQ98" authorId="0" shapeId="0">
      <text>
        <r>
          <rPr>
            <sz val="11"/>
            <color theme="1"/>
            <rFont val="Calibri"/>
            <scheme val="minor"/>
          </rPr>
          <t>Registre la fecha estimada en que terminó la ejecución de la subactividad o la fecha del reporte del avance.
======</t>
        </r>
      </text>
    </comment>
    <comment ref="AR98"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AS98" authorId="0" shapeId="0">
      <text>
        <r>
          <rPr>
            <sz val="11"/>
            <color theme="1"/>
            <rFont val="Calibri"/>
            <scheme val="minor"/>
          </rPr>
          <t>Registre de forma  breve, clara y precisa en que consiste el avance reportado.
======</t>
        </r>
      </text>
    </comment>
    <comment ref="V99" authorId="0" shapeId="0">
      <text>
        <r>
          <rPr>
            <sz val="11"/>
            <color theme="1"/>
            <rFont val="Calibri"/>
            <scheme val="minor"/>
          </rPr>
          <t>Registre la fecha estimada en que terminó la ejecución de la subactividad.
======</t>
        </r>
      </text>
    </comment>
    <comment ref="W99"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99" authorId="0" shapeId="0">
      <text>
        <r>
          <rPr>
            <sz val="11"/>
            <color theme="1"/>
            <rFont val="Calibri"/>
            <scheme val="minor"/>
          </rPr>
          <t>Registre de forma  breve, clara y precisa en que consiste el avance reportado.
======</t>
        </r>
      </text>
    </comment>
    <comment ref="AC99" authorId="0" shapeId="0">
      <text>
        <r>
          <rPr>
            <sz val="11"/>
            <color theme="1"/>
            <rFont val="Calibri"/>
            <scheme val="minor"/>
          </rPr>
          <t>Registre la fecha estimada en que terminó la ejecución de la subactividad.
======</t>
        </r>
      </text>
    </comment>
    <comment ref="AD99"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99" authorId="0" shapeId="0">
      <text>
        <r>
          <rPr>
            <sz val="11"/>
            <color theme="1"/>
            <rFont val="Calibri"/>
            <scheme val="minor"/>
          </rPr>
          <t>Registre de forma  breve, clara y precisa en que consiste el avance reportado.
======</t>
        </r>
      </text>
    </comment>
    <comment ref="AJ99" authorId="0" shapeId="0">
      <text>
        <r>
          <rPr>
            <sz val="11"/>
            <color theme="1"/>
            <rFont val="Calibri"/>
            <scheme val="minor"/>
          </rPr>
          <t>Registre la fecha estimada en que terminó la ejecución de la subactividad o la fecha del reporte del avance.
======</t>
        </r>
      </text>
    </comment>
    <comment ref="AK99"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99" authorId="0" shapeId="0">
      <text>
        <r>
          <rPr>
            <sz val="11"/>
            <color theme="1"/>
            <rFont val="Calibri"/>
            <scheme val="minor"/>
          </rPr>
          <t>Registre de forma  breve, clara y precisa en que consiste el avance reportado.
======</t>
        </r>
      </text>
    </comment>
    <comment ref="AQ99" authorId="0" shapeId="0">
      <text>
        <r>
          <rPr>
            <sz val="11"/>
            <color theme="1"/>
            <rFont val="Calibri"/>
            <scheme val="minor"/>
          </rPr>
          <t>Registre la fecha estimada en que terminó la ejecución de la subactividad o la fecha del reporte del avance.
======</t>
        </r>
      </text>
    </comment>
    <comment ref="AR99"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AS99" authorId="0" shapeId="0">
      <text>
        <r>
          <rPr>
            <sz val="11"/>
            <color theme="1"/>
            <rFont val="Calibri"/>
            <scheme val="minor"/>
          </rPr>
          <t>Registre de forma  breve, clara y precisa en que consiste el avance reportado.
======</t>
        </r>
      </text>
    </comment>
    <comment ref="V100" authorId="0" shapeId="0">
      <text>
        <r>
          <rPr>
            <sz val="11"/>
            <color theme="1"/>
            <rFont val="Calibri"/>
            <scheme val="minor"/>
          </rPr>
          <t>Registre la fecha estimada en que terminó la ejecución de la subactividad.
======</t>
        </r>
      </text>
    </comment>
    <comment ref="W100"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100" authorId="0" shapeId="0">
      <text>
        <r>
          <rPr>
            <sz val="11"/>
            <color theme="1"/>
            <rFont val="Calibri"/>
            <scheme val="minor"/>
          </rPr>
          <t>Registre de forma  breve, clara y precisa en que consiste el avance reportado.
======</t>
        </r>
      </text>
    </comment>
    <comment ref="AC100" authorId="0" shapeId="0">
      <text>
        <r>
          <rPr>
            <sz val="11"/>
            <color theme="1"/>
            <rFont val="Calibri"/>
            <scheme val="minor"/>
          </rPr>
          <t>Registre la fecha estimada en que terminó la ejecución de la subactividad.
======</t>
        </r>
      </text>
    </comment>
    <comment ref="AD100"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100" authorId="0" shapeId="0">
      <text>
        <r>
          <rPr>
            <sz val="11"/>
            <color theme="1"/>
            <rFont val="Calibri"/>
            <scheme val="minor"/>
          </rPr>
          <t>Registre de forma  breve, clara y precisa en que consiste el avance reportado.
======</t>
        </r>
      </text>
    </comment>
    <comment ref="AJ100" authorId="0" shapeId="0">
      <text>
        <r>
          <rPr>
            <sz val="11"/>
            <color theme="1"/>
            <rFont val="Calibri"/>
            <scheme val="minor"/>
          </rPr>
          <t>Registre la fecha estimada en que terminó la ejecución de la subactividad o la fecha del reporte del avance.
======</t>
        </r>
      </text>
    </comment>
    <comment ref="AK100"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100" authorId="0" shapeId="0">
      <text>
        <r>
          <rPr>
            <sz val="11"/>
            <color theme="1"/>
            <rFont val="Calibri"/>
            <scheme val="minor"/>
          </rPr>
          <t>Registre de forma  breve, clara y precisa en que consiste el avance reportado.
======</t>
        </r>
      </text>
    </comment>
    <comment ref="AQ100" authorId="0" shapeId="0">
      <text>
        <r>
          <rPr>
            <sz val="11"/>
            <color theme="1"/>
            <rFont val="Calibri"/>
            <scheme val="minor"/>
          </rPr>
          <t>Registre la fecha estimada en que terminó la ejecución de la subactividad o la fecha del reporte del avance.
======</t>
        </r>
      </text>
    </comment>
    <comment ref="AR100"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AS100" authorId="0" shapeId="0">
      <text>
        <r>
          <rPr>
            <sz val="11"/>
            <color theme="1"/>
            <rFont val="Calibri"/>
            <scheme val="minor"/>
          </rPr>
          <t>Registre de forma  breve, clara y precisa en que consiste el avance reportado.
======</t>
        </r>
      </text>
    </comment>
    <comment ref="V101" authorId="0" shapeId="0">
      <text>
        <r>
          <rPr>
            <sz val="11"/>
            <color theme="1"/>
            <rFont val="Calibri"/>
            <scheme val="minor"/>
          </rPr>
          <t>Registre la fecha estimada en que terminó la ejecución de la subactividad.
======</t>
        </r>
      </text>
    </comment>
    <comment ref="W101"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101" authorId="0" shapeId="0">
      <text>
        <r>
          <rPr>
            <sz val="11"/>
            <color theme="1"/>
            <rFont val="Calibri"/>
            <scheme val="minor"/>
          </rPr>
          <t>Registre de forma  breve, clara y precisa en que consiste el avance reportado.
======</t>
        </r>
      </text>
    </comment>
    <comment ref="AC101" authorId="0" shapeId="0">
      <text>
        <r>
          <rPr>
            <sz val="11"/>
            <color theme="1"/>
            <rFont val="Calibri"/>
            <scheme val="minor"/>
          </rPr>
          <t>Registre la fecha estimada en que terminó la ejecución de la subactividad.
======</t>
        </r>
      </text>
    </comment>
    <comment ref="AD101"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101" authorId="0" shapeId="0">
      <text>
        <r>
          <rPr>
            <sz val="11"/>
            <color theme="1"/>
            <rFont val="Calibri"/>
            <scheme val="minor"/>
          </rPr>
          <t>Registre de forma  breve, clara y precisa en que consiste el avance reportado.
======</t>
        </r>
      </text>
    </comment>
    <comment ref="AJ101" authorId="0" shapeId="0">
      <text>
        <r>
          <rPr>
            <sz val="11"/>
            <color theme="1"/>
            <rFont val="Calibri"/>
            <scheme val="minor"/>
          </rPr>
          <t>Registre la fecha estimada en que terminó la ejecución de la subactividad o la fecha del reporte del avance.
======</t>
        </r>
      </text>
    </comment>
    <comment ref="AK101"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101" authorId="0" shapeId="0">
      <text>
        <r>
          <rPr>
            <sz val="11"/>
            <color theme="1"/>
            <rFont val="Calibri"/>
            <scheme val="minor"/>
          </rPr>
          <t>Registre de forma  breve, clara y precisa en que consiste el avance reportado.
======</t>
        </r>
      </text>
    </comment>
    <comment ref="AQ101" authorId="0" shapeId="0">
      <text>
        <r>
          <rPr>
            <sz val="11"/>
            <color theme="1"/>
            <rFont val="Calibri"/>
            <scheme val="minor"/>
          </rPr>
          <t>Registre la fecha estimada en que terminó la ejecución de la subactividad o la fecha del reporte del avance.
======</t>
        </r>
      </text>
    </comment>
    <comment ref="AR101"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AS101" authorId="0" shapeId="0">
      <text>
        <r>
          <rPr>
            <sz val="11"/>
            <color theme="1"/>
            <rFont val="Calibri"/>
            <scheme val="minor"/>
          </rPr>
          <t>Registre de forma  breve, clara y precisa en que consiste el avance reportado.
======</t>
        </r>
      </text>
    </comment>
    <comment ref="V102" authorId="0" shapeId="0">
      <text>
        <r>
          <rPr>
            <sz val="11"/>
            <color theme="1"/>
            <rFont val="Calibri"/>
            <scheme val="minor"/>
          </rPr>
          <t>Registre la fecha estimada en que terminó la ejecución de la subactividad.
======</t>
        </r>
      </text>
    </comment>
    <comment ref="W102"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102" authorId="0" shapeId="0">
      <text>
        <r>
          <rPr>
            <sz val="11"/>
            <color theme="1"/>
            <rFont val="Calibri"/>
            <scheme val="minor"/>
          </rPr>
          <t>Registre de forma  breve, clara y precisa en que consiste el avance reportado.
======</t>
        </r>
      </text>
    </comment>
    <comment ref="AC102" authorId="0" shapeId="0">
      <text>
        <r>
          <rPr>
            <sz val="11"/>
            <color theme="1"/>
            <rFont val="Calibri"/>
            <scheme val="minor"/>
          </rPr>
          <t>Registre la fecha estimada en que terminó la ejecución de la subactividad.
======</t>
        </r>
      </text>
    </comment>
    <comment ref="AD102"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102" authorId="0" shapeId="0">
      <text>
        <r>
          <rPr>
            <sz val="11"/>
            <color theme="1"/>
            <rFont val="Calibri"/>
            <scheme val="minor"/>
          </rPr>
          <t>Registre de forma  breve, clara y precisa en que consiste el avance reportado.
======</t>
        </r>
      </text>
    </comment>
    <comment ref="AJ102" authorId="0" shapeId="0">
      <text>
        <r>
          <rPr>
            <sz val="11"/>
            <color theme="1"/>
            <rFont val="Calibri"/>
            <scheme val="minor"/>
          </rPr>
          <t>Registre la fecha estimada en que terminó la ejecución de la subactividad o la fecha del reporte del avance.
======</t>
        </r>
      </text>
    </comment>
    <comment ref="AK102"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102" authorId="0" shapeId="0">
      <text>
        <r>
          <rPr>
            <sz val="11"/>
            <color theme="1"/>
            <rFont val="Calibri"/>
            <scheme val="minor"/>
          </rPr>
          <t>Registre de forma  breve, clara y precisa en que consiste el avance reportado.
======</t>
        </r>
      </text>
    </comment>
    <comment ref="AQ102" authorId="0" shapeId="0">
      <text>
        <r>
          <rPr>
            <sz val="11"/>
            <color theme="1"/>
            <rFont val="Calibri"/>
            <scheme val="minor"/>
          </rPr>
          <t>Registre la fecha estimada en que terminó la ejecución de la subactividad o la fecha del reporte del avance.
======</t>
        </r>
      </text>
    </comment>
    <comment ref="AR102"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V103" authorId="0" shapeId="0">
      <text>
        <r>
          <rPr>
            <sz val="11"/>
            <color theme="1"/>
            <rFont val="Calibri"/>
            <scheme val="minor"/>
          </rPr>
          <t>Registre la fecha estimada en que terminó la ejecución de la subactividad.
======</t>
        </r>
      </text>
    </comment>
    <comment ref="W103"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103" authorId="0" shapeId="0">
      <text>
        <r>
          <rPr>
            <sz val="11"/>
            <color theme="1"/>
            <rFont val="Calibri"/>
            <scheme val="minor"/>
          </rPr>
          <t>Registre de forma  breve, clara y precisa en que consiste el avance reportado.
======</t>
        </r>
      </text>
    </comment>
    <comment ref="AC103" authorId="0" shapeId="0">
      <text>
        <r>
          <rPr>
            <sz val="11"/>
            <color theme="1"/>
            <rFont val="Calibri"/>
            <scheme val="minor"/>
          </rPr>
          <t>Registre la fecha estimada en que terminó la ejecución de la subactividad.
======</t>
        </r>
      </text>
    </comment>
    <comment ref="AD103"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103" authorId="0" shapeId="0">
      <text>
        <r>
          <rPr>
            <sz val="11"/>
            <color theme="1"/>
            <rFont val="Calibri"/>
            <scheme val="minor"/>
          </rPr>
          <t>Registre de forma  breve, clara y precisa en que consiste el avance reportado.
======</t>
        </r>
      </text>
    </comment>
    <comment ref="AJ103" authorId="0" shapeId="0">
      <text>
        <r>
          <rPr>
            <sz val="11"/>
            <color theme="1"/>
            <rFont val="Calibri"/>
            <scheme val="minor"/>
          </rPr>
          <t>Registre la fecha estimada en que terminó la ejecución de la subactividad o la fecha del reporte del avance.
======</t>
        </r>
      </text>
    </comment>
    <comment ref="AK103"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103" authorId="0" shapeId="0">
      <text>
        <r>
          <rPr>
            <sz val="11"/>
            <color theme="1"/>
            <rFont val="Calibri"/>
            <scheme val="minor"/>
          </rPr>
          <t>Registre de forma  breve, clara y precisa en que consiste el avance reportado.
======</t>
        </r>
      </text>
    </comment>
    <comment ref="AQ103" authorId="0" shapeId="0">
      <text>
        <r>
          <rPr>
            <sz val="11"/>
            <color theme="1"/>
            <rFont val="Calibri"/>
            <scheme val="minor"/>
          </rPr>
          <t>Registre la fecha estimada en que terminó la ejecución de la subactividad o la fecha del reporte del avance.
======</t>
        </r>
      </text>
    </comment>
    <comment ref="AR103"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AS103" authorId="0" shapeId="0">
      <text>
        <r>
          <rPr>
            <sz val="11"/>
            <color theme="1"/>
            <rFont val="Calibri"/>
            <scheme val="minor"/>
          </rPr>
          <t>Registre de forma  breve, clara y precisa en que consiste el avance reportado.
======</t>
        </r>
      </text>
    </comment>
    <comment ref="V104" authorId="0" shapeId="0">
      <text>
        <r>
          <rPr>
            <sz val="11"/>
            <color theme="1"/>
            <rFont val="Calibri"/>
            <scheme val="minor"/>
          </rPr>
          <t>Registre la fecha estimada en que terminó la ejecución de la subactividad.
======</t>
        </r>
      </text>
    </comment>
    <comment ref="W104"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104" authorId="0" shapeId="0">
      <text>
        <r>
          <rPr>
            <sz val="11"/>
            <color theme="1"/>
            <rFont val="Calibri"/>
            <scheme val="minor"/>
          </rPr>
          <t>Registre de forma  breve, clara y precisa en que consiste el avance reportado.
======</t>
        </r>
      </text>
    </comment>
    <comment ref="AC104" authorId="0" shapeId="0">
      <text>
        <r>
          <rPr>
            <sz val="11"/>
            <color theme="1"/>
            <rFont val="Calibri"/>
            <scheme val="minor"/>
          </rPr>
          <t>Registre la fecha estimada en que terminó la ejecución de la subactividad.
======</t>
        </r>
      </text>
    </comment>
    <comment ref="AD104"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104" authorId="0" shapeId="0">
      <text>
        <r>
          <rPr>
            <sz val="11"/>
            <color theme="1"/>
            <rFont val="Calibri"/>
            <scheme val="minor"/>
          </rPr>
          <t>Registre de forma  breve, clara y precisa en que consiste el avance reportado.
======</t>
        </r>
      </text>
    </comment>
    <comment ref="AJ104" authorId="0" shapeId="0">
      <text>
        <r>
          <rPr>
            <sz val="11"/>
            <color theme="1"/>
            <rFont val="Calibri"/>
            <scheme val="minor"/>
          </rPr>
          <t>Registre la fecha estimada en que terminó la ejecución de la subactividad o la fecha del reporte del avance.
======</t>
        </r>
      </text>
    </comment>
    <comment ref="AK104"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104" authorId="0" shapeId="0">
      <text>
        <r>
          <rPr>
            <sz val="11"/>
            <color theme="1"/>
            <rFont val="Calibri"/>
            <scheme val="minor"/>
          </rPr>
          <t>Registre de forma  breve, clara y precisa en que consiste el avance reportado.
======</t>
        </r>
      </text>
    </comment>
    <comment ref="AQ104" authorId="0" shapeId="0">
      <text>
        <r>
          <rPr>
            <sz val="11"/>
            <color theme="1"/>
            <rFont val="Calibri"/>
            <scheme val="minor"/>
          </rPr>
          <t>Registre la fecha estimada en que terminó la ejecución de la subactividad o la fecha del reporte del avance.
======</t>
        </r>
      </text>
    </comment>
    <comment ref="AR104"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AS104" authorId="0" shapeId="0">
      <text>
        <r>
          <rPr>
            <sz val="11"/>
            <color theme="1"/>
            <rFont val="Calibri"/>
            <scheme val="minor"/>
          </rPr>
          <t>Registre de forma  breve, clara y precisa en que consiste el avance reportado.
======</t>
        </r>
      </text>
    </comment>
    <comment ref="V105" authorId="0" shapeId="0">
      <text>
        <r>
          <rPr>
            <sz val="11"/>
            <color theme="1"/>
            <rFont val="Calibri"/>
            <scheme val="minor"/>
          </rPr>
          <t>Registre la fecha estimada en que terminó la ejecución de la subactividad.
======</t>
        </r>
      </text>
    </comment>
    <comment ref="W105"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105" authorId="0" shapeId="0">
      <text>
        <r>
          <rPr>
            <sz val="11"/>
            <color theme="1"/>
            <rFont val="Calibri"/>
            <scheme val="minor"/>
          </rPr>
          <t>Registre de forma  breve, clara y precisa en que consiste el avance reportado.
======</t>
        </r>
      </text>
    </comment>
    <comment ref="AC105" authorId="0" shapeId="0">
      <text>
        <r>
          <rPr>
            <sz val="11"/>
            <color theme="1"/>
            <rFont val="Calibri"/>
            <scheme val="minor"/>
          </rPr>
          <t>Registre la fecha estimada en que terminó la ejecución de la subactividad.
======</t>
        </r>
      </text>
    </comment>
    <comment ref="AD105"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105" authorId="0" shapeId="0">
      <text>
        <r>
          <rPr>
            <sz val="11"/>
            <color theme="1"/>
            <rFont val="Calibri"/>
            <scheme val="minor"/>
          </rPr>
          <t>Registre de forma  breve, clara y precisa en que consiste el avance reportado.
======</t>
        </r>
      </text>
    </comment>
    <comment ref="AJ105" authorId="0" shapeId="0">
      <text>
        <r>
          <rPr>
            <sz val="11"/>
            <color theme="1"/>
            <rFont val="Calibri"/>
            <scheme val="minor"/>
          </rPr>
          <t>Registre la fecha estimada en que terminó la ejecución de la subactividad o la fecha del reporte del avance.
======</t>
        </r>
      </text>
    </comment>
    <comment ref="AK105"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105" authorId="0" shapeId="0">
      <text>
        <r>
          <rPr>
            <sz val="11"/>
            <color theme="1"/>
            <rFont val="Calibri"/>
            <scheme val="minor"/>
          </rPr>
          <t>Registre de forma  breve, clara y precisa en que consiste el avance reportado.
======</t>
        </r>
      </text>
    </comment>
    <comment ref="AQ105" authorId="0" shapeId="0">
      <text>
        <r>
          <rPr>
            <sz val="11"/>
            <color theme="1"/>
            <rFont val="Calibri"/>
            <scheme val="minor"/>
          </rPr>
          <t>Registre la fecha estimada en que terminó la ejecución de la subactividad o la fecha del reporte del avance.
======</t>
        </r>
      </text>
    </comment>
    <comment ref="AR105"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V106" authorId="0" shapeId="0">
      <text>
        <r>
          <rPr>
            <sz val="11"/>
            <color theme="1"/>
            <rFont val="Calibri"/>
            <scheme val="minor"/>
          </rPr>
          <t>Registre la fecha estimada en que terminó la ejecución de la subactividad.
======</t>
        </r>
      </text>
    </comment>
    <comment ref="W106"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106" authorId="0" shapeId="0">
      <text>
        <r>
          <rPr>
            <sz val="11"/>
            <color theme="1"/>
            <rFont val="Calibri"/>
            <scheme val="minor"/>
          </rPr>
          <t>Registre de forma  breve, clara y precisa en que consiste el avance reportado.
======</t>
        </r>
      </text>
    </comment>
    <comment ref="AC106" authorId="0" shapeId="0">
      <text>
        <r>
          <rPr>
            <sz val="11"/>
            <color theme="1"/>
            <rFont val="Calibri"/>
            <scheme val="minor"/>
          </rPr>
          <t>Registre la fecha estimada en que terminó la ejecución de la subactividad.
======</t>
        </r>
      </text>
    </comment>
    <comment ref="AD106"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106" authorId="0" shapeId="0">
      <text>
        <r>
          <rPr>
            <sz val="11"/>
            <color theme="1"/>
            <rFont val="Calibri"/>
            <scheme val="minor"/>
          </rPr>
          <t>Registre de forma  breve, clara y precisa en que consiste el avance reportado.
======</t>
        </r>
      </text>
    </comment>
    <comment ref="AJ106" authorId="0" shapeId="0">
      <text>
        <r>
          <rPr>
            <sz val="11"/>
            <color theme="1"/>
            <rFont val="Calibri"/>
            <scheme val="minor"/>
          </rPr>
          <t>Registre la fecha estimada en que terminó la ejecución de la subactividad o la fecha del reporte del avance.
======</t>
        </r>
      </text>
    </comment>
    <comment ref="AK106"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106" authorId="0" shapeId="0">
      <text>
        <r>
          <rPr>
            <sz val="11"/>
            <color theme="1"/>
            <rFont val="Calibri"/>
            <scheme val="minor"/>
          </rPr>
          <t>Registre de forma  breve, clara y precisa en que consiste el avance reportado.
======</t>
        </r>
      </text>
    </comment>
    <comment ref="AQ106" authorId="0" shapeId="0">
      <text>
        <r>
          <rPr>
            <sz val="11"/>
            <color theme="1"/>
            <rFont val="Calibri"/>
            <scheme val="minor"/>
          </rPr>
          <t>Registre la fecha estimada en que terminó la ejecución de la subactividad o la fecha del reporte del avance.
======</t>
        </r>
      </text>
    </comment>
    <comment ref="AR106"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V107" authorId="0" shapeId="0">
      <text>
        <r>
          <rPr>
            <sz val="11"/>
            <color theme="1"/>
            <rFont val="Calibri"/>
            <scheme val="minor"/>
          </rPr>
          <t>Registre la fecha estimada en que terminó la ejecución de la subactividad.
======</t>
        </r>
      </text>
    </comment>
    <comment ref="W107"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107" authorId="0" shapeId="0">
      <text>
        <r>
          <rPr>
            <sz val="11"/>
            <color theme="1"/>
            <rFont val="Calibri"/>
            <scheme val="minor"/>
          </rPr>
          <t>Registre de forma  breve, clara y precisa en que consiste el avance reportado.
======</t>
        </r>
      </text>
    </comment>
    <comment ref="AC107" authorId="0" shapeId="0">
      <text>
        <r>
          <rPr>
            <sz val="11"/>
            <color theme="1"/>
            <rFont val="Calibri"/>
            <scheme val="minor"/>
          </rPr>
          <t>Registre la fecha estimada en que terminó la ejecución de la subactividad.
======</t>
        </r>
      </text>
    </comment>
    <comment ref="AD107"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107" authorId="0" shapeId="0">
      <text>
        <r>
          <rPr>
            <sz val="11"/>
            <color theme="1"/>
            <rFont val="Calibri"/>
            <scheme val="minor"/>
          </rPr>
          <t>Registre de forma  breve, clara y precisa en que consiste el avance reportado.
======</t>
        </r>
      </text>
    </comment>
    <comment ref="AJ107" authorId="0" shapeId="0">
      <text>
        <r>
          <rPr>
            <sz val="11"/>
            <color theme="1"/>
            <rFont val="Calibri"/>
            <scheme val="minor"/>
          </rPr>
          <t>Registre la fecha estimada en que terminó la ejecución de la subactividad o la fecha del reporte del avance.
======</t>
        </r>
      </text>
    </comment>
    <comment ref="AK107"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107" authorId="0" shapeId="0">
      <text>
        <r>
          <rPr>
            <sz val="11"/>
            <color theme="1"/>
            <rFont val="Calibri"/>
            <scheme val="minor"/>
          </rPr>
          <t>Registre de forma  breve, clara y precisa en que consiste el avance reportado.
======</t>
        </r>
      </text>
    </comment>
    <comment ref="AQ107" authorId="0" shapeId="0">
      <text>
        <r>
          <rPr>
            <sz val="11"/>
            <color theme="1"/>
            <rFont val="Calibri"/>
            <scheme val="minor"/>
          </rPr>
          <t>Registre la fecha estimada en que terminó la ejecución de la subactividad o la fecha del reporte del avance.
======</t>
        </r>
      </text>
    </comment>
    <comment ref="AR107"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AS107" authorId="0" shapeId="0">
      <text>
        <r>
          <rPr>
            <sz val="11"/>
            <color theme="1"/>
            <rFont val="Calibri"/>
            <scheme val="minor"/>
          </rPr>
          <t>Registre de forma  breve, clara y precisa en que consiste el avance reportado.
======</t>
        </r>
      </text>
    </comment>
    <comment ref="V108" authorId="0" shapeId="0">
      <text>
        <r>
          <rPr>
            <sz val="11"/>
            <color theme="1"/>
            <rFont val="Calibri"/>
            <scheme val="minor"/>
          </rPr>
          <t>Registre la fecha estimada en que terminó la ejecución de la subactividad.
======</t>
        </r>
      </text>
    </comment>
    <comment ref="W108"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108" authorId="0" shapeId="0">
      <text>
        <r>
          <rPr>
            <sz val="11"/>
            <color theme="1"/>
            <rFont val="Calibri"/>
            <scheme val="minor"/>
          </rPr>
          <t>Registre de forma  breve, clara y precisa en que consiste el avance reportado.
======</t>
        </r>
      </text>
    </comment>
    <comment ref="AC108" authorId="0" shapeId="0">
      <text>
        <r>
          <rPr>
            <sz val="11"/>
            <color theme="1"/>
            <rFont val="Calibri"/>
            <scheme val="minor"/>
          </rPr>
          <t>Registre la fecha estimada en que terminó la ejecución de la subactividad.
======</t>
        </r>
      </text>
    </comment>
    <comment ref="AD108"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108" authorId="0" shapeId="0">
      <text>
        <r>
          <rPr>
            <sz val="11"/>
            <color theme="1"/>
            <rFont val="Calibri"/>
            <scheme val="minor"/>
          </rPr>
          <t>Registre de forma  breve, clara y precisa en que consiste el avance reportado.
======</t>
        </r>
      </text>
    </comment>
    <comment ref="AJ108" authorId="0" shapeId="0">
      <text>
        <r>
          <rPr>
            <sz val="11"/>
            <color theme="1"/>
            <rFont val="Calibri"/>
            <scheme val="minor"/>
          </rPr>
          <t>Registre la fecha estimada en que terminó la ejecución de la subactividad o la fecha del reporte del avance.
======</t>
        </r>
      </text>
    </comment>
    <comment ref="AK108"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108" authorId="0" shapeId="0">
      <text>
        <r>
          <rPr>
            <sz val="11"/>
            <color theme="1"/>
            <rFont val="Calibri"/>
            <scheme val="minor"/>
          </rPr>
          <t>Registre de forma  breve, clara y precisa en que consiste el avance reportado.
======</t>
        </r>
      </text>
    </comment>
    <comment ref="AQ108" authorId="0" shapeId="0">
      <text>
        <r>
          <rPr>
            <sz val="11"/>
            <color theme="1"/>
            <rFont val="Calibri"/>
            <scheme val="minor"/>
          </rPr>
          <t>Registre la fecha estimada en que terminó la ejecución de la subactividad o la fecha del reporte del avance.
======</t>
        </r>
      </text>
    </comment>
    <comment ref="AR108"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V109" authorId="0" shapeId="0">
      <text>
        <r>
          <rPr>
            <sz val="11"/>
            <color theme="1"/>
            <rFont val="Calibri"/>
            <scheme val="minor"/>
          </rPr>
          <t>Registre la fecha estimada en que terminó la ejecución de la subactividad.
======</t>
        </r>
      </text>
    </comment>
    <comment ref="W109"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109" authorId="0" shapeId="0">
      <text>
        <r>
          <rPr>
            <sz val="11"/>
            <color theme="1"/>
            <rFont val="Calibri"/>
            <scheme val="minor"/>
          </rPr>
          <t>Registre de forma  breve, clara y precisa en que consiste el avance reportado.
======</t>
        </r>
      </text>
    </comment>
    <comment ref="AC109" authorId="0" shapeId="0">
      <text>
        <r>
          <rPr>
            <sz val="11"/>
            <color theme="1"/>
            <rFont val="Calibri"/>
            <scheme val="minor"/>
          </rPr>
          <t>Registre la fecha estimada en que terminó la ejecución de la subactividad.
======</t>
        </r>
      </text>
    </comment>
    <comment ref="AD109"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109" authorId="0" shapeId="0">
      <text>
        <r>
          <rPr>
            <sz val="11"/>
            <color theme="1"/>
            <rFont val="Calibri"/>
            <scheme val="minor"/>
          </rPr>
          <t>Registre de forma  breve, clara y precisa en que consiste el avance reportado.
======</t>
        </r>
      </text>
    </comment>
    <comment ref="AJ109" authorId="0" shapeId="0">
      <text>
        <r>
          <rPr>
            <sz val="11"/>
            <color theme="1"/>
            <rFont val="Calibri"/>
            <scheme val="minor"/>
          </rPr>
          <t>Registre la fecha estimada en que terminó la ejecución de la subactividad o la fecha del reporte del avance.
======</t>
        </r>
      </text>
    </comment>
    <comment ref="AK109"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109" authorId="0" shapeId="0">
      <text>
        <r>
          <rPr>
            <sz val="11"/>
            <color theme="1"/>
            <rFont val="Calibri"/>
            <scheme val="minor"/>
          </rPr>
          <t>Registre de forma  breve, clara y precisa en que consiste el avance reportado.
======</t>
        </r>
      </text>
    </comment>
    <comment ref="AQ109" authorId="0" shapeId="0">
      <text>
        <r>
          <rPr>
            <sz val="11"/>
            <color theme="1"/>
            <rFont val="Calibri"/>
            <scheme val="minor"/>
          </rPr>
          <t>Registre la fecha estimada en que terminó la ejecución de la subactividad o la fecha del reporte del avance.
======</t>
        </r>
      </text>
    </comment>
    <comment ref="AR109"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V110" authorId="0" shapeId="0">
      <text>
        <r>
          <rPr>
            <sz val="11"/>
            <color theme="1"/>
            <rFont val="Calibri"/>
            <scheme val="minor"/>
          </rPr>
          <t>Registre la fecha estimada en que terminó la ejecución de la subactividad.
======</t>
        </r>
      </text>
    </comment>
    <comment ref="W110"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110" authorId="0" shapeId="0">
      <text>
        <r>
          <rPr>
            <sz val="11"/>
            <color theme="1"/>
            <rFont val="Calibri"/>
            <scheme val="minor"/>
          </rPr>
          <t>Registre de forma  breve, clara y precisa en que consiste el avance reportado.
======</t>
        </r>
      </text>
    </comment>
    <comment ref="AC110" authorId="0" shapeId="0">
      <text>
        <r>
          <rPr>
            <sz val="11"/>
            <color theme="1"/>
            <rFont val="Calibri"/>
            <scheme val="minor"/>
          </rPr>
          <t>Registre la fecha estimada en que terminó la ejecución de la subactividad.
======</t>
        </r>
      </text>
    </comment>
    <comment ref="AD110"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110" authorId="0" shapeId="0">
      <text>
        <r>
          <rPr>
            <sz val="11"/>
            <color theme="1"/>
            <rFont val="Calibri"/>
            <scheme val="minor"/>
          </rPr>
          <t>Registre de forma  breve, clara y precisa en que consiste el avance reportado.
======</t>
        </r>
      </text>
    </comment>
    <comment ref="AJ110" authorId="0" shapeId="0">
      <text>
        <r>
          <rPr>
            <sz val="11"/>
            <color theme="1"/>
            <rFont val="Calibri"/>
            <scheme val="minor"/>
          </rPr>
          <t>Registre la fecha estimada en que terminó la ejecución de la subactividad o la fecha del reporte del avance.
======</t>
        </r>
      </text>
    </comment>
    <comment ref="AK110"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110" authorId="0" shapeId="0">
      <text>
        <r>
          <rPr>
            <sz val="11"/>
            <color theme="1"/>
            <rFont val="Calibri"/>
            <scheme val="minor"/>
          </rPr>
          <t>Registre de forma  breve, clara y precisa en que consiste el avance reportado.
======</t>
        </r>
      </text>
    </comment>
    <comment ref="AQ110" authorId="0" shapeId="0">
      <text>
        <r>
          <rPr>
            <sz val="11"/>
            <color theme="1"/>
            <rFont val="Calibri"/>
            <scheme val="minor"/>
          </rPr>
          <t>Registre la fecha estimada en que terminó la ejecución de la subactividad o la fecha del reporte del avance.
======</t>
        </r>
      </text>
    </comment>
    <comment ref="AR110"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V111" authorId="0" shapeId="0">
      <text>
        <r>
          <rPr>
            <sz val="11"/>
            <color theme="1"/>
            <rFont val="Calibri"/>
            <scheme val="minor"/>
          </rPr>
          <t>Registre la fecha estimada en que terminó la ejecución de la subactividad.
======</t>
        </r>
      </text>
    </comment>
    <comment ref="W111"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111" authorId="0" shapeId="0">
      <text>
        <r>
          <rPr>
            <sz val="11"/>
            <color theme="1"/>
            <rFont val="Calibri"/>
            <scheme val="minor"/>
          </rPr>
          <t>Registre de forma  breve, clara y precisa en que consiste el avance reportado.
======</t>
        </r>
      </text>
    </comment>
    <comment ref="AC111" authorId="0" shapeId="0">
      <text>
        <r>
          <rPr>
            <sz val="11"/>
            <color theme="1"/>
            <rFont val="Calibri"/>
            <scheme val="minor"/>
          </rPr>
          <t>Registre la fecha estimada en que terminó la ejecución de la subactividad.
======</t>
        </r>
      </text>
    </comment>
    <comment ref="AD111"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111" authorId="0" shapeId="0">
      <text>
        <r>
          <rPr>
            <sz val="11"/>
            <color theme="1"/>
            <rFont val="Calibri"/>
            <scheme val="minor"/>
          </rPr>
          <t>Registre de forma  breve, clara y precisa en que consiste el avance reportado.
======</t>
        </r>
      </text>
    </comment>
    <comment ref="AJ111" authorId="0" shapeId="0">
      <text>
        <r>
          <rPr>
            <sz val="11"/>
            <color theme="1"/>
            <rFont val="Calibri"/>
            <scheme val="minor"/>
          </rPr>
          <t>Registre la fecha estimada en que terminó la ejecución de la subactividad.
======</t>
        </r>
      </text>
    </comment>
    <comment ref="AK111"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111" authorId="0" shapeId="0">
      <text>
        <r>
          <rPr>
            <sz val="11"/>
            <color theme="1"/>
            <rFont val="Calibri"/>
            <scheme val="minor"/>
          </rPr>
          <t>Registre de forma  breve, clara y precisa en que consiste el avance reportado.
======</t>
        </r>
      </text>
    </comment>
    <comment ref="AQ111" authorId="0" shapeId="0">
      <text>
        <r>
          <rPr>
            <sz val="11"/>
            <color theme="1"/>
            <rFont val="Calibri"/>
            <scheme val="minor"/>
          </rPr>
          <t>Registre la fecha estimada en que terminó la ejecución de la subactividad o la fecha del reporte del avance.
======</t>
        </r>
      </text>
    </comment>
    <comment ref="AR111"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V112" authorId="0" shapeId="0">
      <text>
        <r>
          <rPr>
            <sz val="11"/>
            <color theme="1"/>
            <rFont val="Calibri"/>
            <scheme val="minor"/>
          </rPr>
          <t>Registre la fecha estimada en que terminó la ejecución de la subactividad.
======</t>
        </r>
      </text>
    </comment>
    <comment ref="W112"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112" authorId="0" shapeId="0">
      <text>
        <r>
          <rPr>
            <sz val="11"/>
            <color theme="1"/>
            <rFont val="Calibri"/>
            <scheme val="minor"/>
          </rPr>
          <t>Registre de forma  breve, clara y precisa en que consiste el avance reportado.
======</t>
        </r>
      </text>
    </comment>
    <comment ref="AC112" authorId="0" shapeId="0">
      <text>
        <r>
          <rPr>
            <sz val="11"/>
            <color theme="1"/>
            <rFont val="Calibri"/>
            <scheme val="minor"/>
          </rPr>
          <t>Registre la fecha estimada en que terminó la ejecución de la subactividad.
======</t>
        </r>
      </text>
    </comment>
    <comment ref="AD112"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112" authorId="0" shapeId="0">
      <text>
        <r>
          <rPr>
            <sz val="11"/>
            <color theme="1"/>
            <rFont val="Calibri"/>
            <scheme val="minor"/>
          </rPr>
          <t>Registre de forma  breve, clara y precisa en que consiste el avance reportado.
======</t>
        </r>
      </text>
    </comment>
    <comment ref="AJ112" authorId="0" shapeId="0">
      <text>
        <r>
          <rPr>
            <sz val="11"/>
            <color theme="1"/>
            <rFont val="Calibri"/>
            <scheme val="minor"/>
          </rPr>
          <t>Registre la fecha estimada en que terminó la ejecución de la subactividad.
======</t>
        </r>
      </text>
    </comment>
    <comment ref="AL112" authorId="0" shapeId="0">
      <text>
        <r>
          <rPr>
            <sz val="11"/>
            <color theme="1"/>
            <rFont val="Calibri"/>
            <scheme val="minor"/>
          </rPr>
          <t>Registre de forma  breve, clara y precisa en que consiste el avance reportado.
======</t>
        </r>
      </text>
    </comment>
    <comment ref="AQ112" authorId="0" shapeId="0">
      <text>
        <r>
          <rPr>
            <sz val="11"/>
            <color theme="1"/>
            <rFont val="Calibri"/>
            <scheme val="minor"/>
          </rPr>
          <t>Registre la fecha estimada en que terminó la ejecución de la subactividad o la fecha del reporte del avance.
======</t>
        </r>
      </text>
    </comment>
    <comment ref="AR112"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V113" authorId="0" shapeId="0">
      <text>
        <r>
          <rPr>
            <sz val="11"/>
            <color theme="1"/>
            <rFont val="Calibri"/>
            <scheme val="minor"/>
          </rPr>
          <t>Registre la fecha estimada en que terminó la ejecución de la subactividad.
======</t>
        </r>
      </text>
    </comment>
    <comment ref="W113"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113" authorId="0" shapeId="0">
      <text>
        <r>
          <rPr>
            <sz val="11"/>
            <color theme="1"/>
            <rFont val="Calibri"/>
            <scheme val="minor"/>
          </rPr>
          <t>Registre de forma  breve, clara y precisa en que consiste el avance reportado.
======</t>
        </r>
      </text>
    </comment>
    <comment ref="AC113" authorId="0" shapeId="0">
      <text>
        <r>
          <rPr>
            <sz val="11"/>
            <color theme="1"/>
            <rFont val="Calibri"/>
            <scheme val="minor"/>
          </rPr>
          <t>Registre la fecha estimada en que terminó la ejecución de la subactividad.
======</t>
        </r>
      </text>
    </comment>
    <comment ref="AD113"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113" authorId="0" shapeId="0">
      <text>
        <r>
          <rPr>
            <sz val="11"/>
            <color theme="1"/>
            <rFont val="Calibri"/>
            <scheme val="minor"/>
          </rPr>
          <t>Registre de forma  breve, clara y precisa en que consiste el avance reportado.
======</t>
        </r>
      </text>
    </comment>
    <comment ref="AJ113" authorId="0" shapeId="0">
      <text>
        <r>
          <rPr>
            <sz val="11"/>
            <color theme="1"/>
            <rFont val="Calibri"/>
            <scheme val="minor"/>
          </rPr>
          <t>Registre la fecha estimada en que terminó la ejecución de la subactividad o la fecha del reporte del avance.
======</t>
        </r>
      </text>
    </comment>
    <comment ref="AK113"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113" authorId="0" shapeId="0">
      <text>
        <r>
          <rPr>
            <sz val="11"/>
            <color theme="1"/>
            <rFont val="Calibri"/>
            <scheme val="minor"/>
          </rPr>
          <t>Registre de forma  breve, clara y precisa en que consiste el avance reportado.
======</t>
        </r>
      </text>
    </comment>
    <comment ref="AQ113" authorId="0" shapeId="0">
      <text>
        <r>
          <rPr>
            <sz val="11"/>
            <color theme="1"/>
            <rFont val="Calibri"/>
            <scheme val="minor"/>
          </rPr>
          <t>Registre la fecha estimada en que terminó la ejecución de la subactividad o la fecha del reporte del avance.
======</t>
        </r>
      </text>
    </comment>
    <comment ref="AR113"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V114" authorId="0" shapeId="0">
      <text>
        <r>
          <rPr>
            <sz val="11"/>
            <color theme="1"/>
            <rFont val="Calibri"/>
            <scheme val="minor"/>
          </rPr>
          <t>Registre la fecha estimada en que terminó la ejecución de la subactividad.
======</t>
        </r>
      </text>
    </comment>
    <comment ref="W114"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114" authorId="0" shapeId="0">
      <text>
        <r>
          <rPr>
            <sz val="11"/>
            <color theme="1"/>
            <rFont val="Calibri"/>
            <scheme val="minor"/>
          </rPr>
          <t>Registre de forma  breve, clara y precisa en que consiste el avance reportado.
======</t>
        </r>
      </text>
    </comment>
    <comment ref="AC114" authorId="0" shapeId="0">
      <text>
        <r>
          <rPr>
            <sz val="11"/>
            <color theme="1"/>
            <rFont val="Calibri"/>
            <scheme val="minor"/>
          </rPr>
          <t>Registre la fecha estimada en que terminó la ejecución de la subactividad.
======</t>
        </r>
      </text>
    </comment>
    <comment ref="AD114"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114" authorId="0" shapeId="0">
      <text>
        <r>
          <rPr>
            <sz val="11"/>
            <color theme="1"/>
            <rFont val="Calibri"/>
            <scheme val="minor"/>
          </rPr>
          <t>Registre de forma  breve, clara y precisa en que consiste el avance reportado.
======</t>
        </r>
      </text>
    </comment>
    <comment ref="AJ114" authorId="0" shapeId="0">
      <text>
        <r>
          <rPr>
            <sz val="11"/>
            <color theme="1"/>
            <rFont val="Calibri"/>
            <scheme val="minor"/>
          </rPr>
          <t>Registre la fecha estimada en que terminó la ejecución de la subactividad o la fecha del reporte del avance.
======</t>
        </r>
      </text>
    </comment>
    <comment ref="AK114"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114" authorId="0" shapeId="0">
      <text>
        <r>
          <rPr>
            <sz val="11"/>
            <color theme="1"/>
            <rFont val="Calibri"/>
            <scheme val="minor"/>
          </rPr>
          <t>Registre de forma  breve, clara y precisa en que consiste el avance reportado.
======</t>
        </r>
      </text>
    </comment>
    <comment ref="AQ114" authorId="0" shapeId="0">
      <text>
        <r>
          <rPr>
            <sz val="11"/>
            <color theme="1"/>
            <rFont val="Calibri"/>
            <scheme val="minor"/>
          </rPr>
          <t>Registre la fecha estimada en que terminó la ejecución de la subactividad o la fecha del reporte del avance.
======</t>
        </r>
      </text>
    </comment>
    <comment ref="AR114"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V115" authorId="0" shapeId="0">
      <text>
        <r>
          <rPr>
            <sz val="11"/>
            <color theme="1"/>
            <rFont val="Calibri"/>
            <scheme val="minor"/>
          </rPr>
          <t>Registre la fecha estimada en que terminó la ejecución de la subactividad.
======</t>
        </r>
      </text>
    </comment>
    <comment ref="W115"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115" authorId="0" shapeId="0">
      <text>
        <r>
          <rPr>
            <sz val="11"/>
            <color theme="1"/>
            <rFont val="Calibri"/>
            <scheme val="minor"/>
          </rPr>
          <t>Registre de forma  breve, clara y precisa en que consiste el avance reportado.
======</t>
        </r>
      </text>
    </comment>
    <comment ref="AC115" authorId="0" shapeId="0">
      <text>
        <r>
          <rPr>
            <sz val="11"/>
            <color theme="1"/>
            <rFont val="Calibri"/>
            <scheme val="minor"/>
          </rPr>
          <t>Registre la fecha estimada en que terminó la ejecución de la subactividad.
======</t>
        </r>
      </text>
    </comment>
    <comment ref="AD115"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115" authorId="0" shapeId="0">
      <text>
        <r>
          <rPr>
            <sz val="11"/>
            <color theme="1"/>
            <rFont val="Calibri"/>
            <scheme val="minor"/>
          </rPr>
          <t>Registre de forma  breve, clara y precisa en que consiste el avance reportado.
======</t>
        </r>
      </text>
    </comment>
    <comment ref="AJ115" authorId="0" shapeId="0">
      <text>
        <r>
          <rPr>
            <sz val="11"/>
            <color theme="1"/>
            <rFont val="Calibri"/>
            <scheme val="minor"/>
          </rPr>
          <t>Registre la fecha estimada en que terminó la ejecución de la subactividad o la fecha del reporte del avance.
======</t>
        </r>
      </text>
    </comment>
    <comment ref="AK115"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115" authorId="0" shapeId="0">
      <text>
        <r>
          <rPr>
            <sz val="11"/>
            <color theme="1"/>
            <rFont val="Calibri"/>
            <scheme val="minor"/>
          </rPr>
          <t>Registre de forma  breve, clara y precisa en que consiste el avance reportado.
======</t>
        </r>
      </text>
    </comment>
    <comment ref="AQ115" authorId="0" shapeId="0">
      <text>
        <r>
          <rPr>
            <sz val="11"/>
            <color theme="1"/>
            <rFont val="Calibri"/>
            <scheme val="minor"/>
          </rPr>
          <t>Registre la fecha estimada en que terminó la ejecución de la subactividad o la fecha del reporte del avance.
======</t>
        </r>
      </text>
    </comment>
    <comment ref="AR115"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AS115" authorId="0" shapeId="0">
      <text>
        <r>
          <rPr>
            <sz val="11"/>
            <color theme="1"/>
            <rFont val="Calibri"/>
            <scheme val="minor"/>
          </rPr>
          <t>Registre de forma  breve, clara y precisa en que consiste el avance reportado.
======</t>
        </r>
      </text>
    </comment>
    <comment ref="V116" authorId="0" shapeId="0">
      <text>
        <r>
          <rPr>
            <sz val="11"/>
            <color theme="1"/>
            <rFont val="Calibri"/>
            <scheme val="minor"/>
          </rPr>
          <t>Registre la fecha estimada en que terminó la ejecución de la subactividad.
======</t>
        </r>
      </text>
    </comment>
    <comment ref="W116"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116" authorId="0" shapeId="0">
      <text>
        <r>
          <rPr>
            <sz val="11"/>
            <color theme="1"/>
            <rFont val="Calibri"/>
            <scheme val="minor"/>
          </rPr>
          <t>Registre de forma  breve, clara y precisa en que consiste el avance reportado.
======</t>
        </r>
      </text>
    </comment>
    <comment ref="AC116" authorId="0" shapeId="0">
      <text>
        <r>
          <rPr>
            <sz val="11"/>
            <color theme="1"/>
            <rFont val="Calibri"/>
            <scheme val="minor"/>
          </rPr>
          <t>Registre la fecha estimada en que terminó la ejecución de la subactividad.
======</t>
        </r>
      </text>
    </comment>
    <comment ref="AD116"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116" authorId="0" shapeId="0">
      <text>
        <r>
          <rPr>
            <sz val="11"/>
            <color theme="1"/>
            <rFont val="Calibri"/>
            <scheme val="minor"/>
          </rPr>
          <t>Registre de forma  breve, clara y precisa en que consiste el avance reportado.
======</t>
        </r>
      </text>
    </comment>
    <comment ref="AJ116" authorId="0" shapeId="0">
      <text>
        <r>
          <rPr>
            <sz val="11"/>
            <color theme="1"/>
            <rFont val="Calibri"/>
            <scheme val="minor"/>
          </rPr>
          <t>Registre la fecha estimada en que terminó la ejecución de la subactividad o la fecha del reporte del avance.
======</t>
        </r>
      </text>
    </comment>
    <comment ref="AK116"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116" authorId="0" shapeId="0">
      <text>
        <r>
          <rPr>
            <sz val="11"/>
            <color theme="1"/>
            <rFont val="Calibri"/>
            <scheme val="minor"/>
          </rPr>
          <t>Registre de forma  breve, clara y precisa en que consiste el avance reportado.
======</t>
        </r>
      </text>
    </comment>
    <comment ref="AQ116" authorId="0" shapeId="0">
      <text>
        <r>
          <rPr>
            <sz val="11"/>
            <color theme="1"/>
            <rFont val="Calibri"/>
            <scheme val="minor"/>
          </rPr>
          <t>Registre la fecha estimada en que terminó la ejecución de la subactividad o la fecha del reporte del avance.
======</t>
        </r>
      </text>
    </comment>
    <comment ref="AR116"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AS116" authorId="0" shapeId="0">
      <text>
        <r>
          <rPr>
            <sz val="11"/>
            <color theme="1"/>
            <rFont val="Calibri"/>
            <scheme val="minor"/>
          </rPr>
          <t>Registre de forma  breve, clara y precisa en que consiste el avance reportado.
======</t>
        </r>
      </text>
    </comment>
    <comment ref="V117" authorId="0" shapeId="0">
      <text>
        <r>
          <rPr>
            <sz val="11"/>
            <color theme="1"/>
            <rFont val="Calibri"/>
            <scheme val="minor"/>
          </rPr>
          <t>Registre la fecha estimada en que terminó la ejecución de la subactividad.
======</t>
        </r>
      </text>
    </comment>
    <comment ref="W117"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117"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AC117" authorId="0" shapeId="0">
      <text>
        <r>
          <rPr>
            <sz val="11"/>
            <color theme="1"/>
            <rFont val="Calibri"/>
            <scheme val="minor"/>
          </rPr>
          <t>Registre la fecha estimada en que terminó la ejecución de la subactividad.
======</t>
        </r>
      </text>
    </comment>
    <comment ref="AD117"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AE117"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AJ117" authorId="0" shapeId="0">
      <text>
        <r>
          <rPr>
            <sz val="11"/>
            <color theme="1"/>
            <rFont val="Calibri"/>
            <scheme val="minor"/>
          </rPr>
          <t>Registre la fecha estimada en que terminó la ejecución de la subactividad o la fecha del reporte del avance.
======</t>
        </r>
      </text>
    </comment>
    <comment ref="AK117"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117" authorId="0" shapeId="0">
      <text>
        <r>
          <rPr>
            <sz val="11"/>
            <color theme="1"/>
            <rFont val="Calibri"/>
            <scheme val="minor"/>
          </rPr>
          <t>Registre de forma  breve, clara y precisa en que consiste el avance reportado.
======</t>
        </r>
      </text>
    </comment>
    <comment ref="AQ117" authorId="0" shapeId="0">
      <text>
        <r>
          <rPr>
            <sz val="11"/>
            <color theme="1"/>
            <rFont val="Calibri"/>
            <scheme val="minor"/>
          </rPr>
          <t>Registre la fecha estimada en que terminó la ejecución de la subactividad o la fecha del reporte del avance.
======</t>
        </r>
      </text>
    </comment>
    <comment ref="AS117" authorId="0" shapeId="0">
      <text>
        <r>
          <rPr>
            <sz val="11"/>
            <color theme="1"/>
            <rFont val="Calibri"/>
            <scheme val="minor"/>
          </rPr>
          <t>Registre de forma  breve, clara y precisa en que consiste el avance reportado.
======</t>
        </r>
      </text>
    </comment>
    <comment ref="V118" authorId="0" shapeId="0">
      <text>
        <r>
          <rPr>
            <sz val="11"/>
            <color theme="1"/>
            <rFont val="Calibri"/>
            <scheme val="minor"/>
          </rPr>
          <t>Registre la fecha estimada en que terminó la ejecución de la subactividad.
======</t>
        </r>
      </text>
    </comment>
    <comment ref="W118"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118" authorId="0" shapeId="0">
      <text>
        <r>
          <rPr>
            <sz val="11"/>
            <color theme="1"/>
            <rFont val="Calibri"/>
            <scheme val="minor"/>
          </rPr>
          <t>Registre de forma  breve, clara y precisa en que consiste el avance reportado.
======</t>
        </r>
      </text>
    </comment>
    <comment ref="AC118" authorId="0" shapeId="0">
      <text>
        <r>
          <rPr>
            <sz val="11"/>
            <color theme="1"/>
            <rFont val="Calibri"/>
            <scheme val="minor"/>
          </rPr>
          <t>Registre la fecha estimada en que terminó la ejecución de la subactividad.
======</t>
        </r>
      </text>
    </comment>
    <comment ref="AE118" authorId="0" shapeId="0">
      <text>
        <r>
          <rPr>
            <sz val="11"/>
            <color theme="1"/>
            <rFont val="Calibri"/>
            <scheme val="minor"/>
          </rPr>
          <t>Registre de forma  breve, clara y precisa en que consiste el avance reportado.
======</t>
        </r>
      </text>
    </comment>
    <comment ref="AJ118" authorId="0" shapeId="0">
      <text>
        <r>
          <rPr>
            <sz val="11"/>
            <color theme="1"/>
            <rFont val="Calibri"/>
            <scheme val="minor"/>
          </rPr>
          <t>Registre la fecha estimada en que terminó la ejecución de la subactividad o la fecha del reporte del avance.
======</t>
        </r>
      </text>
    </comment>
    <comment ref="AK118"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118" authorId="0" shapeId="0">
      <text>
        <r>
          <rPr>
            <sz val="11"/>
            <color theme="1"/>
            <rFont val="Calibri"/>
            <scheme val="minor"/>
          </rPr>
          <t>Registre de forma  breve, clara y precisa en que consiste el avance reportado.
======</t>
        </r>
      </text>
    </comment>
    <comment ref="AQ118" authorId="0" shapeId="0">
      <text>
        <r>
          <rPr>
            <sz val="11"/>
            <color theme="1"/>
            <rFont val="Calibri"/>
            <scheme val="minor"/>
          </rPr>
          <t>Registre la fecha estimada en que terminó la ejecución de la subactividad o la fecha del reporte del avance.
======</t>
        </r>
      </text>
    </comment>
    <comment ref="AR118"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AS118" authorId="0" shapeId="0">
      <text>
        <r>
          <rPr>
            <sz val="11"/>
            <color theme="1"/>
            <rFont val="Calibri"/>
            <scheme val="minor"/>
          </rPr>
          <t>Registre de forma  breve, clara y precisa en que consiste el avance reportado.
======</t>
        </r>
      </text>
    </comment>
    <comment ref="V119" authorId="0" shapeId="0">
      <text>
        <r>
          <rPr>
            <sz val="11"/>
            <color theme="1"/>
            <rFont val="Calibri"/>
            <scheme val="minor"/>
          </rPr>
          <t>Registre la fecha estimada en que terminó la ejecución de la subactividad.
======</t>
        </r>
      </text>
    </comment>
    <comment ref="W119"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119" authorId="0" shapeId="0">
      <text>
        <r>
          <rPr>
            <sz val="11"/>
            <color theme="1"/>
            <rFont val="Calibri"/>
            <scheme val="minor"/>
          </rPr>
          <t>Registre de forma  breve, clara y precisa en que consiste el avance reportado.
======</t>
        </r>
      </text>
    </comment>
    <comment ref="AC119" authorId="0" shapeId="0">
      <text>
        <r>
          <rPr>
            <sz val="11"/>
            <color theme="1"/>
            <rFont val="Calibri"/>
            <scheme val="minor"/>
          </rPr>
          <t>Registre la fecha estimada en que terminó la ejecución de la subactividad.
======</t>
        </r>
      </text>
    </comment>
    <comment ref="AJ119" authorId="0" shapeId="0">
      <text>
        <r>
          <rPr>
            <sz val="11"/>
            <color theme="1"/>
            <rFont val="Calibri"/>
            <scheme val="minor"/>
          </rPr>
          <t>Registre la fecha estimada en que terminó la ejecución de la subactividad o la fecha del reporte del avance.
======</t>
        </r>
      </text>
    </comment>
    <comment ref="AK119"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119" authorId="0" shapeId="0">
      <text>
        <r>
          <rPr>
            <sz val="11"/>
            <color theme="1"/>
            <rFont val="Calibri"/>
            <scheme val="minor"/>
          </rPr>
          <t>Registre de forma  breve, clara y precisa en que consiste el avance reportado.
======</t>
        </r>
      </text>
    </comment>
    <comment ref="AQ119" authorId="0" shapeId="0">
      <text>
        <r>
          <rPr>
            <sz val="11"/>
            <color theme="1"/>
            <rFont val="Calibri"/>
            <scheme val="minor"/>
          </rPr>
          <t>Registre la fecha estimada en que terminó la ejecución de la subactividad o la fecha del reporte del avance.
======</t>
        </r>
      </text>
    </comment>
    <comment ref="AR119"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AS119" authorId="0" shapeId="0">
      <text>
        <r>
          <rPr>
            <sz val="11"/>
            <color theme="1"/>
            <rFont val="Calibri"/>
            <scheme val="minor"/>
          </rPr>
          <t>Registre de forma  breve, clara y precisa en que consiste el avance reportado.
======</t>
        </r>
      </text>
    </comment>
    <comment ref="V120" authorId="0" shapeId="0">
      <text>
        <r>
          <rPr>
            <sz val="11"/>
            <color theme="1"/>
            <rFont val="Calibri"/>
            <scheme val="minor"/>
          </rPr>
          <t>Registre la fecha estimada en que terminó la ejecución de la subactividad.
======</t>
        </r>
      </text>
    </comment>
    <comment ref="W120"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120" authorId="0" shapeId="0">
      <text>
        <r>
          <rPr>
            <sz val="11"/>
            <color theme="1"/>
            <rFont val="Calibri"/>
            <scheme val="minor"/>
          </rPr>
          <t>Registre de forma  breve, clara y precisa en que consiste el avance reportado.
======</t>
        </r>
      </text>
    </comment>
    <comment ref="AC120" authorId="0" shapeId="0">
      <text>
        <r>
          <rPr>
            <sz val="11"/>
            <color theme="1"/>
            <rFont val="Calibri"/>
            <scheme val="minor"/>
          </rPr>
          <t>Registre la fecha estimada en que terminó la ejecución de la subactividad.
======</t>
        </r>
      </text>
    </comment>
    <comment ref="AD120"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120" authorId="0" shapeId="0">
      <text>
        <r>
          <rPr>
            <sz val="11"/>
            <color theme="1"/>
            <rFont val="Calibri"/>
            <scheme val="minor"/>
          </rPr>
          <t>Registre de forma  breve, clara y precisa en que consiste el avance reportado.
======</t>
        </r>
      </text>
    </comment>
    <comment ref="AJ120" authorId="0" shapeId="0">
      <text>
        <r>
          <rPr>
            <sz val="11"/>
            <color theme="1"/>
            <rFont val="Calibri"/>
            <scheme val="minor"/>
          </rPr>
          <t>Registre la fecha estimada en que terminó la ejecución de la subactividad o la fecha del reporte del avance.
======</t>
        </r>
      </text>
    </comment>
    <comment ref="AK120"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120" authorId="0" shapeId="0">
      <text>
        <r>
          <rPr>
            <sz val="11"/>
            <color theme="1"/>
            <rFont val="Calibri"/>
            <scheme val="minor"/>
          </rPr>
          <t>Registre de forma  breve, clara y precisa en que consiste el avance reportado.
======</t>
        </r>
      </text>
    </comment>
    <comment ref="AQ120" authorId="0" shapeId="0">
      <text>
        <r>
          <rPr>
            <sz val="11"/>
            <color theme="1"/>
            <rFont val="Calibri"/>
            <scheme val="minor"/>
          </rPr>
          <t>Registre la fecha estimada en que terminó la ejecución de la subactividad o la fecha del reporte del avance.
======</t>
        </r>
      </text>
    </comment>
    <comment ref="AR120"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AS120" authorId="0" shapeId="0">
      <text>
        <r>
          <rPr>
            <sz val="11"/>
            <color theme="1"/>
            <rFont val="Calibri"/>
            <scheme val="minor"/>
          </rPr>
          <t>Registre de forma  breve, clara y precisa en que consiste el avance reportado.
======</t>
        </r>
      </text>
    </comment>
    <comment ref="V121" authorId="0" shapeId="0">
      <text>
        <r>
          <rPr>
            <sz val="11"/>
            <color theme="1"/>
            <rFont val="Calibri"/>
            <scheme val="minor"/>
          </rPr>
          <t>Registre la fecha estimada en que terminó la ejecución de la subactividad.
======</t>
        </r>
      </text>
    </comment>
    <comment ref="W121"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121" authorId="0" shapeId="0">
      <text>
        <r>
          <rPr>
            <sz val="11"/>
            <color theme="1"/>
            <rFont val="Calibri"/>
            <scheme val="minor"/>
          </rPr>
          <t>Registre de forma  breve, clara y precisa en que consiste el avance reportado.
======</t>
        </r>
      </text>
    </comment>
    <comment ref="AC121" authorId="0" shapeId="0">
      <text>
        <r>
          <rPr>
            <sz val="11"/>
            <color theme="1"/>
            <rFont val="Calibri"/>
            <scheme val="minor"/>
          </rPr>
          <t>Registre la fecha estimada en que terminó la ejecución de la subactividad.
======</t>
        </r>
      </text>
    </comment>
    <comment ref="AD121"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121" authorId="0" shapeId="0">
      <text>
        <r>
          <rPr>
            <sz val="11"/>
            <color theme="1"/>
            <rFont val="Calibri"/>
            <scheme val="minor"/>
          </rPr>
          <t>Registre de forma  breve, clara y precisa en que consiste el avance reportado.
======</t>
        </r>
      </text>
    </comment>
    <comment ref="AJ121" authorId="0" shapeId="0">
      <text>
        <r>
          <rPr>
            <sz val="11"/>
            <color theme="1"/>
            <rFont val="Calibri"/>
            <scheme val="minor"/>
          </rPr>
          <t>Registre la fecha estimada en que terminó la ejecución de la subactividad o la fecha del reporte del avance.
======</t>
        </r>
      </text>
    </comment>
    <comment ref="AK121"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121" authorId="0" shapeId="0">
      <text>
        <r>
          <rPr>
            <sz val="11"/>
            <color theme="1"/>
            <rFont val="Calibri"/>
            <scheme val="minor"/>
          </rPr>
          <t>Registre de forma  breve, clara y precisa en que consiste el avance reportado.
======</t>
        </r>
      </text>
    </comment>
    <comment ref="AQ121" authorId="0" shapeId="0">
      <text>
        <r>
          <rPr>
            <sz val="11"/>
            <color theme="1"/>
            <rFont val="Calibri"/>
            <scheme val="minor"/>
          </rPr>
          <t>Registre la fecha estimada en que terminó la ejecución de la subactividad o la fecha del reporte del avance.
======</t>
        </r>
      </text>
    </comment>
    <comment ref="AR121"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V122" authorId="0" shapeId="0">
      <text>
        <r>
          <rPr>
            <sz val="11"/>
            <color theme="1"/>
            <rFont val="Calibri"/>
            <scheme val="minor"/>
          </rPr>
          <t>Registre la fecha estimada en que terminó la ejecución de la subactividad.
======</t>
        </r>
      </text>
    </comment>
    <comment ref="W122"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122" authorId="0" shapeId="0">
      <text>
        <r>
          <rPr>
            <sz val="11"/>
            <color theme="1"/>
            <rFont val="Calibri"/>
            <scheme val="minor"/>
          </rPr>
          <t>Registre de forma  breve, clara y precisa en que consiste el avance reportado.
======</t>
        </r>
      </text>
    </comment>
    <comment ref="AC122" authorId="0" shapeId="0">
      <text>
        <r>
          <rPr>
            <sz val="11"/>
            <color theme="1"/>
            <rFont val="Calibri"/>
            <scheme val="minor"/>
          </rPr>
          <t>Registre la fecha estimada en que terminó la ejecución de la subactividad.
======</t>
        </r>
      </text>
    </comment>
    <comment ref="AD122"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122" authorId="0" shapeId="0">
      <text>
        <r>
          <rPr>
            <sz val="11"/>
            <color theme="1"/>
            <rFont val="Calibri"/>
            <scheme val="minor"/>
          </rPr>
          <t>Registre de forma  breve, clara y precisa en que consiste el avance reportado.
======</t>
        </r>
      </text>
    </comment>
    <comment ref="AJ122" authorId="0" shapeId="0">
      <text>
        <r>
          <rPr>
            <sz val="11"/>
            <color theme="1"/>
            <rFont val="Calibri"/>
            <scheme val="minor"/>
          </rPr>
          <t>Registre la fecha estimada en que terminó la ejecución de la subactividad o la fecha del reporte del avance.
======</t>
        </r>
      </text>
    </comment>
    <comment ref="AK122"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122" authorId="0" shapeId="0">
      <text>
        <r>
          <rPr>
            <sz val="11"/>
            <color theme="1"/>
            <rFont val="Calibri"/>
            <scheme val="minor"/>
          </rPr>
          <t>Registre de forma  breve, clara y precisa en que consiste el avance reportado.
======</t>
        </r>
      </text>
    </comment>
    <comment ref="AQ122" authorId="0" shapeId="0">
      <text>
        <r>
          <rPr>
            <sz val="11"/>
            <color theme="1"/>
            <rFont val="Calibri"/>
            <scheme val="minor"/>
          </rPr>
          <t>Registre la fecha estimada en que terminó la ejecución de la subactividad o la fecha del reporte del avance.
======</t>
        </r>
      </text>
    </comment>
    <comment ref="AR122"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AS122" authorId="0" shapeId="0">
      <text>
        <r>
          <rPr>
            <sz val="11"/>
            <color theme="1"/>
            <rFont val="Calibri"/>
            <scheme val="minor"/>
          </rPr>
          <t>Registre de forma  breve, clara y precisa en que consiste el avance reportado.
======</t>
        </r>
      </text>
    </comment>
    <comment ref="V123" authorId="0" shapeId="0">
      <text>
        <r>
          <rPr>
            <sz val="11"/>
            <color theme="1"/>
            <rFont val="Calibri"/>
            <scheme val="minor"/>
          </rPr>
          <t>Registre la fecha estimada en que terminó la ejecución de la subactividad.
======</t>
        </r>
      </text>
    </comment>
    <comment ref="W123"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123" authorId="0" shapeId="0">
      <text>
        <r>
          <rPr>
            <sz val="11"/>
            <color theme="1"/>
            <rFont val="Calibri"/>
            <scheme val="minor"/>
          </rPr>
          <t>Registre de forma  breve, clara y precisa en que consiste el avance reportado.
======</t>
        </r>
      </text>
    </comment>
    <comment ref="AC123" authorId="0" shapeId="0">
      <text>
        <r>
          <rPr>
            <sz val="11"/>
            <color theme="1"/>
            <rFont val="Calibri"/>
            <scheme val="minor"/>
          </rPr>
          <t>Registre la fecha estimada en que terminó la ejecución de la subactividad.
======</t>
        </r>
      </text>
    </comment>
    <comment ref="AD123"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123" authorId="0" shapeId="0">
      <text>
        <r>
          <rPr>
            <sz val="11"/>
            <color theme="1"/>
            <rFont val="Calibri"/>
            <scheme val="minor"/>
          </rPr>
          <t>Registre de forma  breve, clara y precisa en que consiste el avance reportado.
======</t>
        </r>
      </text>
    </comment>
    <comment ref="AJ123" authorId="0" shapeId="0">
      <text>
        <r>
          <rPr>
            <sz val="11"/>
            <color theme="1"/>
            <rFont val="Calibri"/>
            <scheme val="minor"/>
          </rPr>
          <t>Registre la fecha estimada en que terminó la ejecución de la subactividad o la fecha del reporte del avance.
======</t>
        </r>
      </text>
    </comment>
    <comment ref="AK123"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123" authorId="0" shapeId="0">
      <text>
        <r>
          <rPr>
            <sz val="11"/>
            <color theme="1"/>
            <rFont val="Calibri"/>
            <scheme val="minor"/>
          </rPr>
          <t>Registre de forma  breve, clara y precisa en que consiste el avance reportado.
======</t>
        </r>
      </text>
    </comment>
    <comment ref="AQ123" authorId="0" shapeId="0">
      <text>
        <r>
          <rPr>
            <sz val="11"/>
            <color theme="1"/>
            <rFont val="Calibri"/>
            <scheme val="minor"/>
          </rPr>
          <t>Registre la fecha estimada en que terminó la ejecución de la subactividad o la fecha del reporte del avance.
======</t>
        </r>
      </text>
    </comment>
    <comment ref="AR123"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AS123" authorId="0" shapeId="0">
      <text>
        <r>
          <rPr>
            <sz val="11"/>
            <color theme="1"/>
            <rFont val="Calibri"/>
            <scheme val="minor"/>
          </rPr>
          <t>Registre de forma  breve, clara y precisa en que consiste el avance reportado.
======</t>
        </r>
      </text>
    </comment>
    <comment ref="V124" authorId="0" shapeId="0">
      <text>
        <r>
          <rPr>
            <sz val="11"/>
            <color theme="1"/>
            <rFont val="Calibri"/>
            <scheme val="minor"/>
          </rPr>
          <t>Registre la fecha estimada en que terminó la ejecución de la subactividad.
======</t>
        </r>
      </text>
    </comment>
    <comment ref="W124"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124" authorId="0" shapeId="0">
      <text>
        <r>
          <rPr>
            <sz val="11"/>
            <color theme="1"/>
            <rFont val="Calibri"/>
            <scheme val="minor"/>
          </rPr>
          <t>Registre de forma  breve, clara y precisa en que consiste el avance reportado.
======</t>
        </r>
      </text>
    </comment>
    <comment ref="AC124" authorId="0" shapeId="0">
      <text>
        <r>
          <rPr>
            <sz val="11"/>
            <color theme="1"/>
            <rFont val="Calibri"/>
            <scheme val="minor"/>
          </rPr>
          <t>Registre la fecha estimada en que terminó la ejecución de la subactividad.
======</t>
        </r>
      </text>
    </comment>
    <comment ref="AD124"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124" authorId="0" shapeId="0">
      <text>
        <r>
          <rPr>
            <sz val="11"/>
            <color theme="1"/>
            <rFont val="Calibri"/>
            <scheme val="minor"/>
          </rPr>
          <t>Registre de forma  breve, clara y precisa en que consiste el avance reportado.
======</t>
        </r>
      </text>
    </comment>
    <comment ref="AJ124" authorId="0" shapeId="0">
      <text>
        <r>
          <rPr>
            <sz val="11"/>
            <color theme="1"/>
            <rFont val="Calibri"/>
            <scheme val="minor"/>
          </rPr>
          <t>Registre la fecha estimada en que terminó la ejecución de la subactividad o la fecha del reporte del avance.
======</t>
        </r>
      </text>
    </comment>
    <comment ref="AK124"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124" authorId="0" shapeId="0">
      <text>
        <r>
          <rPr>
            <sz val="11"/>
            <color theme="1"/>
            <rFont val="Calibri"/>
            <scheme val="minor"/>
          </rPr>
          <t>Registre de forma  breve, clara y precisa en que consiste el avance reportado.
======</t>
        </r>
      </text>
    </comment>
    <comment ref="AQ124" authorId="0" shapeId="0">
      <text>
        <r>
          <rPr>
            <sz val="11"/>
            <color theme="1"/>
            <rFont val="Calibri"/>
            <scheme val="minor"/>
          </rPr>
          <t>Registre la fecha estimada en que terminó la ejecución de la subactividad o la fecha del reporte del avance.
======</t>
        </r>
      </text>
    </comment>
    <comment ref="AR124"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AS124" authorId="0" shapeId="0">
      <text>
        <r>
          <rPr>
            <sz val="11"/>
            <color theme="1"/>
            <rFont val="Calibri"/>
            <scheme val="minor"/>
          </rPr>
          <t>Registre de forma  breve, clara y precisa en que consiste el avance reportado.
======</t>
        </r>
      </text>
    </comment>
    <comment ref="V125" authorId="0" shapeId="0">
      <text>
        <r>
          <rPr>
            <sz val="11"/>
            <color theme="1"/>
            <rFont val="Calibri"/>
            <scheme val="minor"/>
          </rPr>
          <t>Registre la fecha estimada en que terminó la ejecución de la subactividad.
======</t>
        </r>
      </text>
    </comment>
    <comment ref="W125"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125" authorId="0" shapeId="0">
      <text>
        <r>
          <rPr>
            <sz val="11"/>
            <color theme="1"/>
            <rFont val="Calibri"/>
            <scheme val="minor"/>
          </rPr>
          <t>Registre de forma  breve, clara y precisa en que consiste el avance reportado.
======</t>
        </r>
      </text>
    </comment>
    <comment ref="AC125" authorId="0" shapeId="0">
      <text>
        <r>
          <rPr>
            <sz val="11"/>
            <color theme="1"/>
            <rFont val="Calibri"/>
            <scheme val="minor"/>
          </rPr>
          <t>Registre la fecha estimada en que terminó la ejecución de la subactividad.
======</t>
        </r>
      </text>
    </comment>
    <comment ref="AD125"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125" authorId="0" shapeId="0">
      <text>
        <r>
          <rPr>
            <sz val="11"/>
            <color theme="1"/>
            <rFont val="Calibri"/>
            <scheme val="minor"/>
          </rPr>
          <t>Registre de forma  breve, clara y precisa en que consiste el avance reportado.
======</t>
        </r>
      </text>
    </comment>
    <comment ref="AJ125" authorId="0" shapeId="0">
      <text>
        <r>
          <rPr>
            <sz val="11"/>
            <color theme="1"/>
            <rFont val="Calibri"/>
            <scheme val="minor"/>
          </rPr>
          <t>Registre la fecha estimada en que terminó la ejecución de la subactividad o la fecha del reporte del avance.
======</t>
        </r>
      </text>
    </comment>
    <comment ref="AK125"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125" authorId="0" shapeId="0">
      <text>
        <r>
          <rPr>
            <sz val="11"/>
            <color theme="1"/>
            <rFont val="Calibri"/>
            <scheme val="minor"/>
          </rPr>
          <t>Registre de forma  breve, clara y precisa en que consiste el avance reportado.
======</t>
        </r>
      </text>
    </comment>
    <comment ref="AR125"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V126" authorId="0" shapeId="0">
      <text>
        <r>
          <rPr>
            <sz val="11"/>
            <color theme="1"/>
            <rFont val="Calibri"/>
            <scheme val="minor"/>
          </rPr>
          <t>Registre la fecha estimada en que terminó la ejecución de la subactividad.
======</t>
        </r>
      </text>
    </comment>
    <comment ref="W126"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126" authorId="0" shapeId="0">
      <text>
        <r>
          <rPr>
            <sz val="11"/>
            <color theme="1"/>
            <rFont val="Calibri"/>
            <scheme val="minor"/>
          </rPr>
          <t>Registre de forma  breve, clara y precisa en que consiste el avance reportado.
======</t>
        </r>
      </text>
    </comment>
    <comment ref="AC126" authorId="0" shapeId="0">
      <text>
        <r>
          <rPr>
            <sz val="11"/>
            <color theme="1"/>
            <rFont val="Calibri"/>
            <scheme val="minor"/>
          </rPr>
          <t>Registre la fecha estimada en que terminó la ejecución de la subactividad.
======</t>
        </r>
      </text>
    </comment>
    <comment ref="AD126"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126" authorId="0" shapeId="0">
      <text>
        <r>
          <rPr>
            <sz val="11"/>
            <color theme="1"/>
            <rFont val="Calibri"/>
            <scheme val="minor"/>
          </rPr>
          <t>Registre de forma  breve, clara y precisa en que consiste el avance reportado.
======</t>
        </r>
      </text>
    </comment>
    <comment ref="AJ126" authorId="0" shapeId="0">
      <text>
        <r>
          <rPr>
            <sz val="11"/>
            <color theme="1"/>
            <rFont val="Calibri"/>
            <scheme val="minor"/>
          </rPr>
          <t>Registre la fecha estimada en que terminó la ejecución de la subactividad o la fecha del reporte del avance.
======</t>
        </r>
      </text>
    </comment>
    <comment ref="AK126"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126" authorId="0" shapeId="0">
      <text>
        <r>
          <rPr>
            <sz val="11"/>
            <color theme="1"/>
            <rFont val="Calibri"/>
            <scheme val="minor"/>
          </rPr>
          <t>Registre de forma  breve, clara y precisa en que consiste el avance reportado.
======</t>
        </r>
      </text>
    </comment>
    <comment ref="AQ126" authorId="0" shapeId="0">
      <text>
        <r>
          <rPr>
            <sz val="11"/>
            <color theme="1"/>
            <rFont val="Calibri"/>
            <scheme val="minor"/>
          </rPr>
          <t>Registre la fecha estimada en que terminó la ejecución de la subactividad o la fecha del reporte del avance.
======</t>
        </r>
      </text>
    </comment>
    <comment ref="AR126"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V127" authorId="0" shapeId="0">
      <text>
        <r>
          <rPr>
            <sz val="11"/>
            <color theme="1"/>
            <rFont val="Calibri"/>
            <scheme val="minor"/>
          </rPr>
          <t>Registre la fecha estimada en que terminó la ejecución de la subactividad.
======</t>
        </r>
      </text>
    </comment>
    <comment ref="W127"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127" authorId="0" shapeId="0">
      <text>
        <r>
          <rPr>
            <sz val="11"/>
            <color theme="1"/>
            <rFont val="Calibri"/>
            <scheme val="minor"/>
          </rPr>
          <t>Registre de forma  breve, clara y precisa en que consiste el avance reportado.
======</t>
        </r>
      </text>
    </comment>
    <comment ref="AC127" authorId="0" shapeId="0">
      <text>
        <r>
          <rPr>
            <sz val="11"/>
            <color theme="1"/>
            <rFont val="Calibri"/>
            <scheme val="minor"/>
          </rPr>
          <t>Registre la fecha estimada en que terminó la ejecución de la subactividad.
======</t>
        </r>
      </text>
    </comment>
    <comment ref="AD127"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127" authorId="0" shapeId="0">
      <text>
        <r>
          <rPr>
            <sz val="11"/>
            <color theme="1"/>
            <rFont val="Calibri"/>
            <scheme val="minor"/>
          </rPr>
          <t>Registre de forma  breve, clara y precisa en que consiste el avance reportado.
======</t>
        </r>
      </text>
    </comment>
    <comment ref="AJ127" authorId="0" shapeId="0">
      <text>
        <r>
          <rPr>
            <sz val="11"/>
            <color theme="1"/>
            <rFont val="Calibri"/>
            <scheme val="minor"/>
          </rPr>
          <t>Registre la fecha estimada en que terminó la ejecución de la subactividad o la fecha del reporte del avance.
======</t>
        </r>
      </text>
    </comment>
    <comment ref="AK127"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127" authorId="0" shapeId="0">
      <text>
        <r>
          <rPr>
            <sz val="11"/>
            <color theme="1"/>
            <rFont val="Calibri"/>
            <scheme val="minor"/>
          </rPr>
          <t>Registre de forma  breve, clara y precisa en que consiste el avance reportado.
======</t>
        </r>
      </text>
    </comment>
    <comment ref="AQ127" authorId="0" shapeId="0">
      <text>
        <r>
          <rPr>
            <sz val="11"/>
            <color theme="1"/>
            <rFont val="Calibri"/>
            <scheme val="minor"/>
          </rPr>
          <t>Registre la fecha estimada en que terminó la ejecución de la subactividad o la fecha del reporte del avance.
======</t>
        </r>
      </text>
    </comment>
    <comment ref="AR127"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V128" authorId="0" shapeId="0">
      <text>
        <r>
          <rPr>
            <sz val="11"/>
            <color theme="1"/>
            <rFont val="Calibri"/>
            <scheme val="minor"/>
          </rPr>
          <t>Registre la fecha estimada en que terminó la ejecución de la subactividad.
======</t>
        </r>
      </text>
    </comment>
    <comment ref="W128"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128" authorId="0" shapeId="0">
      <text>
        <r>
          <rPr>
            <sz val="11"/>
            <color theme="1"/>
            <rFont val="Calibri"/>
            <scheme val="minor"/>
          </rPr>
          <t>Registre de forma  breve, clara y precisa en que consiste el avance reportado.
======</t>
        </r>
      </text>
    </comment>
    <comment ref="AC128" authorId="0" shapeId="0">
      <text>
        <r>
          <rPr>
            <sz val="11"/>
            <color theme="1"/>
            <rFont val="Calibri"/>
            <scheme val="minor"/>
          </rPr>
          <t>Registre la fecha estimada en que terminó la ejecución de la subactividad.
======</t>
        </r>
      </text>
    </comment>
    <comment ref="AD128"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128" authorId="0" shapeId="0">
      <text>
        <r>
          <rPr>
            <sz val="11"/>
            <color theme="1"/>
            <rFont val="Calibri"/>
            <scheme val="minor"/>
          </rPr>
          <t>Registre de forma  breve, clara y precisa en que consiste el avance reportado.
======</t>
        </r>
      </text>
    </comment>
    <comment ref="AJ128" authorId="0" shapeId="0">
      <text>
        <r>
          <rPr>
            <sz val="11"/>
            <color theme="1"/>
            <rFont val="Calibri"/>
            <scheme val="minor"/>
          </rPr>
          <t>Registre la fecha estimada en que terminó la ejecución de la subactividad o la fecha del reporte del avance.
======</t>
        </r>
      </text>
    </comment>
    <comment ref="AK128"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128" authorId="0" shapeId="0">
      <text>
        <r>
          <rPr>
            <sz val="11"/>
            <color theme="1"/>
            <rFont val="Calibri"/>
            <scheme val="minor"/>
          </rPr>
          <t>Registre de forma  breve, clara y precisa en que consiste el avance reportado.
======</t>
        </r>
      </text>
    </comment>
    <comment ref="AQ128" authorId="0" shapeId="0">
      <text>
        <r>
          <rPr>
            <sz val="11"/>
            <color theme="1"/>
            <rFont val="Calibri"/>
            <scheme val="minor"/>
          </rPr>
          <t>Registre la fecha estimada en que terminó la ejecución de la subactividad o la fecha del reporte del avance.
======</t>
        </r>
      </text>
    </comment>
    <comment ref="AR128"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V129" authorId="0" shapeId="0">
      <text>
        <r>
          <rPr>
            <sz val="11"/>
            <color theme="1"/>
            <rFont val="Calibri"/>
            <scheme val="minor"/>
          </rPr>
          <t>Registre la fecha estimada en que terminó la ejecución de la subactividad.
======</t>
        </r>
      </text>
    </comment>
    <comment ref="W129"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129" authorId="0" shapeId="0">
      <text>
        <r>
          <rPr>
            <sz val="11"/>
            <color theme="1"/>
            <rFont val="Calibri"/>
            <scheme val="minor"/>
          </rPr>
          <t>Registre de forma  breve, clara y precisa en que consiste el avance reportado.
======</t>
        </r>
      </text>
    </comment>
    <comment ref="AC129" authorId="0" shapeId="0">
      <text>
        <r>
          <rPr>
            <sz val="11"/>
            <color theme="1"/>
            <rFont val="Calibri"/>
            <scheme val="minor"/>
          </rPr>
          <t>Registre la fecha estimada en que terminó la ejecución de la subactividad.
======</t>
        </r>
      </text>
    </comment>
    <comment ref="AD129"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129" authorId="0" shapeId="0">
      <text>
        <r>
          <rPr>
            <sz val="11"/>
            <color theme="1"/>
            <rFont val="Calibri"/>
            <scheme val="minor"/>
          </rPr>
          <t>Registre de forma  breve, clara y precisa en que consiste el avance reportado.
======</t>
        </r>
      </text>
    </comment>
    <comment ref="AJ129" authorId="0" shapeId="0">
      <text>
        <r>
          <rPr>
            <sz val="11"/>
            <color theme="1"/>
            <rFont val="Calibri"/>
            <scheme val="minor"/>
          </rPr>
          <t>Registre la fecha estimada en que terminó la ejecución de la subactividad o la fecha del reporte del avance.
======</t>
        </r>
      </text>
    </comment>
    <comment ref="AK129"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129" authorId="0" shapeId="0">
      <text>
        <r>
          <rPr>
            <sz val="11"/>
            <color theme="1"/>
            <rFont val="Calibri"/>
            <scheme val="minor"/>
          </rPr>
          <t>Registre de forma  breve, clara y precisa en que consiste el avance reportado.
======</t>
        </r>
      </text>
    </comment>
    <comment ref="AQ129" authorId="0" shapeId="0">
      <text>
        <r>
          <rPr>
            <sz val="11"/>
            <color theme="1"/>
            <rFont val="Calibri"/>
            <scheme val="minor"/>
          </rPr>
          <t>Registre la fecha estimada en que terminó la ejecución de la subactividad o la fecha del reporte del avance.
======</t>
        </r>
      </text>
    </comment>
    <comment ref="AR129"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V130" authorId="0" shapeId="0">
      <text>
        <r>
          <rPr>
            <sz val="11"/>
            <color theme="1"/>
            <rFont val="Calibri"/>
            <scheme val="minor"/>
          </rPr>
          <t>Registre la fecha estimada en que terminó la ejecución de la subactividad.
======</t>
        </r>
      </text>
    </comment>
    <comment ref="W130"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130" authorId="0" shapeId="0">
      <text>
        <r>
          <rPr>
            <sz val="11"/>
            <color theme="1"/>
            <rFont val="Calibri"/>
            <scheme val="minor"/>
          </rPr>
          <t>Registre de forma  breve, clara y precisa en que consiste el avance reportado.
======</t>
        </r>
      </text>
    </comment>
    <comment ref="AC130" authorId="0" shapeId="0">
      <text>
        <r>
          <rPr>
            <sz val="11"/>
            <color theme="1"/>
            <rFont val="Calibri"/>
            <scheme val="minor"/>
          </rPr>
          <t>Registre la fecha estimada en que terminó la ejecución de la subactividad.
======</t>
        </r>
      </text>
    </comment>
    <comment ref="AD130"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130" authorId="0" shapeId="0">
      <text>
        <r>
          <rPr>
            <sz val="11"/>
            <color theme="1"/>
            <rFont val="Calibri"/>
            <scheme val="minor"/>
          </rPr>
          <t>Registre de forma  breve, clara y precisa en que consiste el avance reportado.
======</t>
        </r>
      </text>
    </comment>
    <comment ref="AJ130" authorId="0" shapeId="0">
      <text>
        <r>
          <rPr>
            <sz val="11"/>
            <color theme="1"/>
            <rFont val="Calibri"/>
            <scheme val="minor"/>
          </rPr>
          <t>Registre la fecha estimada en que terminó la ejecución de la subactividad o la fecha del reporte del avance.
======</t>
        </r>
      </text>
    </comment>
    <comment ref="AK130"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130" authorId="0" shapeId="0">
      <text>
        <r>
          <rPr>
            <sz val="11"/>
            <color theme="1"/>
            <rFont val="Calibri"/>
            <scheme val="minor"/>
          </rPr>
          <t>Registre de forma  breve, clara y precisa en que consiste el avance reportado.
======</t>
        </r>
      </text>
    </comment>
    <comment ref="AQ130" authorId="0" shapeId="0">
      <text>
        <r>
          <rPr>
            <sz val="11"/>
            <color theme="1"/>
            <rFont val="Calibri"/>
            <scheme val="minor"/>
          </rPr>
          <t>Registre la fecha estimada en que terminó la ejecución de la subactividad o la fecha del reporte del avance.
======</t>
        </r>
      </text>
    </comment>
    <comment ref="AR130"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R131" authorId="0" shapeId="0">
      <text>
        <r>
          <rPr>
            <sz val="11"/>
            <color theme="1"/>
            <rFont val="Calibri"/>
            <scheme val="minor"/>
          </rPr>
          <t>04/08/2022
Se modifica la fecha de terminación del 30/04/2022 para el 31/10/2022 acorde con lo aprobado en el CG&amp;D No. 8 del 03/08/2022.
======</t>
        </r>
      </text>
    </comment>
    <comment ref="V131" authorId="0" shapeId="0">
      <text>
        <r>
          <rPr>
            <sz val="11"/>
            <color theme="1"/>
            <rFont val="Calibri"/>
            <scheme val="minor"/>
          </rPr>
          <t>Registre la fecha estimada en que terminó la ejecución de la subactividad.
======</t>
        </r>
      </text>
    </comment>
    <comment ref="W131"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131" authorId="0" shapeId="0">
      <text>
        <r>
          <rPr>
            <sz val="11"/>
            <color theme="1"/>
            <rFont val="Calibri"/>
            <scheme val="minor"/>
          </rPr>
          <t>Registre de forma  breve, clara y precisa en que consiste el avance reportado.
======</t>
        </r>
      </text>
    </comment>
    <comment ref="AC131" authorId="0" shapeId="0">
      <text>
        <r>
          <rPr>
            <sz val="11"/>
            <color theme="1"/>
            <rFont val="Calibri"/>
            <scheme val="minor"/>
          </rPr>
          <t>Registre la fecha estimada en que terminó la ejecución de la subactividad.
======</t>
        </r>
      </text>
    </comment>
    <comment ref="AD131"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AE131" authorId="0" shapeId="0">
      <text>
        <r>
          <rPr>
            <sz val="11"/>
            <color theme="1"/>
            <rFont val="Calibri"/>
            <scheme val="minor"/>
          </rPr>
          <t>Registre de forma  breve, clara y precisa en que consiste el avance reportado.
======</t>
        </r>
      </text>
    </comment>
    <comment ref="AJ131" authorId="0" shapeId="0">
      <text>
        <r>
          <rPr>
            <sz val="11"/>
            <color theme="1"/>
            <rFont val="Calibri"/>
            <scheme val="minor"/>
          </rPr>
          <t>Registre la fecha estimada en que terminó la ejecución de la subactividad o la fecha del reporte del avance.
======</t>
        </r>
      </text>
    </comment>
    <comment ref="AK131"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131" authorId="0" shapeId="0">
      <text>
        <r>
          <rPr>
            <sz val="11"/>
            <color theme="1"/>
            <rFont val="Calibri"/>
            <scheme val="minor"/>
          </rPr>
          <t>Registre de forma  breve, clara y precisa en que consiste el avance reportado.
======</t>
        </r>
      </text>
    </comment>
    <comment ref="AQ131" authorId="0" shapeId="0">
      <text>
        <r>
          <rPr>
            <sz val="11"/>
            <color theme="1"/>
            <rFont val="Calibri"/>
            <scheme val="minor"/>
          </rPr>
          <t>Registre la fecha estimada en que terminó la ejecución de la subactividad o la fecha del reporte del avance.
======</t>
        </r>
      </text>
    </comment>
    <comment ref="V132" authorId="0" shapeId="0">
      <text>
        <r>
          <rPr>
            <sz val="11"/>
            <color theme="1"/>
            <rFont val="Calibri"/>
            <scheme val="minor"/>
          </rPr>
          <t>Registre la fecha estimada en que terminó la ejecución de la subactividad.
======</t>
        </r>
      </text>
    </comment>
    <comment ref="W132"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132" authorId="0" shapeId="0">
      <text>
        <r>
          <rPr>
            <sz val="11"/>
            <color theme="1"/>
            <rFont val="Calibri"/>
            <scheme val="minor"/>
          </rPr>
          <t>Registre de forma  breve, clara y precisa en que consiste el avance reportado.
======</t>
        </r>
      </text>
    </comment>
    <comment ref="AC132" authorId="0" shapeId="0">
      <text>
        <r>
          <rPr>
            <sz val="11"/>
            <color theme="1"/>
            <rFont val="Calibri"/>
            <scheme val="minor"/>
          </rPr>
          <t>Registre la fecha estimada en que terminó la ejecución de la subactividad.
======</t>
        </r>
      </text>
    </comment>
    <comment ref="AD132"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AE132" authorId="0" shapeId="0">
      <text>
        <r>
          <rPr>
            <sz val="11"/>
            <color theme="1"/>
            <rFont val="Calibri"/>
            <scheme val="minor"/>
          </rPr>
          <t>Registre de forma  breve, clara y precisa en que consiste el avance reportado.
======</t>
        </r>
      </text>
    </comment>
    <comment ref="AJ132" authorId="0" shapeId="0">
      <text>
        <r>
          <rPr>
            <sz val="11"/>
            <color theme="1"/>
            <rFont val="Calibri"/>
            <scheme val="minor"/>
          </rPr>
          <t>Registre la fecha estimada en que terminó la ejecución de la subactividad o la fecha del reporte del avance.
======</t>
        </r>
      </text>
    </comment>
    <comment ref="AK132"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132" authorId="0" shapeId="0">
      <text>
        <r>
          <rPr>
            <sz val="11"/>
            <color theme="1"/>
            <rFont val="Calibri"/>
            <scheme val="minor"/>
          </rPr>
          <t>Registre de forma  breve, clara y precisa en que consiste el avance reportado.
======</t>
        </r>
      </text>
    </comment>
    <comment ref="AQ132" authorId="0" shapeId="0">
      <text>
        <r>
          <rPr>
            <sz val="11"/>
            <color theme="1"/>
            <rFont val="Calibri"/>
            <scheme val="minor"/>
          </rPr>
          <t>Registre la fecha estimada en que terminó la ejecución de la subactividad o la fecha del reporte del avance.
======</t>
        </r>
      </text>
    </comment>
    <comment ref="V133" authorId="0" shapeId="0">
      <text>
        <r>
          <rPr>
            <sz val="11"/>
            <color theme="1"/>
            <rFont val="Calibri"/>
            <scheme val="minor"/>
          </rPr>
          <t>Registre la fecha estimada en que terminó la ejecución de la subactividad.
======</t>
        </r>
      </text>
    </comment>
    <comment ref="W133"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133" authorId="0" shapeId="0">
      <text>
        <r>
          <rPr>
            <sz val="11"/>
            <color theme="1"/>
            <rFont val="Calibri"/>
            <scheme val="minor"/>
          </rPr>
          <t>Registre de forma  breve, clara y precisa en que consiste el avance reportado.
======</t>
        </r>
      </text>
    </comment>
    <comment ref="AC133" authorId="0" shapeId="0">
      <text>
        <r>
          <rPr>
            <sz val="11"/>
            <color theme="1"/>
            <rFont val="Calibri"/>
            <scheme val="minor"/>
          </rPr>
          <t>Registre la fecha estimada en que terminó la ejecución de la subactividad.
======</t>
        </r>
      </text>
    </comment>
    <comment ref="AD133"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133" authorId="0" shapeId="0">
      <text>
        <r>
          <rPr>
            <sz val="11"/>
            <color theme="1"/>
            <rFont val="Calibri"/>
            <scheme val="minor"/>
          </rPr>
          <t>Registre de forma  breve, clara y precisa en que consiste el avance reportado.
======</t>
        </r>
      </text>
    </comment>
    <comment ref="AJ133" authorId="0" shapeId="0">
      <text>
        <r>
          <rPr>
            <sz val="11"/>
            <color theme="1"/>
            <rFont val="Calibri"/>
            <scheme val="minor"/>
          </rPr>
          <t>Registre la fecha estimada en que terminó la ejecución de la subactividad o la fecha del reporte del avance.
======</t>
        </r>
      </text>
    </comment>
    <comment ref="AK133"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133" authorId="0" shapeId="0">
      <text>
        <r>
          <rPr>
            <sz val="11"/>
            <color theme="1"/>
            <rFont val="Calibri"/>
            <scheme val="minor"/>
          </rPr>
          <t>Registre de forma  breve, clara y precisa en que consiste el avance reportado.
======</t>
        </r>
      </text>
    </comment>
    <comment ref="AQ133" authorId="0" shapeId="0">
      <text>
        <r>
          <rPr>
            <sz val="11"/>
            <color theme="1"/>
            <rFont val="Calibri"/>
            <scheme val="minor"/>
          </rPr>
          <t>Registre la fecha estimada en que terminó la ejecución de la subactividad o la fecha del reporte del avance.
======</t>
        </r>
      </text>
    </comment>
    <comment ref="V134" authorId="0" shapeId="0">
      <text>
        <r>
          <rPr>
            <sz val="11"/>
            <color theme="1"/>
            <rFont val="Calibri"/>
            <scheme val="minor"/>
          </rPr>
          <t>Registre la fecha estimada en que terminó la ejecución de la subactividad.
======</t>
        </r>
      </text>
    </comment>
    <comment ref="W134"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134" authorId="0" shapeId="0">
      <text>
        <r>
          <rPr>
            <sz val="11"/>
            <color theme="1"/>
            <rFont val="Calibri"/>
            <scheme val="minor"/>
          </rPr>
          <t>Registre de forma  breve, clara y precisa en que consiste el avance reportado.
======</t>
        </r>
      </text>
    </comment>
    <comment ref="AC134" authorId="0" shapeId="0">
      <text>
        <r>
          <rPr>
            <sz val="11"/>
            <color theme="1"/>
            <rFont val="Calibri"/>
            <scheme val="minor"/>
          </rPr>
          <t>Registre la fecha estimada en que terminó la ejecución de la subactividad.
======</t>
        </r>
      </text>
    </comment>
    <comment ref="AD134"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134" authorId="0" shapeId="0">
      <text>
        <r>
          <rPr>
            <sz val="11"/>
            <color theme="1"/>
            <rFont val="Calibri"/>
            <scheme val="minor"/>
          </rPr>
          <t>Registre de forma  breve, clara y precisa en que consiste el avance reportado.
======</t>
        </r>
      </text>
    </comment>
    <comment ref="AJ134" authorId="0" shapeId="0">
      <text>
        <r>
          <rPr>
            <sz val="11"/>
            <color theme="1"/>
            <rFont val="Calibri"/>
            <scheme val="minor"/>
          </rPr>
          <t>Registre la fecha estimada en que terminó la ejecución de la subactividad o la fecha del reporte del avance.
======</t>
        </r>
      </text>
    </comment>
    <comment ref="AK134"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134" authorId="0" shapeId="0">
      <text>
        <r>
          <rPr>
            <sz val="11"/>
            <color theme="1"/>
            <rFont val="Calibri"/>
            <scheme val="minor"/>
          </rPr>
          <t>Registre de forma  breve, clara y precisa en que consiste el avance reportado.
======</t>
        </r>
      </text>
    </comment>
    <comment ref="AQ134" authorId="0" shapeId="0">
      <text>
        <r>
          <rPr>
            <sz val="11"/>
            <color theme="1"/>
            <rFont val="Calibri"/>
            <scheme val="minor"/>
          </rPr>
          <t>Registre la fecha estimada en que terminó la ejecución de la subactividad o la fecha del reporte del avance.
======</t>
        </r>
      </text>
    </comment>
    <comment ref="R135" authorId="0" shapeId="0">
      <text>
        <r>
          <rPr>
            <sz val="11"/>
            <color theme="1"/>
            <rFont val="Calibri"/>
            <scheme val="minor"/>
          </rPr>
          <t>04/08/2022
Se modifica la fecha de terminación del 15/02/2022 para el 31/08/2022 acorde con lo aprobado en el CG&amp;D No. 8 del 03/08/2022.
======</t>
        </r>
      </text>
    </comment>
    <comment ref="V135" authorId="0" shapeId="0">
      <text>
        <r>
          <rPr>
            <sz val="11"/>
            <color theme="1"/>
            <rFont val="Calibri"/>
            <scheme val="minor"/>
          </rPr>
          <t>Registre la fecha estimada en que terminó la ejecución de la subactividad.
======</t>
        </r>
      </text>
    </comment>
    <comment ref="W135"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135" authorId="0" shapeId="0">
      <text>
        <r>
          <rPr>
            <sz val="11"/>
            <color theme="1"/>
            <rFont val="Calibri"/>
            <scheme val="minor"/>
          </rPr>
          <t>Registre de forma  breve, clara y precisa en que consiste el avance reportado.
======</t>
        </r>
      </text>
    </comment>
    <comment ref="AC135" authorId="0" shapeId="0">
      <text>
        <r>
          <rPr>
            <sz val="11"/>
            <color theme="1"/>
            <rFont val="Calibri"/>
            <scheme val="minor"/>
          </rPr>
          <t>Registre la fecha estimada en que terminó la ejecución de la subactividad.
======</t>
        </r>
      </text>
    </comment>
    <comment ref="AD135"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135" authorId="0" shapeId="0">
      <text>
        <r>
          <rPr>
            <sz val="11"/>
            <color theme="1"/>
            <rFont val="Calibri"/>
            <scheme val="minor"/>
          </rPr>
          <t>Registre de forma  breve, clara y precisa en que consiste el avance reportado.
======</t>
        </r>
      </text>
    </comment>
    <comment ref="AJ135" authorId="0" shapeId="0">
      <text>
        <r>
          <rPr>
            <sz val="11"/>
            <color theme="1"/>
            <rFont val="Calibri"/>
            <scheme val="minor"/>
          </rPr>
          <t>Registre la fecha estimada en que terminó la ejecución de la subactividad o la fecha del reporte del avance.
======</t>
        </r>
      </text>
    </comment>
    <comment ref="AK135"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135" authorId="0" shapeId="0">
      <text>
        <r>
          <rPr>
            <sz val="11"/>
            <color theme="1"/>
            <rFont val="Calibri"/>
            <scheme val="minor"/>
          </rPr>
          <t>Registre de forma  breve, clara y precisa en que consiste el avance reportado.
======</t>
        </r>
      </text>
    </comment>
    <comment ref="AQ135" authorId="0" shapeId="0">
      <text>
        <r>
          <rPr>
            <sz val="11"/>
            <color theme="1"/>
            <rFont val="Calibri"/>
            <scheme val="minor"/>
          </rPr>
          <t>Registre la fecha estimada en que terminó la ejecución de la subactividad o la fecha del reporte del avance.
======</t>
        </r>
      </text>
    </comment>
    <comment ref="AR135"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R136" authorId="0" shapeId="0">
      <text>
        <r>
          <rPr>
            <sz val="11"/>
            <color theme="1"/>
            <rFont val="Calibri"/>
            <scheme val="minor"/>
          </rPr>
          <t>04/08/2022
Se modifica la fecha de terminación del 28/02/2022 para el 30/09/2022 acorde con lo aprobado en el CG&amp;D No. 8 del 03/08/2022.
======</t>
        </r>
      </text>
    </comment>
    <comment ref="V136" authorId="0" shapeId="0">
      <text>
        <r>
          <rPr>
            <sz val="11"/>
            <color theme="1"/>
            <rFont val="Calibri"/>
            <scheme val="minor"/>
          </rPr>
          <t>Registre la fecha estimada en que terminó la ejecución de la subactividad.
======</t>
        </r>
      </text>
    </comment>
    <comment ref="W136"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136" authorId="0" shapeId="0">
      <text>
        <r>
          <rPr>
            <sz val="11"/>
            <color theme="1"/>
            <rFont val="Calibri"/>
            <scheme val="minor"/>
          </rPr>
          <t>Registre de forma  breve, clara y precisa en que consiste el avance reportado.
======</t>
        </r>
      </text>
    </comment>
    <comment ref="AC136" authorId="0" shapeId="0">
      <text>
        <r>
          <rPr>
            <sz val="11"/>
            <color theme="1"/>
            <rFont val="Calibri"/>
            <scheme val="minor"/>
          </rPr>
          <t>Registre la fecha estimada en que terminó la ejecución de la subactividad.
======</t>
        </r>
      </text>
    </comment>
    <comment ref="AD136"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136" authorId="0" shapeId="0">
      <text>
        <r>
          <rPr>
            <sz val="11"/>
            <color theme="1"/>
            <rFont val="Calibri"/>
            <scheme val="minor"/>
          </rPr>
          <t>Registre de forma  breve, clara y precisa en que consiste el avance reportado.
======</t>
        </r>
      </text>
    </comment>
    <comment ref="AJ136" authorId="0" shapeId="0">
      <text>
        <r>
          <rPr>
            <sz val="11"/>
            <color theme="1"/>
            <rFont val="Calibri"/>
            <scheme val="minor"/>
          </rPr>
          <t>Registre la fecha estimada en que terminó la ejecución de la subactividad o la fecha del reporte del avance.
======</t>
        </r>
      </text>
    </comment>
    <comment ref="AK136"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136" authorId="0" shapeId="0">
      <text>
        <r>
          <rPr>
            <sz val="11"/>
            <color theme="1"/>
            <rFont val="Calibri"/>
            <scheme val="minor"/>
          </rPr>
          <t>Registre de forma  breve, clara y precisa en que consiste el avance reportado.
======</t>
        </r>
      </text>
    </comment>
    <comment ref="AQ136" authorId="0" shapeId="0">
      <text>
        <r>
          <rPr>
            <sz val="11"/>
            <color theme="1"/>
            <rFont val="Calibri"/>
            <scheme val="minor"/>
          </rPr>
          <t>Registre la fecha estimada en que terminó la ejecución de la subactividad o la fecha del reporte del avance.
======</t>
        </r>
      </text>
    </comment>
    <comment ref="AR136"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R137" authorId="0" shapeId="0">
      <text>
        <r>
          <rPr>
            <sz val="11"/>
            <color theme="1"/>
            <rFont val="Calibri"/>
            <scheme val="minor"/>
          </rPr>
          <t>04/08/2022
Se modifica la fecha de terminación del 30/04/2022 para el 30/11/2022 acorde con lo aprobado en el CG&amp;D No. 8 del 03/08/2022.
======</t>
        </r>
      </text>
    </comment>
    <comment ref="V137" authorId="0" shapeId="0">
      <text>
        <r>
          <rPr>
            <sz val="11"/>
            <color theme="1"/>
            <rFont val="Calibri"/>
            <scheme val="minor"/>
          </rPr>
          <t>Registre la fecha estimada en que terminó la ejecución de la subactividad.
======</t>
        </r>
      </text>
    </comment>
    <comment ref="W137"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137" authorId="0" shapeId="0">
      <text>
        <r>
          <rPr>
            <sz val="11"/>
            <color theme="1"/>
            <rFont val="Calibri"/>
            <scheme val="minor"/>
          </rPr>
          <t>Registre de forma  breve, clara y precisa en que consiste el avance reportado.
======</t>
        </r>
      </text>
    </comment>
    <comment ref="AC137" authorId="0" shapeId="0">
      <text>
        <r>
          <rPr>
            <sz val="11"/>
            <color theme="1"/>
            <rFont val="Calibri"/>
            <scheme val="minor"/>
          </rPr>
          <t>Registre la fecha estimada en que terminó la ejecución de la subactividad.
======</t>
        </r>
      </text>
    </comment>
    <comment ref="AD137"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AE137" authorId="0" shapeId="0">
      <text>
        <r>
          <rPr>
            <sz val="11"/>
            <color theme="1"/>
            <rFont val="Calibri"/>
            <scheme val="minor"/>
          </rPr>
          <t>Registre de forma  breve, clara y precisa en que consiste el avance reportado.
======</t>
        </r>
      </text>
    </comment>
    <comment ref="AJ137" authorId="0" shapeId="0">
      <text>
        <r>
          <rPr>
            <sz val="11"/>
            <color theme="1"/>
            <rFont val="Calibri"/>
            <scheme val="minor"/>
          </rPr>
          <t>Registre la fecha estimada en que terminó la ejecución de la subactividad o la fecha del reporte del avance.
======</t>
        </r>
      </text>
    </comment>
    <comment ref="AK137"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137" authorId="0" shapeId="0">
      <text>
        <r>
          <rPr>
            <sz val="11"/>
            <color theme="1"/>
            <rFont val="Calibri"/>
            <scheme val="minor"/>
          </rPr>
          <t>Registre de forma  breve, clara y precisa en que consiste el avance reportado.
======</t>
        </r>
      </text>
    </comment>
    <comment ref="AQ137" authorId="0" shapeId="0">
      <text>
        <r>
          <rPr>
            <sz val="11"/>
            <color theme="1"/>
            <rFont val="Calibri"/>
            <scheme val="minor"/>
          </rPr>
          <t>Registre la fecha estimada en que terminó la ejecución de la subactividad o la fecha del reporte del avance.
======</t>
        </r>
      </text>
    </comment>
    <comment ref="AR137"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R138" authorId="0" shapeId="0">
      <text>
        <r>
          <rPr>
            <sz val="11"/>
            <color theme="1"/>
            <rFont val="Calibri"/>
            <scheme val="minor"/>
          </rPr>
          <t>04/08/2022
Se modifica la fecha de terminación del 30/04/2022 para el 30/11/2022 acorde con lo aprobado en el CG&amp;D No. 8 del 03/08/2022.
======</t>
        </r>
      </text>
    </comment>
    <comment ref="V138" authorId="0" shapeId="0">
      <text>
        <r>
          <rPr>
            <sz val="11"/>
            <color theme="1"/>
            <rFont val="Calibri"/>
            <scheme val="minor"/>
          </rPr>
          <t>Registre la fecha estimada en que terminó la ejecución de la subactividad.
======</t>
        </r>
      </text>
    </comment>
    <comment ref="W138"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138" authorId="0" shapeId="0">
      <text>
        <r>
          <rPr>
            <sz val="11"/>
            <color theme="1"/>
            <rFont val="Calibri"/>
            <scheme val="minor"/>
          </rPr>
          <t>Registre de forma  breve, clara y precisa en que consiste el avance reportado.
======</t>
        </r>
      </text>
    </comment>
    <comment ref="AC138" authorId="0" shapeId="0">
      <text>
        <r>
          <rPr>
            <sz val="11"/>
            <color theme="1"/>
            <rFont val="Calibri"/>
            <scheme val="minor"/>
          </rPr>
          <t>Registre la fecha estimada en que terminó la ejecución de la subactividad.
======</t>
        </r>
      </text>
    </comment>
    <comment ref="AD138"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AE138" authorId="0" shapeId="0">
      <text>
        <r>
          <rPr>
            <sz val="11"/>
            <color theme="1"/>
            <rFont val="Calibri"/>
            <scheme val="minor"/>
          </rPr>
          <t>Registre de forma  breve, clara y precisa en que consiste el avance reportado.
======</t>
        </r>
      </text>
    </comment>
    <comment ref="AJ138" authorId="0" shapeId="0">
      <text>
        <r>
          <rPr>
            <sz val="11"/>
            <color theme="1"/>
            <rFont val="Calibri"/>
            <scheme val="minor"/>
          </rPr>
          <t>Registre la fecha estimada en que terminó la ejecución de la subactividad o la fecha del reporte del avance.
======</t>
        </r>
      </text>
    </comment>
    <comment ref="AK138"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138" authorId="0" shapeId="0">
      <text>
        <r>
          <rPr>
            <sz val="11"/>
            <color theme="1"/>
            <rFont val="Calibri"/>
            <scheme val="minor"/>
          </rPr>
          <t>Registre de forma  breve, clara y precisa en que consiste el avance reportado.
======</t>
        </r>
      </text>
    </comment>
    <comment ref="AQ138" authorId="0" shapeId="0">
      <text>
        <r>
          <rPr>
            <sz val="11"/>
            <color theme="1"/>
            <rFont val="Calibri"/>
            <scheme val="minor"/>
          </rPr>
          <t>Registre la fecha estimada en que terminó la ejecución de la subactividad o la fecha del reporte del avance.
======</t>
        </r>
      </text>
    </comment>
    <comment ref="V139" authorId="0" shapeId="0">
      <text>
        <r>
          <rPr>
            <sz val="11"/>
            <color theme="1"/>
            <rFont val="Calibri"/>
            <scheme val="minor"/>
          </rPr>
          <t>Registre la fecha estimada en que terminó la ejecución de la subactividad.
======</t>
        </r>
      </text>
    </comment>
    <comment ref="W139"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139" authorId="0" shapeId="0">
      <text>
        <r>
          <rPr>
            <sz val="11"/>
            <color theme="1"/>
            <rFont val="Calibri"/>
            <scheme val="minor"/>
          </rPr>
          <t>Registre de forma  breve, clara y precisa en que consiste el avance reportado.
======</t>
        </r>
      </text>
    </comment>
    <comment ref="AC139" authorId="0" shapeId="0">
      <text>
        <r>
          <rPr>
            <sz val="11"/>
            <color theme="1"/>
            <rFont val="Calibri"/>
            <scheme val="minor"/>
          </rPr>
          <t>Registre la fecha estimada en que terminó la ejecución de la subactividad.
======</t>
        </r>
      </text>
    </comment>
    <comment ref="AD139"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139" authorId="0" shapeId="0">
      <text>
        <r>
          <rPr>
            <sz val="11"/>
            <color theme="1"/>
            <rFont val="Calibri"/>
            <scheme val="minor"/>
          </rPr>
          <t>Registre de forma  breve, clara y precisa en que consiste el avance reportado.
======</t>
        </r>
      </text>
    </comment>
    <comment ref="AJ139" authorId="0" shapeId="0">
      <text>
        <r>
          <rPr>
            <sz val="11"/>
            <color theme="1"/>
            <rFont val="Calibri"/>
            <scheme val="minor"/>
          </rPr>
          <t>Registre la fecha estimada en que terminó la ejecución de la subactividad o la fecha del reporte del avance.
======</t>
        </r>
      </text>
    </comment>
    <comment ref="AK139"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139" authorId="0" shapeId="0">
      <text>
        <r>
          <rPr>
            <sz val="11"/>
            <color theme="1"/>
            <rFont val="Calibri"/>
            <scheme val="minor"/>
          </rPr>
          <t>Registre de forma  breve, clara y precisa en que consiste el avance reportado.
======</t>
        </r>
      </text>
    </comment>
    <comment ref="AQ139" authorId="0" shapeId="0">
      <text>
        <r>
          <rPr>
            <sz val="11"/>
            <color theme="1"/>
            <rFont val="Calibri"/>
            <scheme val="minor"/>
          </rPr>
          <t>Registre la fecha estimada en que terminó la ejecución de la subactividad o la fecha del reporte del avance.
======</t>
        </r>
      </text>
    </comment>
    <comment ref="AR139"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V140" authorId="0" shapeId="0">
      <text>
        <r>
          <rPr>
            <sz val="11"/>
            <color theme="1"/>
            <rFont val="Calibri"/>
            <scheme val="minor"/>
          </rPr>
          <t>Registre la fecha estimada en que terminó la ejecución de la subactividad.
======</t>
        </r>
      </text>
    </comment>
    <comment ref="W140"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140" authorId="0" shapeId="0">
      <text>
        <r>
          <rPr>
            <sz val="11"/>
            <color theme="1"/>
            <rFont val="Calibri"/>
            <scheme val="minor"/>
          </rPr>
          <t>Registre de forma  breve, clara y precisa en que consiste el avance reportado.
======</t>
        </r>
      </text>
    </comment>
    <comment ref="AC140" authorId="0" shapeId="0">
      <text>
        <r>
          <rPr>
            <sz val="11"/>
            <color theme="1"/>
            <rFont val="Calibri"/>
            <scheme val="minor"/>
          </rPr>
          <t>Registre la fecha estimada en que terminó la ejecución de la subactividad.
======</t>
        </r>
      </text>
    </comment>
    <comment ref="AD140"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140" authorId="0" shapeId="0">
      <text>
        <r>
          <rPr>
            <sz val="11"/>
            <color theme="1"/>
            <rFont val="Calibri"/>
            <scheme val="minor"/>
          </rPr>
          <t>Registre de forma  breve, clara y precisa en que consiste el avance reportado.
======</t>
        </r>
      </text>
    </comment>
    <comment ref="AJ140" authorId="0" shapeId="0">
      <text>
        <r>
          <rPr>
            <sz val="11"/>
            <color theme="1"/>
            <rFont val="Calibri"/>
            <scheme val="minor"/>
          </rPr>
          <t>Registre la fecha estimada en que terminó la ejecución de la subactividad o la fecha del reporte del avance.
======</t>
        </r>
      </text>
    </comment>
    <comment ref="AK140"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140" authorId="0" shapeId="0">
      <text>
        <r>
          <rPr>
            <sz val="11"/>
            <color theme="1"/>
            <rFont val="Calibri"/>
            <scheme val="minor"/>
          </rPr>
          <t>Registre de forma  breve, clara y precisa en que consiste el avance reportado.
======</t>
        </r>
      </text>
    </comment>
    <comment ref="AQ140" authorId="0" shapeId="0">
      <text>
        <r>
          <rPr>
            <sz val="11"/>
            <color theme="1"/>
            <rFont val="Calibri"/>
            <scheme val="minor"/>
          </rPr>
          <t>Registre la fecha estimada en que terminó la ejecución de la subactividad o la fecha del reporte del avance.
======</t>
        </r>
      </text>
    </comment>
    <comment ref="AR140"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V141" authorId="0" shapeId="0">
      <text>
        <r>
          <rPr>
            <sz val="11"/>
            <color theme="1"/>
            <rFont val="Calibri"/>
            <scheme val="minor"/>
          </rPr>
          <t>Registre la fecha estimada en que terminó la ejecución de la subactividad.
======</t>
        </r>
      </text>
    </comment>
    <comment ref="W141"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141" authorId="0" shapeId="0">
      <text>
        <r>
          <rPr>
            <sz val="11"/>
            <color theme="1"/>
            <rFont val="Calibri"/>
            <scheme val="minor"/>
          </rPr>
          <t>Registre de forma  breve, clara y precisa en que consiste el avance reportado.
======</t>
        </r>
      </text>
    </comment>
    <comment ref="AC141" authorId="0" shapeId="0">
      <text>
        <r>
          <rPr>
            <sz val="11"/>
            <color theme="1"/>
            <rFont val="Calibri"/>
            <scheme val="minor"/>
          </rPr>
          <t>Registre la fecha estimada en que terminó la ejecución de la subactividad.
======</t>
        </r>
      </text>
    </comment>
    <comment ref="AD141"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141" authorId="0" shapeId="0">
      <text>
        <r>
          <rPr>
            <sz val="11"/>
            <color theme="1"/>
            <rFont val="Calibri"/>
            <scheme val="minor"/>
          </rPr>
          <t>Registre de forma  breve, clara y precisa en que consiste el avance reportado.
======</t>
        </r>
      </text>
    </comment>
    <comment ref="AJ141" authorId="0" shapeId="0">
      <text>
        <r>
          <rPr>
            <sz val="11"/>
            <color theme="1"/>
            <rFont val="Calibri"/>
            <scheme val="minor"/>
          </rPr>
          <t>Registre la fecha estimada en que terminó la ejecución de la subactividad o la fecha del reporte del avance.
======</t>
        </r>
      </text>
    </comment>
    <comment ref="AK141"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141" authorId="0" shapeId="0">
      <text>
        <r>
          <rPr>
            <sz val="11"/>
            <color theme="1"/>
            <rFont val="Calibri"/>
            <scheme val="minor"/>
          </rPr>
          <t>Registre de forma  breve, clara y precisa en que consiste el avance reportado.
======</t>
        </r>
      </text>
    </comment>
    <comment ref="AQ141" authorId="0" shapeId="0">
      <text>
        <r>
          <rPr>
            <sz val="11"/>
            <color theme="1"/>
            <rFont val="Calibri"/>
            <scheme val="minor"/>
          </rPr>
          <t>Registre la fecha estimada en que terminó la ejecución de la subactividad o la fecha del reporte del avance.
======</t>
        </r>
      </text>
    </comment>
    <comment ref="AR141"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V142" authorId="0" shapeId="0">
      <text>
        <r>
          <rPr>
            <sz val="11"/>
            <color theme="1"/>
            <rFont val="Calibri"/>
            <scheme val="minor"/>
          </rPr>
          <t>Registre la fecha estimada en que terminó la ejecución de la subactividad.
======</t>
        </r>
      </text>
    </comment>
    <comment ref="W142"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142" authorId="0" shapeId="0">
      <text>
        <r>
          <rPr>
            <sz val="11"/>
            <color theme="1"/>
            <rFont val="Calibri"/>
            <scheme val="minor"/>
          </rPr>
          <t>Registre de forma  breve, clara y precisa en que consiste el avance reportado.
======</t>
        </r>
      </text>
    </comment>
    <comment ref="AC142" authorId="0" shapeId="0">
      <text>
        <r>
          <rPr>
            <sz val="11"/>
            <color theme="1"/>
            <rFont val="Calibri"/>
            <scheme val="minor"/>
          </rPr>
          <t>Registre la fecha estimada en que terminó la ejecución de la subactividad.
======</t>
        </r>
      </text>
    </comment>
    <comment ref="AD142"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142" authorId="0" shapeId="0">
      <text>
        <r>
          <rPr>
            <sz val="11"/>
            <color theme="1"/>
            <rFont val="Calibri"/>
            <scheme val="minor"/>
          </rPr>
          <t>Registre de forma  breve, clara y precisa en que consiste el avance reportado.
======</t>
        </r>
      </text>
    </comment>
    <comment ref="AJ142" authorId="0" shapeId="0">
      <text>
        <r>
          <rPr>
            <sz val="11"/>
            <color theme="1"/>
            <rFont val="Calibri"/>
            <scheme val="minor"/>
          </rPr>
          <t>Registre la fecha estimada en que terminó la ejecución de la subactividad o la fecha del reporte del avance.
======</t>
        </r>
      </text>
    </comment>
    <comment ref="AK142"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142" authorId="0" shapeId="0">
      <text>
        <r>
          <rPr>
            <sz val="11"/>
            <color theme="1"/>
            <rFont val="Calibri"/>
            <scheme val="minor"/>
          </rPr>
          <t>Registre de forma  breve, clara y precisa en que consiste el avance reportado.
======</t>
        </r>
      </text>
    </comment>
    <comment ref="AQ142" authorId="0" shapeId="0">
      <text>
        <r>
          <rPr>
            <sz val="11"/>
            <color theme="1"/>
            <rFont val="Calibri"/>
            <scheme val="minor"/>
          </rPr>
          <t>Registre la fecha estimada en que terminó la ejecución de la subactividad o la fecha del reporte del avance.
======</t>
        </r>
      </text>
    </comment>
    <comment ref="AR142"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I143" authorId="0" shapeId="0">
      <text>
        <r>
          <rPr>
            <sz val="11"/>
            <color theme="1"/>
            <rFont val="Calibri"/>
            <scheme val="minor"/>
          </rPr>
          <t>04/08/2022
Se modifica la actividad, acorde con lo aprobado en CG&amp;D No.8 del 03/08/2022.
Redacción anterior: Consolidación de documentos, presentaciones y anexos metodológicos y técnicos.
Redacción nueva: Consolidación de documento de consulta (documentos metodológicos y técnicos)
======</t>
        </r>
      </text>
    </comment>
    <comment ref="R143" authorId="0" shapeId="0">
      <text>
        <r>
          <rPr>
            <sz val="11"/>
            <color theme="1"/>
            <rFont val="Calibri"/>
            <scheme val="minor"/>
          </rPr>
          <t>04/08/2022
Se modifica la fecha de terminación del 31/03/2022 para el 31/08/2022 acorde con lo aprobado en el CG&amp;D No. 8 del 03/08/2022.
======</t>
        </r>
      </text>
    </comment>
    <comment ref="V143" authorId="0" shapeId="0">
      <text>
        <r>
          <rPr>
            <sz val="11"/>
            <color theme="1"/>
            <rFont val="Calibri"/>
            <scheme val="minor"/>
          </rPr>
          <t>Registre la fecha estimada en que terminó la ejecución de la subactividad.
======</t>
        </r>
      </text>
    </comment>
    <comment ref="W143"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143" authorId="0" shapeId="0">
      <text>
        <r>
          <rPr>
            <sz val="11"/>
            <color theme="1"/>
            <rFont val="Calibri"/>
            <scheme val="minor"/>
          </rPr>
          <t>Registre de forma  breve, clara y precisa en que consiste el avance reportado.
======</t>
        </r>
      </text>
    </comment>
    <comment ref="AC143" authorId="0" shapeId="0">
      <text>
        <r>
          <rPr>
            <sz val="11"/>
            <color theme="1"/>
            <rFont val="Calibri"/>
            <scheme val="minor"/>
          </rPr>
          <t>Registre la fecha estimada en que terminó la ejecución de la subactividad.
======</t>
        </r>
      </text>
    </comment>
    <comment ref="AD143"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143" authorId="0" shapeId="0">
      <text>
        <r>
          <rPr>
            <sz val="11"/>
            <color theme="1"/>
            <rFont val="Calibri"/>
            <scheme val="minor"/>
          </rPr>
          <t>Registre de forma  breve, clara y precisa en que consiste el avance reportado.
======</t>
        </r>
      </text>
    </comment>
    <comment ref="AJ143" authorId="0" shapeId="0">
      <text>
        <r>
          <rPr>
            <sz val="11"/>
            <color theme="1"/>
            <rFont val="Calibri"/>
            <scheme val="minor"/>
          </rPr>
          <t>Registre la fecha estimada en que terminó la ejecución de la subactividad o la fecha del reporte del avance.
======</t>
        </r>
      </text>
    </comment>
    <comment ref="AK143"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143" authorId="0" shapeId="0">
      <text>
        <r>
          <rPr>
            <sz val="11"/>
            <color theme="1"/>
            <rFont val="Calibri"/>
            <scheme val="minor"/>
          </rPr>
          <t>Registre de forma  breve, clara y precisa en que consiste el avance reportado.
======</t>
        </r>
      </text>
    </comment>
    <comment ref="AQ143" authorId="0" shapeId="0">
      <text>
        <r>
          <rPr>
            <sz val="11"/>
            <color theme="1"/>
            <rFont val="Calibri"/>
            <scheme val="minor"/>
          </rPr>
          <t>Registre la fecha estimada en que terminó la ejecución de la subactividad o la fecha del reporte del avance.
======</t>
        </r>
      </text>
    </comment>
    <comment ref="AR143"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I144" authorId="0" shapeId="0">
      <text>
        <r>
          <rPr>
            <sz val="11"/>
            <color theme="1"/>
            <rFont val="Calibri"/>
            <scheme val="minor"/>
          </rPr>
          <t>04/08/2022
Se incluye esta actividad acorde con los aprobado en el CG&amp;D No.8 del 2022.
======</t>
        </r>
      </text>
    </comment>
    <comment ref="J144" authorId="0" shapeId="0">
      <text>
        <r>
          <rPr>
            <sz val="11"/>
            <color theme="1"/>
            <rFont val="Calibri"/>
            <scheme val="minor"/>
          </rPr>
          <t>Pendiente asignar ponderación.
======</t>
        </r>
      </text>
    </comment>
    <comment ref="Q144" authorId="0" shapeId="0">
      <text>
        <r>
          <rPr>
            <sz val="11"/>
            <color theme="1"/>
            <rFont val="Calibri"/>
            <scheme val="minor"/>
          </rPr>
          <t>04/08/2022
Se incluye esta fecha de inicio para la actividad acorde con los aprobado en el CG&amp;D No.8 del 2022.
======</t>
        </r>
      </text>
    </comment>
    <comment ref="R144" authorId="0" shapeId="0">
      <text>
        <r>
          <rPr>
            <sz val="11"/>
            <color theme="1"/>
            <rFont val="Calibri"/>
            <scheme val="minor"/>
          </rPr>
          <t>04/08/2022
Se incluye esta fecha de terminación actividad acorde con lo aprobado en el CG&amp;D No.8 del 2022.
======</t>
        </r>
      </text>
    </comment>
    <comment ref="AJ144" authorId="0" shapeId="0">
      <text>
        <r>
          <rPr>
            <sz val="11"/>
            <color theme="1"/>
            <rFont val="Calibri"/>
            <scheme val="minor"/>
          </rPr>
          <t>Registre la fecha estimada en que terminó la ejecución de la subactividad o la fecha del reporte del avance.
======</t>
        </r>
      </text>
    </comment>
    <comment ref="AK144"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144" authorId="0" shapeId="0">
      <text>
        <r>
          <rPr>
            <sz val="11"/>
            <color theme="1"/>
            <rFont val="Calibri"/>
            <scheme val="minor"/>
          </rPr>
          <t>Registre de forma  breve, clara y precisa en que consiste el avance reportado.
======</t>
        </r>
      </text>
    </comment>
    <comment ref="AQ144" authorId="0" shapeId="0">
      <text>
        <r>
          <rPr>
            <sz val="11"/>
            <color theme="1"/>
            <rFont val="Calibri"/>
            <scheme val="minor"/>
          </rPr>
          <t>Registre la fecha estimada en que terminó la ejecución de la subactividad o la fecha del reporte del avance.
======</t>
        </r>
      </text>
    </comment>
    <comment ref="AR144" authorId="0" shapeId="0">
      <text>
        <r>
          <rPr>
            <sz val="11"/>
            <color theme="1"/>
            <rFont val="Calibri"/>
            <scheme val="minor"/>
          </rPr>
          <t>Pendiente asignar ponderación.
======</t>
        </r>
      </text>
    </comment>
    <comment ref="I145" authorId="0" shapeId="0">
      <text>
        <r>
          <rPr>
            <sz val="11"/>
            <color theme="1"/>
            <rFont val="Calibri"/>
            <scheme val="minor"/>
          </rPr>
          <t>04/08/2022
Se modifica la actividad, acorde con lo aprobado en CG&amp;D No.8 del 03/08/2022.
Redacción anterior: Socialización de resultados a consulta, análisis de comentarios y presentación de plan definitivo
Redacción nueva: Consolidación de plan definitivo.
======</t>
        </r>
      </text>
    </comment>
    <comment ref="R145" authorId="0" shapeId="0">
      <text>
        <r>
          <rPr>
            <sz val="11"/>
            <color theme="1"/>
            <rFont val="Calibri"/>
            <scheme val="minor"/>
          </rPr>
          <t>04/08/2022
Se modifica la fecha de terminación del 30/04/2022 para el 30/11/2022 acorde con lo aprobado en el CG&amp;D No. 8 del 03/08/2022.
======</t>
        </r>
      </text>
    </comment>
    <comment ref="V145" authorId="0" shapeId="0">
      <text>
        <r>
          <rPr>
            <sz val="11"/>
            <color theme="1"/>
            <rFont val="Calibri"/>
            <scheme val="minor"/>
          </rPr>
          <t>Registre la fecha estimada en que terminó la ejecución de la subactividad.
======</t>
        </r>
      </text>
    </comment>
    <comment ref="W145"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145" authorId="0" shapeId="0">
      <text>
        <r>
          <rPr>
            <sz val="11"/>
            <color theme="1"/>
            <rFont val="Calibri"/>
            <scheme val="minor"/>
          </rPr>
          <t>Registre de forma  breve, clara y precisa en que consiste el avance reportado.
======</t>
        </r>
      </text>
    </comment>
    <comment ref="AC145" authorId="0" shapeId="0">
      <text>
        <r>
          <rPr>
            <sz val="11"/>
            <color theme="1"/>
            <rFont val="Calibri"/>
            <scheme val="minor"/>
          </rPr>
          <t>Registre la fecha estimada en que terminó la ejecución de la subactividad.
======</t>
        </r>
      </text>
    </comment>
    <comment ref="AD145"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AE145" authorId="0" shapeId="0">
      <text>
        <r>
          <rPr>
            <sz val="11"/>
            <color theme="1"/>
            <rFont val="Calibri"/>
            <scheme val="minor"/>
          </rPr>
          <t>Registre de forma  breve, clara y precisa en que consiste el avance reportado.
======</t>
        </r>
      </text>
    </comment>
    <comment ref="AJ145" authorId="0" shapeId="0">
      <text>
        <r>
          <rPr>
            <sz val="11"/>
            <color theme="1"/>
            <rFont val="Calibri"/>
            <scheme val="minor"/>
          </rPr>
          <t>Registre la fecha estimada en que terminó la ejecución de la subactividad o la fecha del reporte del avance.
======</t>
        </r>
      </text>
    </comment>
    <comment ref="AK145"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145" authorId="0" shapeId="0">
      <text>
        <r>
          <rPr>
            <sz val="11"/>
            <color theme="1"/>
            <rFont val="Calibri"/>
            <scheme val="minor"/>
          </rPr>
          <t>Registre de forma  breve, clara y precisa en que consiste el avance reportado.
======</t>
        </r>
      </text>
    </comment>
    <comment ref="AQ145" authorId="0" shapeId="0">
      <text>
        <r>
          <rPr>
            <sz val="11"/>
            <color theme="1"/>
            <rFont val="Calibri"/>
            <scheme val="minor"/>
          </rPr>
          <t>Registre la fecha estimada en que terminó la ejecución de la subactividad o la fecha del reporte del avance.
======</t>
        </r>
      </text>
    </comment>
    <comment ref="V146" authorId="0" shapeId="0">
      <text>
        <r>
          <rPr>
            <sz val="11"/>
            <color theme="1"/>
            <rFont val="Calibri"/>
            <scheme val="minor"/>
          </rPr>
          <t>Registre la fecha estimada en que terminó la ejecución de la subactividad.
======</t>
        </r>
      </text>
    </comment>
    <comment ref="W146"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146" authorId="0" shapeId="0">
      <text>
        <r>
          <rPr>
            <sz val="11"/>
            <color theme="1"/>
            <rFont val="Calibri"/>
            <scheme val="minor"/>
          </rPr>
          <t>Registre de forma  breve, clara y precisa en que consiste el avance reportado.
======</t>
        </r>
      </text>
    </comment>
    <comment ref="AC146" authorId="0" shapeId="0">
      <text>
        <r>
          <rPr>
            <sz val="11"/>
            <color theme="1"/>
            <rFont val="Calibri"/>
            <scheme val="minor"/>
          </rPr>
          <t>Registre la fecha estimada en que terminó la ejecución de la subactividad.
======</t>
        </r>
      </text>
    </comment>
    <comment ref="AD146"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AE146" authorId="0" shapeId="0">
      <text>
        <r>
          <rPr>
            <sz val="11"/>
            <color theme="1"/>
            <rFont val="Calibri"/>
            <scheme val="minor"/>
          </rPr>
          <t>Registre de forma  breve, clara y precisa en que consiste el avance reportado.
======</t>
        </r>
      </text>
    </comment>
    <comment ref="AJ146" authorId="0" shapeId="0">
      <text>
        <r>
          <rPr>
            <sz val="11"/>
            <color theme="1"/>
            <rFont val="Calibri"/>
            <scheme val="minor"/>
          </rPr>
          <t>Registre la fecha estimada en que terminó la ejecución de la subactividad o la fecha del reporte del avance.
======</t>
        </r>
      </text>
    </comment>
    <comment ref="AK146"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146" authorId="0" shapeId="0">
      <text>
        <r>
          <rPr>
            <sz val="11"/>
            <color theme="1"/>
            <rFont val="Calibri"/>
            <scheme val="minor"/>
          </rPr>
          <t>Registre de forma  breve, clara y precisa en que consiste el avance reportado.
======</t>
        </r>
      </text>
    </comment>
    <comment ref="AQ146" authorId="0" shapeId="0">
      <text>
        <r>
          <rPr>
            <sz val="11"/>
            <color theme="1"/>
            <rFont val="Calibri"/>
            <scheme val="minor"/>
          </rPr>
          <t>Registre la fecha estimada en que terminó la ejecución de la subactividad o la fecha del reporte del avance.
======</t>
        </r>
      </text>
    </comment>
    <comment ref="AR146"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V147" authorId="0" shapeId="0">
      <text>
        <r>
          <rPr>
            <sz val="11"/>
            <color theme="1"/>
            <rFont val="Calibri"/>
            <scheme val="minor"/>
          </rPr>
          <t>Registre la fecha estimada en que terminó la ejecución de la subactividad.
======</t>
        </r>
      </text>
    </comment>
    <comment ref="W147"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147" authorId="0" shapeId="0">
      <text>
        <r>
          <rPr>
            <sz val="11"/>
            <color theme="1"/>
            <rFont val="Calibri"/>
            <scheme val="minor"/>
          </rPr>
          <t>Registre de forma  breve, clara y precisa en que consiste el avance reportado.
======</t>
        </r>
      </text>
    </comment>
    <comment ref="AC147" authorId="0" shapeId="0">
      <text>
        <r>
          <rPr>
            <sz val="11"/>
            <color theme="1"/>
            <rFont val="Calibri"/>
            <scheme val="minor"/>
          </rPr>
          <t>Registre la fecha estimada en que terminó la ejecución de la subactividad.
======</t>
        </r>
      </text>
    </comment>
    <comment ref="AD147"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147" authorId="0" shapeId="0">
      <text>
        <r>
          <rPr>
            <sz val="11"/>
            <color theme="1"/>
            <rFont val="Calibri"/>
            <scheme val="minor"/>
          </rPr>
          <t>Registre de forma  breve, clara y precisa en que consiste el avance reportado.
======</t>
        </r>
      </text>
    </comment>
    <comment ref="AJ147" authorId="0" shapeId="0">
      <text>
        <r>
          <rPr>
            <sz val="11"/>
            <color theme="1"/>
            <rFont val="Calibri"/>
            <scheme val="minor"/>
          </rPr>
          <t>Registre la fecha estimada en que terminó la ejecución de la subactividad o la fecha del reporte del avance.
======</t>
        </r>
      </text>
    </comment>
    <comment ref="AK147"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147" authorId="0" shapeId="0">
      <text>
        <r>
          <rPr>
            <sz val="11"/>
            <color theme="1"/>
            <rFont val="Calibri"/>
            <scheme val="minor"/>
          </rPr>
          <t>Registre de forma  breve, clara y precisa en que consiste el avance reportado.
======</t>
        </r>
      </text>
    </comment>
    <comment ref="AQ147" authorId="0" shapeId="0">
      <text>
        <r>
          <rPr>
            <sz val="11"/>
            <color theme="1"/>
            <rFont val="Calibri"/>
            <scheme val="minor"/>
          </rPr>
          <t>Registre la fecha estimada en que terminó la ejecución de la subactividad o la fecha del reporte del avance.
======</t>
        </r>
      </text>
    </comment>
    <comment ref="AR147"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V148" authorId="0" shapeId="0">
      <text>
        <r>
          <rPr>
            <sz val="11"/>
            <color theme="1"/>
            <rFont val="Calibri"/>
            <scheme val="minor"/>
          </rPr>
          <t>Registre la fecha estimada en que terminó la ejecución de la subactividad.
======</t>
        </r>
      </text>
    </comment>
    <comment ref="W148"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148" authorId="0" shapeId="0">
      <text>
        <r>
          <rPr>
            <sz val="11"/>
            <color theme="1"/>
            <rFont val="Calibri"/>
            <scheme val="minor"/>
          </rPr>
          <t>Registre de forma  breve, clara y precisa en que consiste el avance reportado.
======</t>
        </r>
      </text>
    </comment>
    <comment ref="AC148" authorId="0" shapeId="0">
      <text>
        <r>
          <rPr>
            <sz val="11"/>
            <color theme="1"/>
            <rFont val="Calibri"/>
            <scheme val="minor"/>
          </rPr>
          <t>Registre la fecha estimada en que terminó la ejecución de la subactividad.
======</t>
        </r>
      </text>
    </comment>
    <comment ref="AD148"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148" authorId="0" shapeId="0">
      <text>
        <r>
          <rPr>
            <sz val="11"/>
            <color theme="1"/>
            <rFont val="Calibri"/>
            <scheme val="minor"/>
          </rPr>
          <t>Registre de forma  breve, clara y precisa en que consiste el avance reportado.
======</t>
        </r>
      </text>
    </comment>
    <comment ref="AJ148" authorId="0" shapeId="0">
      <text>
        <r>
          <rPr>
            <sz val="11"/>
            <color theme="1"/>
            <rFont val="Calibri"/>
            <scheme val="minor"/>
          </rPr>
          <t>Registre la fecha estimada en que terminó la ejecución de la subactividad o la fecha del reporte del avance.
======</t>
        </r>
      </text>
    </comment>
    <comment ref="AK148"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148" authorId="0" shapeId="0">
      <text>
        <r>
          <rPr>
            <sz val="11"/>
            <color theme="1"/>
            <rFont val="Calibri"/>
            <scheme val="minor"/>
          </rPr>
          <t>Registre de forma  breve, clara y precisa en que consiste el avance reportado.
======</t>
        </r>
      </text>
    </comment>
    <comment ref="AQ148" authorId="0" shapeId="0">
      <text>
        <r>
          <rPr>
            <sz val="11"/>
            <color theme="1"/>
            <rFont val="Calibri"/>
            <scheme val="minor"/>
          </rPr>
          <t>Registre la fecha estimada en que terminó la ejecución de la subactividad o la fecha del reporte del avance.
======</t>
        </r>
      </text>
    </comment>
    <comment ref="AR148"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V149" authorId="0" shapeId="0">
      <text>
        <r>
          <rPr>
            <sz val="11"/>
            <color theme="1"/>
            <rFont val="Calibri"/>
            <scheme val="minor"/>
          </rPr>
          <t>Registre la fecha estimada en que terminó la ejecución de la subactividad.
======</t>
        </r>
      </text>
    </comment>
    <comment ref="W149"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149" authorId="0" shapeId="0">
      <text>
        <r>
          <rPr>
            <sz val="11"/>
            <color theme="1"/>
            <rFont val="Calibri"/>
            <scheme val="minor"/>
          </rPr>
          <t>Registre de forma  breve, clara y precisa en que consiste el avance reportado.
======</t>
        </r>
      </text>
    </comment>
    <comment ref="AC149" authorId="0" shapeId="0">
      <text>
        <r>
          <rPr>
            <sz val="11"/>
            <color theme="1"/>
            <rFont val="Calibri"/>
            <scheme val="minor"/>
          </rPr>
          <t>Registre la fecha estimada en que terminó la ejecución de la subactividad.
======</t>
        </r>
      </text>
    </comment>
    <comment ref="AD149"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AE149" authorId="0" shapeId="0">
      <text>
        <r>
          <rPr>
            <sz val="11"/>
            <color theme="1"/>
            <rFont val="Calibri"/>
            <scheme val="minor"/>
          </rPr>
          <t>Registre de forma  breve, clara y precisa en que consiste el avance reportado.
======</t>
        </r>
      </text>
    </comment>
    <comment ref="AJ149" authorId="0" shapeId="0">
      <text>
        <r>
          <rPr>
            <sz val="11"/>
            <color theme="1"/>
            <rFont val="Calibri"/>
            <scheme val="minor"/>
          </rPr>
          <t>Registre la fecha estimada en que terminó la ejecución de la subactividad o la fecha del reporte del avance.
======</t>
        </r>
      </text>
    </comment>
    <comment ref="AK149"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149" authorId="0" shapeId="0">
      <text>
        <r>
          <rPr>
            <sz val="11"/>
            <color theme="1"/>
            <rFont val="Calibri"/>
            <scheme val="minor"/>
          </rPr>
          <t>Registre de forma  breve, clara y precisa en que consiste el avance reportado.
======</t>
        </r>
      </text>
    </comment>
    <comment ref="AQ149" authorId="0" shapeId="0">
      <text>
        <r>
          <rPr>
            <sz val="11"/>
            <color theme="1"/>
            <rFont val="Calibri"/>
            <scheme val="minor"/>
          </rPr>
          <t>Registre la fecha estimada en que terminó la ejecución de la subactividad o la fecha del reporte del avance.
======</t>
        </r>
      </text>
    </comment>
    <comment ref="AR149"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V150" authorId="0" shapeId="0">
      <text>
        <r>
          <rPr>
            <sz val="11"/>
            <color theme="1"/>
            <rFont val="Calibri"/>
            <scheme val="minor"/>
          </rPr>
          <t>Registre la fecha estimada en que terminó la ejecución de la subactividad.
======</t>
        </r>
      </text>
    </comment>
    <comment ref="W150"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150" authorId="0" shapeId="0">
      <text>
        <r>
          <rPr>
            <sz val="11"/>
            <color theme="1"/>
            <rFont val="Calibri"/>
            <scheme val="minor"/>
          </rPr>
          <t>Registre de forma  breve, clara y precisa en que consiste el avance reportado.
======</t>
        </r>
      </text>
    </comment>
    <comment ref="AC150" authorId="0" shapeId="0">
      <text>
        <r>
          <rPr>
            <sz val="11"/>
            <color theme="1"/>
            <rFont val="Calibri"/>
            <scheme val="minor"/>
          </rPr>
          <t>Registre la fecha estimada en que terminó la ejecución de la subactividad.
======</t>
        </r>
      </text>
    </comment>
    <comment ref="AD150"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150" authorId="0" shapeId="0">
      <text>
        <r>
          <rPr>
            <sz val="11"/>
            <color theme="1"/>
            <rFont val="Calibri"/>
            <scheme val="minor"/>
          </rPr>
          <t>Registre de forma  breve, clara y precisa en que consiste el avance reportado.
======</t>
        </r>
      </text>
    </comment>
    <comment ref="AJ150" authorId="0" shapeId="0">
      <text>
        <r>
          <rPr>
            <sz val="11"/>
            <color theme="1"/>
            <rFont val="Calibri"/>
            <scheme val="minor"/>
          </rPr>
          <t>Registre la fecha estimada en que terminó la ejecución de la subactividad o la fecha del reporte del avance.
======</t>
        </r>
      </text>
    </comment>
    <comment ref="AK150"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150" authorId="0" shapeId="0">
      <text>
        <r>
          <rPr>
            <sz val="11"/>
            <color theme="1"/>
            <rFont val="Calibri"/>
            <scheme val="minor"/>
          </rPr>
          <t>Registre de forma  breve, clara y precisa en que consiste el avance reportado.
======</t>
        </r>
      </text>
    </comment>
    <comment ref="AQ150" authorId="0" shapeId="0">
      <text>
        <r>
          <rPr>
            <sz val="11"/>
            <color theme="1"/>
            <rFont val="Calibri"/>
            <scheme val="minor"/>
          </rPr>
          <t>Registre la fecha estimada en que terminó la ejecución de la subactividad o la fecha del reporte del avance.
======</t>
        </r>
      </text>
    </comment>
    <comment ref="AR150"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V151" authorId="0" shapeId="0">
      <text>
        <r>
          <rPr>
            <sz val="11"/>
            <color theme="1"/>
            <rFont val="Calibri"/>
            <scheme val="minor"/>
          </rPr>
          <t>Registre la fecha estimada en que terminó la ejecución de la subactividad.
======</t>
        </r>
      </text>
    </comment>
    <comment ref="W151"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151" authorId="0" shapeId="0">
      <text>
        <r>
          <rPr>
            <sz val="11"/>
            <color theme="1"/>
            <rFont val="Calibri"/>
            <scheme val="minor"/>
          </rPr>
          <t>Registre de forma  breve, clara y precisa en que consiste el avance reportado.
======</t>
        </r>
      </text>
    </comment>
    <comment ref="AC151" authorId="0" shapeId="0">
      <text>
        <r>
          <rPr>
            <sz val="11"/>
            <color theme="1"/>
            <rFont val="Calibri"/>
            <scheme val="minor"/>
          </rPr>
          <t>Registre la fecha estimada en que terminó la ejecución de la subactividad.
======</t>
        </r>
      </text>
    </comment>
    <comment ref="AD151"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151" authorId="0" shapeId="0">
      <text>
        <r>
          <rPr>
            <sz val="11"/>
            <color theme="1"/>
            <rFont val="Calibri"/>
            <scheme val="minor"/>
          </rPr>
          <t>Registre de forma  breve, clara y precisa en que consiste el avance reportado.
======</t>
        </r>
      </text>
    </comment>
    <comment ref="AJ151" authorId="0" shapeId="0">
      <text>
        <r>
          <rPr>
            <sz val="11"/>
            <color theme="1"/>
            <rFont val="Calibri"/>
            <scheme val="minor"/>
          </rPr>
          <t>Registre la fecha estimada en que terminó la ejecución de la subactividad o la fecha del reporte del avance.
======</t>
        </r>
      </text>
    </comment>
    <comment ref="AK151"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151" authorId="0" shapeId="0">
      <text>
        <r>
          <rPr>
            <sz val="11"/>
            <color theme="1"/>
            <rFont val="Calibri"/>
            <scheme val="minor"/>
          </rPr>
          <t>Registre de forma  breve, clara y precisa en que consiste el avance reportado.
======</t>
        </r>
      </text>
    </comment>
    <comment ref="AQ151" authorId="0" shapeId="0">
      <text>
        <r>
          <rPr>
            <sz val="11"/>
            <color theme="1"/>
            <rFont val="Calibri"/>
            <scheme val="minor"/>
          </rPr>
          <t>Registre la fecha estimada en que terminó la ejecución de la subactividad o la fecha del reporte del avance.
======</t>
        </r>
      </text>
    </comment>
    <comment ref="V152" authorId="0" shapeId="0">
      <text>
        <r>
          <rPr>
            <sz val="11"/>
            <color theme="1"/>
            <rFont val="Calibri"/>
            <scheme val="minor"/>
          </rPr>
          <t>Registre la fecha estimada en que terminó la ejecución de la subactividad.
======</t>
        </r>
      </text>
    </comment>
    <comment ref="W152"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152" authorId="0" shapeId="0">
      <text>
        <r>
          <rPr>
            <sz val="11"/>
            <color theme="1"/>
            <rFont val="Calibri"/>
            <scheme val="minor"/>
          </rPr>
          <t>Registre de forma  breve, clara y precisa en que consiste el avance reportado.
======</t>
        </r>
      </text>
    </comment>
    <comment ref="AC152" authorId="0" shapeId="0">
      <text>
        <r>
          <rPr>
            <sz val="11"/>
            <color theme="1"/>
            <rFont val="Calibri"/>
            <scheme val="minor"/>
          </rPr>
          <t>Registre la fecha estimada en que terminó la ejecución de la subactividad.
======</t>
        </r>
      </text>
    </comment>
    <comment ref="AD152"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152" authorId="0" shapeId="0">
      <text>
        <r>
          <rPr>
            <sz val="11"/>
            <color theme="1"/>
            <rFont val="Calibri"/>
            <scheme val="minor"/>
          </rPr>
          <t>Registre de forma  breve, clara y precisa en que consiste el avance reportado.
======</t>
        </r>
      </text>
    </comment>
    <comment ref="AJ152" authorId="0" shapeId="0">
      <text>
        <r>
          <rPr>
            <sz val="11"/>
            <color theme="1"/>
            <rFont val="Calibri"/>
            <scheme val="minor"/>
          </rPr>
          <t>Registre la fecha estimada en que terminó la ejecución de la subactividad o la fecha del reporte del avance.
======</t>
        </r>
      </text>
    </comment>
    <comment ref="AK152"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152" authorId="0" shapeId="0">
      <text>
        <r>
          <rPr>
            <sz val="11"/>
            <color theme="1"/>
            <rFont val="Calibri"/>
            <scheme val="minor"/>
          </rPr>
          <t>Registre de forma  breve, clara y precisa en que consiste el avance reportado.
======</t>
        </r>
      </text>
    </comment>
    <comment ref="AQ152" authorId="0" shapeId="0">
      <text>
        <r>
          <rPr>
            <sz val="11"/>
            <color theme="1"/>
            <rFont val="Calibri"/>
            <scheme val="minor"/>
          </rPr>
          <t>Registre la fecha estimada en que terminó la ejecución de la subactividad o la fecha del reporte del avance.
======</t>
        </r>
      </text>
    </comment>
    <comment ref="AR152"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V153" authorId="0" shapeId="0">
      <text>
        <r>
          <rPr>
            <sz val="11"/>
            <color theme="1"/>
            <rFont val="Calibri"/>
            <scheme val="minor"/>
          </rPr>
          <t>Registre la fecha estimada en que terminó la ejecución de la subactividad.
======</t>
        </r>
      </text>
    </comment>
    <comment ref="W153"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153" authorId="0" shapeId="0">
      <text>
        <r>
          <rPr>
            <sz val="11"/>
            <color theme="1"/>
            <rFont val="Calibri"/>
            <scheme val="minor"/>
          </rPr>
          <t>Registre de forma  breve, clara y precisa en que consiste el avance reportado.
======</t>
        </r>
      </text>
    </comment>
    <comment ref="AC153" authorId="0" shapeId="0">
      <text>
        <r>
          <rPr>
            <sz val="11"/>
            <color theme="1"/>
            <rFont val="Calibri"/>
            <scheme val="minor"/>
          </rPr>
          <t>Registre la fecha estimada en que terminó la ejecución de la subactividad.
======</t>
        </r>
      </text>
    </comment>
    <comment ref="AD153"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AE153" authorId="0" shapeId="0">
      <text>
        <r>
          <rPr>
            <sz val="11"/>
            <color theme="1"/>
            <rFont val="Calibri"/>
            <scheme val="minor"/>
          </rPr>
          <t>Registre de forma  breve, clara y precisa en que consiste el avance reportado.
======</t>
        </r>
      </text>
    </comment>
    <comment ref="AJ153" authorId="0" shapeId="0">
      <text>
        <r>
          <rPr>
            <sz val="11"/>
            <color theme="1"/>
            <rFont val="Calibri"/>
            <scheme val="minor"/>
          </rPr>
          <t>Registre la fecha estimada en que terminó la ejecución de la subactividad o la fecha del reporte del avance.
======</t>
        </r>
      </text>
    </comment>
    <comment ref="AK153"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153" authorId="0" shapeId="0">
      <text>
        <r>
          <rPr>
            <sz val="11"/>
            <color theme="1"/>
            <rFont val="Calibri"/>
            <scheme val="minor"/>
          </rPr>
          <t>Registre de forma  breve, clara y precisa en que consiste el avance reportado.
======</t>
        </r>
      </text>
    </comment>
    <comment ref="AQ153" authorId="0" shapeId="0">
      <text>
        <r>
          <rPr>
            <sz val="11"/>
            <color theme="1"/>
            <rFont val="Calibri"/>
            <scheme val="minor"/>
          </rPr>
          <t>Registre la fecha estimada en que terminó la ejecución de la subactividad o la fecha del reporte del avance.
======</t>
        </r>
      </text>
    </comment>
    <comment ref="AR153"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V154" authorId="0" shapeId="0">
      <text>
        <r>
          <rPr>
            <sz val="11"/>
            <color theme="1"/>
            <rFont val="Calibri"/>
            <scheme val="minor"/>
          </rPr>
          <t>Registre la fecha estimada en que terminó la ejecución de la subactividad.
======</t>
        </r>
      </text>
    </comment>
    <comment ref="W154"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154" authorId="0" shapeId="0">
      <text>
        <r>
          <rPr>
            <sz val="11"/>
            <color theme="1"/>
            <rFont val="Calibri"/>
            <scheme val="minor"/>
          </rPr>
          <t>Registre de forma  breve, clara y precisa en que consiste el avance reportado.
======</t>
        </r>
      </text>
    </comment>
    <comment ref="AC154" authorId="0" shapeId="0">
      <text>
        <r>
          <rPr>
            <sz val="11"/>
            <color theme="1"/>
            <rFont val="Calibri"/>
            <scheme val="minor"/>
          </rPr>
          <t>Registre la fecha estimada en que terminó la ejecución de la subactividad.
======</t>
        </r>
      </text>
    </comment>
    <comment ref="AD154"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154" authorId="0" shapeId="0">
      <text>
        <r>
          <rPr>
            <sz val="11"/>
            <color theme="1"/>
            <rFont val="Calibri"/>
            <scheme val="minor"/>
          </rPr>
          <t>Registre de forma  breve, clara y precisa en que consiste el avance reportado.
======</t>
        </r>
      </text>
    </comment>
    <comment ref="AJ154" authorId="0" shapeId="0">
      <text>
        <r>
          <rPr>
            <sz val="11"/>
            <color theme="1"/>
            <rFont val="Calibri"/>
            <scheme val="minor"/>
          </rPr>
          <t>Registre la fecha estimada en que terminó la ejecución de la subactividad o la fecha del reporte del avance.
======</t>
        </r>
      </text>
    </comment>
    <comment ref="AK154"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154" authorId="0" shapeId="0">
      <text>
        <r>
          <rPr>
            <sz val="11"/>
            <color theme="1"/>
            <rFont val="Calibri"/>
            <scheme val="minor"/>
          </rPr>
          <t>Registre de forma  breve, clara y precisa en que consiste el avance reportado.
======</t>
        </r>
      </text>
    </comment>
    <comment ref="AQ154" authorId="0" shapeId="0">
      <text>
        <r>
          <rPr>
            <sz val="11"/>
            <color theme="1"/>
            <rFont val="Calibri"/>
            <scheme val="minor"/>
          </rPr>
          <t>Registre la fecha estimada en que terminó la ejecución de la subactividad o la fecha del reporte del avance.
======</t>
        </r>
      </text>
    </comment>
    <comment ref="AR154"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V155" authorId="0" shapeId="0">
      <text>
        <r>
          <rPr>
            <sz val="11"/>
            <color theme="1"/>
            <rFont val="Calibri"/>
            <scheme val="minor"/>
          </rPr>
          <t>Registre la fecha estimada en que terminó la ejecución de la subactividad.
======</t>
        </r>
      </text>
    </comment>
    <comment ref="W155"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155" authorId="0" shapeId="0">
      <text>
        <r>
          <rPr>
            <sz val="11"/>
            <color theme="1"/>
            <rFont val="Calibri"/>
            <scheme val="minor"/>
          </rPr>
          <t>Registre de forma  breve, clara y precisa en que consiste el avance reportado.
======</t>
        </r>
      </text>
    </comment>
    <comment ref="AC155" authorId="0" shapeId="0">
      <text>
        <r>
          <rPr>
            <sz val="11"/>
            <color theme="1"/>
            <rFont val="Calibri"/>
            <scheme val="minor"/>
          </rPr>
          <t>Registre la fecha estimada en que terminó la ejecución de la subactividad.
======</t>
        </r>
      </text>
    </comment>
    <comment ref="AD155"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155" authorId="0" shapeId="0">
      <text>
        <r>
          <rPr>
            <sz val="11"/>
            <color theme="1"/>
            <rFont val="Calibri"/>
            <scheme val="minor"/>
          </rPr>
          <t>Registre de forma  breve, clara y precisa en que consiste el avance reportado.
======</t>
        </r>
      </text>
    </comment>
    <comment ref="AJ155" authorId="0" shapeId="0">
      <text>
        <r>
          <rPr>
            <sz val="11"/>
            <color theme="1"/>
            <rFont val="Calibri"/>
            <scheme val="minor"/>
          </rPr>
          <t>Registre la fecha estimada en que terminó la ejecución de la subactividad o la fecha del reporte del avance.
======</t>
        </r>
      </text>
    </comment>
    <comment ref="AK155"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155" authorId="0" shapeId="0">
      <text>
        <r>
          <rPr>
            <sz val="11"/>
            <color theme="1"/>
            <rFont val="Calibri"/>
            <scheme val="minor"/>
          </rPr>
          <t>Registre de forma  breve, clara y precisa en que consiste el avance reportado.
======</t>
        </r>
      </text>
    </comment>
    <comment ref="AQ155" authorId="0" shapeId="0">
      <text>
        <r>
          <rPr>
            <sz val="11"/>
            <color theme="1"/>
            <rFont val="Calibri"/>
            <scheme val="minor"/>
          </rPr>
          <t>Registre la fecha estimada en que terminó la ejecución de la subactividad o la fecha del reporte del avance.
======</t>
        </r>
      </text>
    </comment>
    <comment ref="V156" authorId="0" shapeId="0">
      <text>
        <r>
          <rPr>
            <sz val="11"/>
            <color theme="1"/>
            <rFont val="Calibri"/>
            <scheme val="minor"/>
          </rPr>
          <t>Registre la fecha estimada en que terminó la ejecución de la subactividad.
======</t>
        </r>
      </text>
    </comment>
    <comment ref="W156"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156" authorId="0" shapeId="0">
      <text>
        <r>
          <rPr>
            <sz val="11"/>
            <color theme="1"/>
            <rFont val="Calibri"/>
            <scheme val="minor"/>
          </rPr>
          <t>Registre de forma  breve, clara y precisa en que consiste el avance reportado.
======</t>
        </r>
      </text>
    </comment>
    <comment ref="AC156" authorId="0" shapeId="0">
      <text>
        <r>
          <rPr>
            <sz val="11"/>
            <color theme="1"/>
            <rFont val="Calibri"/>
            <scheme val="minor"/>
          </rPr>
          <t>Registre la fecha estimada en que terminó la ejecución de la subactividad.
======</t>
        </r>
      </text>
    </comment>
    <comment ref="AD156"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156" authorId="0" shapeId="0">
      <text>
        <r>
          <rPr>
            <sz val="11"/>
            <color theme="1"/>
            <rFont val="Calibri"/>
            <scheme val="minor"/>
          </rPr>
          <t>Registre de forma  breve, clara y precisa en que consiste el avance reportado.
======</t>
        </r>
      </text>
    </comment>
    <comment ref="AJ156" authorId="0" shapeId="0">
      <text>
        <r>
          <rPr>
            <sz val="11"/>
            <color theme="1"/>
            <rFont val="Calibri"/>
            <scheme val="minor"/>
          </rPr>
          <t>Registre la fecha estimada en que terminó la ejecución de la subactividad o la fecha del reporte del avance.
======</t>
        </r>
      </text>
    </comment>
    <comment ref="AK156"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156" authorId="0" shapeId="0">
      <text>
        <r>
          <rPr>
            <sz val="11"/>
            <color theme="1"/>
            <rFont val="Calibri"/>
            <scheme val="minor"/>
          </rPr>
          <t>Registre de forma  breve, clara y precisa en que consiste el avance reportado.
======</t>
        </r>
      </text>
    </comment>
    <comment ref="AQ156" authorId="0" shapeId="0">
      <text>
        <r>
          <rPr>
            <sz val="11"/>
            <color theme="1"/>
            <rFont val="Calibri"/>
            <scheme val="minor"/>
          </rPr>
          <t>Registre la fecha estimada en que terminó la ejecución de la subactividad o la fecha del reporte del avance.
======</t>
        </r>
      </text>
    </comment>
    <comment ref="AR156"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V157" authorId="0" shapeId="0">
      <text>
        <r>
          <rPr>
            <sz val="11"/>
            <color theme="1"/>
            <rFont val="Calibri"/>
            <scheme val="minor"/>
          </rPr>
          <t>Registre la fecha estimada en que terminó la ejecución de la subactividad.
======</t>
        </r>
      </text>
    </comment>
    <comment ref="W157"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157" authorId="0" shapeId="0">
      <text>
        <r>
          <rPr>
            <sz val="11"/>
            <color theme="1"/>
            <rFont val="Calibri"/>
            <scheme val="minor"/>
          </rPr>
          <t>Registre de forma  breve, clara y precisa en que consiste el avance reportado.
======</t>
        </r>
      </text>
    </comment>
    <comment ref="AC157" authorId="0" shapeId="0">
      <text>
        <r>
          <rPr>
            <sz val="11"/>
            <color theme="1"/>
            <rFont val="Calibri"/>
            <scheme val="minor"/>
          </rPr>
          <t>Registre la fecha estimada en que terminó la ejecución de la subactividad.
======</t>
        </r>
      </text>
    </comment>
    <comment ref="AD157"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157" authorId="0" shapeId="0">
      <text>
        <r>
          <rPr>
            <sz val="11"/>
            <color theme="1"/>
            <rFont val="Calibri"/>
            <scheme val="minor"/>
          </rPr>
          <t>Registre de forma  breve, clara y precisa en que consiste el avance reportado.
======</t>
        </r>
      </text>
    </comment>
    <comment ref="AJ157" authorId="0" shapeId="0">
      <text>
        <r>
          <rPr>
            <sz val="11"/>
            <color theme="1"/>
            <rFont val="Calibri"/>
            <scheme val="minor"/>
          </rPr>
          <t>Registre la fecha estimada en que terminó la ejecución de la subactividad o la fecha del reporte del avance.
======</t>
        </r>
      </text>
    </comment>
    <comment ref="AK157"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157" authorId="0" shapeId="0">
      <text>
        <r>
          <rPr>
            <sz val="11"/>
            <color theme="1"/>
            <rFont val="Calibri"/>
            <scheme val="minor"/>
          </rPr>
          <t>Registre de forma  breve, clara y precisa en que consiste el avance reportado.
======</t>
        </r>
      </text>
    </comment>
    <comment ref="AQ157" authorId="0" shapeId="0">
      <text>
        <r>
          <rPr>
            <sz val="11"/>
            <color theme="1"/>
            <rFont val="Calibri"/>
            <scheme val="minor"/>
          </rPr>
          <t>Registre la fecha estimada en que terminó la ejecución de la subactividad o la fecha del reporte del avance.
======</t>
        </r>
      </text>
    </comment>
    <comment ref="V158" authorId="0" shapeId="0">
      <text>
        <r>
          <rPr>
            <sz val="11"/>
            <color theme="1"/>
            <rFont val="Calibri"/>
            <scheme val="minor"/>
          </rPr>
          <t>Registre la fecha estimada en que terminó la ejecución de la subactividad.
======</t>
        </r>
      </text>
    </comment>
    <comment ref="W158"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158" authorId="0" shapeId="0">
      <text>
        <r>
          <rPr>
            <sz val="11"/>
            <color theme="1"/>
            <rFont val="Calibri"/>
            <scheme val="minor"/>
          </rPr>
          <t>Registre de forma  breve, clara y precisa en que consiste el avance reportado.
======</t>
        </r>
      </text>
    </comment>
    <comment ref="AC158" authorId="0" shapeId="0">
      <text>
        <r>
          <rPr>
            <sz val="11"/>
            <color theme="1"/>
            <rFont val="Calibri"/>
            <scheme val="minor"/>
          </rPr>
          <t>Registre la fecha estimada en que terminó la ejecución de la subactividad.
======</t>
        </r>
      </text>
    </comment>
    <comment ref="AD158"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AE158" authorId="0" shapeId="0">
      <text>
        <r>
          <rPr>
            <sz val="11"/>
            <color theme="1"/>
            <rFont val="Calibri"/>
            <scheme val="minor"/>
          </rPr>
          <t>Registre de forma  breve, clara y precisa en que consiste el avance reportado.
======</t>
        </r>
      </text>
    </comment>
    <comment ref="AJ158" authorId="0" shapeId="0">
      <text>
        <r>
          <rPr>
            <sz val="11"/>
            <color theme="1"/>
            <rFont val="Calibri"/>
            <scheme val="minor"/>
          </rPr>
          <t>Registre la fecha estimada en que terminó la ejecución de la subactividad o la fecha del reporte del avance.
======</t>
        </r>
      </text>
    </comment>
    <comment ref="AK158"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158" authorId="0" shapeId="0">
      <text>
        <r>
          <rPr>
            <sz val="11"/>
            <color theme="1"/>
            <rFont val="Calibri"/>
            <scheme val="minor"/>
          </rPr>
          <t>Registre de forma  breve, clara y precisa en que consiste el avance reportado.
======</t>
        </r>
      </text>
    </comment>
    <comment ref="AQ158" authorId="0" shapeId="0">
      <text>
        <r>
          <rPr>
            <sz val="11"/>
            <color theme="1"/>
            <rFont val="Calibri"/>
            <scheme val="minor"/>
          </rPr>
          <t>Registre la fecha estimada en que terminó la ejecución de la subactividad o la fecha del reporte del avance.
======</t>
        </r>
      </text>
    </comment>
    <comment ref="AR158"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V159" authorId="0" shapeId="0">
      <text>
        <r>
          <rPr>
            <sz val="11"/>
            <color theme="1"/>
            <rFont val="Calibri"/>
            <scheme val="minor"/>
          </rPr>
          <t>Registre la fecha estimada en que terminó la ejecución de la subactividad.
======</t>
        </r>
      </text>
    </comment>
    <comment ref="W159"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159" authorId="0" shapeId="0">
      <text>
        <r>
          <rPr>
            <sz val="11"/>
            <color theme="1"/>
            <rFont val="Calibri"/>
            <scheme val="minor"/>
          </rPr>
          <t>Registre de forma  breve, clara y precisa en que consiste el avance reportado.
======</t>
        </r>
      </text>
    </comment>
    <comment ref="AC159" authorId="0" shapeId="0">
      <text>
        <r>
          <rPr>
            <sz val="11"/>
            <color theme="1"/>
            <rFont val="Calibri"/>
            <scheme val="minor"/>
          </rPr>
          <t>Registre la fecha estimada en que terminó la ejecución de la subactividad.
======</t>
        </r>
      </text>
    </comment>
    <comment ref="AD159"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159" authorId="0" shapeId="0">
      <text>
        <r>
          <rPr>
            <sz val="11"/>
            <color theme="1"/>
            <rFont val="Calibri"/>
            <scheme val="minor"/>
          </rPr>
          <t>Registre de forma  breve, clara y precisa en que consiste el avance reportado.
======</t>
        </r>
      </text>
    </comment>
    <comment ref="AJ159" authorId="0" shapeId="0">
      <text>
        <r>
          <rPr>
            <sz val="11"/>
            <color theme="1"/>
            <rFont val="Calibri"/>
            <scheme val="minor"/>
          </rPr>
          <t>Registre la fecha estimada en que terminó la ejecución de la subactividad o la fecha del reporte del avance.
======</t>
        </r>
      </text>
    </comment>
    <comment ref="AK159"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159" authorId="0" shapeId="0">
      <text>
        <r>
          <rPr>
            <sz val="11"/>
            <color theme="1"/>
            <rFont val="Calibri"/>
            <scheme val="minor"/>
          </rPr>
          <t>Registre de forma  breve, clara y precisa en que consiste el avance reportado.
======</t>
        </r>
      </text>
    </comment>
    <comment ref="AQ159" authorId="0" shapeId="0">
      <text>
        <r>
          <rPr>
            <sz val="11"/>
            <color theme="1"/>
            <rFont val="Calibri"/>
            <scheme val="minor"/>
          </rPr>
          <t>Registre la fecha estimada en que terminó la ejecución de la subactividad o la fecha del reporte del avance.
======</t>
        </r>
      </text>
    </comment>
    <comment ref="V160" authorId="0" shapeId="0">
      <text>
        <r>
          <rPr>
            <sz val="11"/>
            <color theme="1"/>
            <rFont val="Calibri"/>
            <scheme val="minor"/>
          </rPr>
          <t>Registre la fecha estimada en que terminó la ejecución de la subactividad.
======</t>
        </r>
      </text>
    </comment>
    <comment ref="W160"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160" authorId="0" shapeId="0">
      <text>
        <r>
          <rPr>
            <sz val="11"/>
            <color theme="1"/>
            <rFont val="Calibri"/>
            <scheme val="minor"/>
          </rPr>
          <t>Registre de forma  breve, clara y precisa en que consiste el avance reportado.
======</t>
        </r>
      </text>
    </comment>
    <comment ref="AC160" authorId="0" shapeId="0">
      <text>
        <r>
          <rPr>
            <sz val="11"/>
            <color theme="1"/>
            <rFont val="Calibri"/>
            <scheme val="minor"/>
          </rPr>
          <t>Registre la fecha estimada en que terminó la ejecución de la subactividad.
======</t>
        </r>
      </text>
    </comment>
    <comment ref="AD160"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160" authorId="0" shapeId="0">
      <text>
        <r>
          <rPr>
            <sz val="11"/>
            <color theme="1"/>
            <rFont val="Calibri"/>
            <scheme val="minor"/>
          </rPr>
          <t>Registre de forma  breve, clara y precisa en que consiste el avance reportado.
======</t>
        </r>
      </text>
    </comment>
    <comment ref="AJ160" authorId="0" shapeId="0">
      <text>
        <r>
          <rPr>
            <sz val="11"/>
            <color theme="1"/>
            <rFont val="Calibri"/>
            <scheme val="minor"/>
          </rPr>
          <t>Registre la fecha estimada en que terminó la ejecución de la subactividad o la fecha del reporte del avance.
======</t>
        </r>
      </text>
    </comment>
    <comment ref="AQ160" authorId="0" shapeId="0">
      <text>
        <r>
          <rPr>
            <sz val="11"/>
            <color theme="1"/>
            <rFont val="Calibri"/>
            <scheme val="minor"/>
          </rPr>
          <t>Registre la fecha estimada en que terminó la ejecución de la subactividad o la fecha del reporte del avance.
======</t>
        </r>
      </text>
    </comment>
    <comment ref="AR160"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V161" authorId="0" shapeId="0">
      <text>
        <r>
          <rPr>
            <sz val="11"/>
            <color theme="1"/>
            <rFont val="Calibri"/>
            <scheme val="minor"/>
          </rPr>
          <t>Registre la fecha estimada en que terminó la ejecución de la subactividad.
======</t>
        </r>
      </text>
    </comment>
    <comment ref="W161"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161" authorId="0" shapeId="0">
      <text>
        <r>
          <rPr>
            <sz val="11"/>
            <color theme="1"/>
            <rFont val="Calibri"/>
            <scheme val="minor"/>
          </rPr>
          <t>Registre de forma  breve, clara y precisa en que consiste el avance reportado.
======</t>
        </r>
      </text>
    </comment>
    <comment ref="AC161" authorId="0" shapeId="0">
      <text>
        <r>
          <rPr>
            <sz val="11"/>
            <color theme="1"/>
            <rFont val="Calibri"/>
            <scheme val="minor"/>
          </rPr>
          <t>Registre la fecha estimada en que terminó la ejecución de la subactividad.
======</t>
        </r>
      </text>
    </comment>
    <comment ref="AD161"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161" authorId="0" shapeId="0">
      <text>
        <r>
          <rPr>
            <sz val="11"/>
            <color theme="1"/>
            <rFont val="Calibri"/>
            <scheme val="minor"/>
          </rPr>
          <t>Registre de forma  breve, clara y precisa en que consiste el avance reportado.
======</t>
        </r>
      </text>
    </comment>
    <comment ref="AJ161" authorId="0" shapeId="0">
      <text>
        <r>
          <rPr>
            <sz val="11"/>
            <color theme="1"/>
            <rFont val="Calibri"/>
            <scheme val="minor"/>
          </rPr>
          <t>Registre la fecha estimada en que terminó la ejecución de la subactividad o la fecha del reporte del avance.
======</t>
        </r>
      </text>
    </comment>
    <comment ref="AK161"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161" authorId="0" shapeId="0">
      <text>
        <r>
          <rPr>
            <sz val="11"/>
            <color theme="1"/>
            <rFont val="Calibri"/>
            <scheme val="minor"/>
          </rPr>
          <t>Registre de forma  breve, clara y precisa en que consiste el avance reportado.
======</t>
        </r>
      </text>
    </comment>
    <comment ref="AQ161" authorId="0" shapeId="0">
      <text>
        <r>
          <rPr>
            <sz val="11"/>
            <color theme="1"/>
            <rFont val="Calibri"/>
            <scheme val="minor"/>
          </rPr>
          <t>Registre la fecha estimada en que terminó la ejecución de la subactividad o la fecha del reporte del avance.
======</t>
        </r>
      </text>
    </comment>
    <comment ref="AR161"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V162" authorId="0" shapeId="0">
      <text>
        <r>
          <rPr>
            <sz val="11"/>
            <color theme="1"/>
            <rFont val="Calibri"/>
            <scheme val="minor"/>
          </rPr>
          <t>Registre la fecha estimada en que terminó la ejecución de la subactividad.
======</t>
        </r>
      </text>
    </comment>
    <comment ref="W162"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162" authorId="0" shapeId="0">
      <text>
        <r>
          <rPr>
            <sz val="11"/>
            <color theme="1"/>
            <rFont val="Calibri"/>
            <scheme val="minor"/>
          </rPr>
          <t>Registre de forma  breve, clara y precisa en que consiste el avance reportado.
======</t>
        </r>
      </text>
    </comment>
    <comment ref="AC162" authorId="0" shapeId="0">
      <text>
        <r>
          <rPr>
            <sz val="11"/>
            <color theme="1"/>
            <rFont val="Calibri"/>
            <scheme val="minor"/>
          </rPr>
          <t>Registre la fecha estimada en que terminó la ejecución de la subactividad.
======</t>
        </r>
      </text>
    </comment>
    <comment ref="AD162"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162" authorId="0" shapeId="0">
      <text>
        <r>
          <rPr>
            <sz val="11"/>
            <color theme="1"/>
            <rFont val="Calibri"/>
            <scheme val="minor"/>
          </rPr>
          <t>Registre de forma  breve, clara y precisa en que consiste el avance reportado.
======</t>
        </r>
      </text>
    </comment>
    <comment ref="AJ162" authorId="0" shapeId="0">
      <text>
        <r>
          <rPr>
            <sz val="11"/>
            <color theme="1"/>
            <rFont val="Calibri"/>
            <scheme val="minor"/>
          </rPr>
          <t>Registre la fecha estimada en que terminó la ejecución de la subactividad o la fecha del reporte del avance.
======</t>
        </r>
      </text>
    </comment>
    <comment ref="AK162"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162" authorId="0" shapeId="0">
      <text>
        <r>
          <rPr>
            <sz val="11"/>
            <color theme="1"/>
            <rFont val="Calibri"/>
            <scheme val="minor"/>
          </rPr>
          <t>Registre de forma  breve, clara y precisa en que consiste el avance reportado.
======</t>
        </r>
      </text>
    </comment>
    <comment ref="AQ162" authorId="0" shapeId="0">
      <text>
        <r>
          <rPr>
            <sz val="11"/>
            <color theme="1"/>
            <rFont val="Calibri"/>
            <scheme val="minor"/>
          </rPr>
          <t>Registre la fecha estimada en que terminó la ejecución de la subactividad o la fecha del reporte del avance.
======</t>
        </r>
      </text>
    </comment>
    <comment ref="V163" authorId="0" shapeId="0">
      <text>
        <r>
          <rPr>
            <sz val="11"/>
            <color theme="1"/>
            <rFont val="Calibri"/>
            <scheme val="minor"/>
          </rPr>
          <t>Registre la fecha estimada en que terminó la ejecución de la subactividad.
======</t>
        </r>
      </text>
    </comment>
    <comment ref="W163"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163" authorId="0" shapeId="0">
      <text>
        <r>
          <rPr>
            <sz val="11"/>
            <color theme="1"/>
            <rFont val="Calibri"/>
            <scheme val="minor"/>
          </rPr>
          <t>Registre de forma  breve, clara y precisa en que consiste el avance reportado.
======</t>
        </r>
      </text>
    </comment>
    <comment ref="AC163" authorId="0" shapeId="0">
      <text>
        <r>
          <rPr>
            <sz val="11"/>
            <color theme="1"/>
            <rFont val="Calibri"/>
            <scheme val="minor"/>
          </rPr>
          <t>Registre la fecha estimada en que terminó la ejecución de la subactividad.
======</t>
        </r>
      </text>
    </comment>
    <comment ref="AD163"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163" authorId="0" shapeId="0">
      <text>
        <r>
          <rPr>
            <sz val="11"/>
            <color theme="1"/>
            <rFont val="Calibri"/>
            <scheme val="minor"/>
          </rPr>
          <t>Registre de forma  breve, clara y precisa en que consiste el avance reportado.
======</t>
        </r>
      </text>
    </comment>
    <comment ref="AJ163" authorId="0" shapeId="0">
      <text>
        <r>
          <rPr>
            <sz val="11"/>
            <color theme="1"/>
            <rFont val="Calibri"/>
            <scheme val="minor"/>
          </rPr>
          <t>Registre la fecha estimada en que terminó la ejecución de la subactividad o la fecha del reporte del avance.
======</t>
        </r>
      </text>
    </comment>
    <comment ref="AK163"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163" authorId="0" shapeId="0">
      <text>
        <r>
          <rPr>
            <sz val="11"/>
            <color theme="1"/>
            <rFont val="Calibri"/>
            <scheme val="minor"/>
          </rPr>
          <t>Registre de forma  breve, clara y precisa en que consiste el avance reportado.
======</t>
        </r>
      </text>
    </comment>
    <comment ref="AQ163" authorId="0" shapeId="0">
      <text>
        <r>
          <rPr>
            <sz val="11"/>
            <color theme="1"/>
            <rFont val="Calibri"/>
            <scheme val="minor"/>
          </rPr>
          <t>Registre la fecha estimada en que terminó la ejecución de la subactividad o la fecha del reporte del avance.
======</t>
        </r>
      </text>
    </comment>
    <comment ref="V164" authorId="0" shapeId="0">
      <text>
        <r>
          <rPr>
            <sz val="11"/>
            <color theme="1"/>
            <rFont val="Calibri"/>
            <scheme val="minor"/>
          </rPr>
          <t>Registre la fecha estimada en que terminó la ejecución de la subactividad.
======</t>
        </r>
      </text>
    </comment>
    <comment ref="W164"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164" authorId="0" shapeId="0">
      <text>
        <r>
          <rPr>
            <sz val="11"/>
            <color theme="1"/>
            <rFont val="Calibri"/>
            <scheme val="minor"/>
          </rPr>
          <t>Registre de forma  breve, clara y precisa en que consiste el avance reportado.
======</t>
        </r>
      </text>
    </comment>
    <comment ref="AC164" authorId="0" shapeId="0">
      <text>
        <r>
          <rPr>
            <sz val="11"/>
            <color theme="1"/>
            <rFont val="Calibri"/>
            <scheme val="minor"/>
          </rPr>
          <t>Registre la fecha estimada en que terminó la ejecución de la subactividad.
======</t>
        </r>
      </text>
    </comment>
    <comment ref="AD164"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AE164" authorId="0" shapeId="0">
      <text>
        <r>
          <rPr>
            <sz val="11"/>
            <color theme="1"/>
            <rFont val="Calibri"/>
            <scheme val="minor"/>
          </rPr>
          <t>Registre de forma  breve, clara y precisa en que consiste el avance reportado.
======</t>
        </r>
      </text>
    </comment>
    <comment ref="AJ164" authorId="0" shapeId="0">
      <text>
        <r>
          <rPr>
            <sz val="11"/>
            <color theme="1"/>
            <rFont val="Calibri"/>
            <scheme val="minor"/>
          </rPr>
          <t>Registre la fecha estimada en que terminó la ejecución de la subactividad o la fecha del reporte del avance.
======</t>
        </r>
      </text>
    </comment>
    <comment ref="AK164"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164" authorId="0" shapeId="0">
      <text>
        <r>
          <rPr>
            <sz val="11"/>
            <color theme="1"/>
            <rFont val="Calibri"/>
            <scheme val="minor"/>
          </rPr>
          <t>Registre de forma  breve, clara y precisa en que consiste el avance reportado.
======</t>
        </r>
      </text>
    </comment>
    <comment ref="AQ164" authorId="0" shapeId="0">
      <text>
        <r>
          <rPr>
            <sz val="11"/>
            <color theme="1"/>
            <rFont val="Calibri"/>
            <scheme val="minor"/>
          </rPr>
          <t>Registre la fecha estimada en que terminó la ejecución de la subactividad o la fecha del reporte del avance.
======</t>
        </r>
      </text>
    </comment>
    <comment ref="AR164"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V165" authorId="0" shapeId="0">
      <text>
        <r>
          <rPr>
            <sz val="11"/>
            <color theme="1"/>
            <rFont val="Calibri"/>
            <scheme val="minor"/>
          </rPr>
          <t>Registre la fecha estimada en que terminó la ejecución de la subactividad.
======</t>
        </r>
      </text>
    </comment>
    <comment ref="W165" authorId="0" shapeId="0">
      <text>
        <r>
          <rPr>
            <sz val="11"/>
            <color theme="1"/>
            <rFont val="Calibri"/>
            <scheme val="minor"/>
          </rPr>
          <t>Registre la fecha estimada en que terminó la ejecución de la subactividad.
======</t>
        </r>
      </text>
    </comment>
    <comment ref="X165" authorId="0" shapeId="0">
      <text>
        <r>
          <rPr>
            <sz val="11"/>
            <color theme="1"/>
            <rFont val="Calibri"/>
            <scheme val="minor"/>
          </rPr>
          <t>Registre la fecha estimada en que terminó la ejecución de la subactividad.
======</t>
        </r>
      </text>
    </comment>
    <comment ref="AC165" authorId="0" shapeId="0">
      <text>
        <r>
          <rPr>
            <sz val="11"/>
            <color theme="1"/>
            <rFont val="Calibri"/>
            <scheme val="minor"/>
          </rPr>
          <t>Registre la fecha estimada en que terminó la ejecución de la subactividad.
======</t>
        </r>
      </text>
    </comment>
    <comment ref="AD165"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165" authorId="0" shapeId="0">
      <text>
        <r>
          <rPr>
            <sz val="11"/>
            <color theme="1"/>
            <rFont val="Calibri"/>
            <scheme val="minor"/>
          </rPr>
          <t>Registre de forma  breve, clara y precisa en que consiste el avance reportado.
======</t>
        </r>
      </text>
    </comment>
    <comment ref="AJ165" authorId="0" shapeId="0">
      <text>
        <r>
          <rPr>
            <sz val="11"/>
            <color theme="1"/>
            <rFont val="Calibri"/>
            <scheme val="minor"/>
          </rPr>
          <t>Registre la fecha estimada en que terminó la ejecución de la subactividad o la fecha del reporte del avance.
======</t>
        </r>
      </text>
    </comment>
    <comment ref="AK165"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165" authorId="0" shapeId="0">
      <text>
        <r>
          <rPr>
            <sz val="11"/>
            <color theme="1"/>
            <rFont val="Calibri"/>
            <scheme val="minor"/>
          </rPr>
          <t>Registre de forma  breve, clara y precisa en que consiste el avance reportado.
======</t>
        </r>
      </text>
    </comment>
    <comment ref="AQ165" authorId="0" shapeId="0">
      <text>
        <r>
          <rPr>
            <sz val="11"/>
            <color theme="1"/>
            <rFont val="Calibri"/>
            <scheme val="minor"/>
          </rPr>
          <t>Registre la fecha estimada en que terminó la ejecución de la subactividad o la fecha del reporte del avance.
======</t>
        </r>
      </text>
    </comment>
    <comment ref="AR165"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V166" authorId="0" shapeId="0">
      <text>
        <r>
          <rPr>
            <sz val="11"/>
            <color theme="1"/>
            <rFont val="Calibri"/>
            <scheme val="minor"/>
          </rPr>
          <t>Registre la fecha estimada en que terminó la ejecución de la subactividad.
======</t>
        </r>
      </text>
    </comment>
    <comment ref="W166" authorId="0" shapeId="0">
      <text>
        <r>
          <rPr>
            <sz val="11"/>
            <color theme="1"/>
            <rFont val="Calibri"/>
            <scheme val="minor"/>
          </rPr>
          <t>Registre la fecha estimada en que terminó la ejecución de la subactividad.
======</t>
        </r>
      </text>
    </comment>
    <comment ref="X166" authorId="0" shapeId="0">
      <text>
        <r>
          <rPr>
            <sz val="11"/>
            <color theme="1"/>
            <rFont val="Calibri"/>
            <scheme val="minor"/>
          </rPr>
          <t>Registre la fecha estimada en que terminó la ejecución de la subactividad.
======</t>
        </r>
      </text>
    </comment>
    <comment ref="AC166" authorId="0" shapeId="0">
      <text>
        <r>
          <rPr>
            <sz val="11"/>
            <color theme="1"/>
            <rFont val="Calibri"/>
            <scheme val="minor"/>
          </rPr>
          <t>Registre la fecha estimada en que terminó la ejecución de la subactividad.
======</t>
        </r>
      </text>
    </comment>
    <comment ref="AD166"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166" authorId="0" shapeId="0">
      <text>
        <r>
          <rPr>
            <sz val="11"/>
            <color theme="1"/>
            <rFont val="Calibri"/>
            <scheme val="minor"/>
          </rPr>
          <t>Registre de forma  breve, clara y precisa en que consiste el avance reportado.
======</t>
        </r>
      </text>
    </comment>
    <comment ref="AJ166" authorId="0" shapeId="0">
      <text>
        <r>
          <rPr>
            <sz val="11"/>
            <color theme="1"/>
            <rFont val="Calibri"/>
            <scheme val="minor"/>
          </rPr>
          <t>Registre la fecha estimada en que terminó la ejecución de la subactividad o la fecha del reporte del avance.
======</t>
        </r>
      </text>
    </comment>
    <comment ref="AK166"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166" authorId="0" shapeId="0">
      <text>
        <r>
          <rPr>
            <sz val="11"/>
            <color theme="1"/>
            <rFont val="Calibri"/>
            <scheme val="minor"/>
          </rPr>
          <t>Registre de forma  breve, clara y precisa en que consiste el avance reportado.
======</t>
        </r>
      </text>
    </comment>
    <comment ref="AQ166" authorId="0" shapeId="0">
      <text>
        <r>
          <rPr>
            <sz val="11"/>
            <color theme="1"/>
            <rFont val="Calibri"/>
            <scheme val="minor"/>
          </rPr>
          <t>Registre la fecha estimada en que terminó la ejecución de la subactividad o la fecha del reporte del avance.
======</t>
        </r>
      </text>
    </comment>
    <comment ref="AR166"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V167" authorId="0" shapeId="0">
      <text>
        <r>
          <rPr>
            <sz val="11"/>
            <color theme="1"/>
            <rFont val="Calibri"/>
            <scheme val="minor"/>
          </rPr>
          <t>Registre la fecha estimada en que terminó la ejecución de la subactividad.
======</t>
        </r>
      </text>
    </comment>
    <comment ref="W167" authorId="0" shapeId="0">
      <text>
        <r>
          <rPr>
            <sz val="11"/>
            <color theme="1"/>
            <rFont val="Calibri"/>
            <scheme val="minor"/>
          </rPr>
          <t>Registre la fecha estimada en que terminó la ejecución de la subactividad.
======</t>
        </r>
      </text>
    </comment>
    <comment ref="X167" authorId="0" shapeId="0">
      <text>
        <r>
          <rPr>
            <sz val="11"/>
            <color theme="1"/>
            <rFont val="Calibri"/>
            <scheme val="minor"/>
          </rPr>
          <t>Registre la fecha estimada en que terminó la ejecución de la subactividad.
======</t>
        </r>
      </text>
    </comment>
    <comment ref="AC167" authorId="0" shapeId="0">
      <text>
        <r>
          <rPr>
            <sz val="11"/>
            <color theme="1"/>
            <rFont val="Calibri"/>
            <scheme val="minor"/>
          </rPr>
          <t>Registre la fecha estimada en que terminó la ejecución de la subactividad.
======</t>
        </r>
      </text>
    </comment>
    <comment ref="AD167"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167" authorId="0" shapeId="0">
      <text>
        <r>
          <rPr>
            <sz val="11"/>
            <color theme="1"/>
            <rFont val="Calibri"/>
            <scheme val="minor"/>
          </rPr>
          <t>Registre de forma  breve, clara y precisa en que consiste el avance reportado.
======</t>
        </r>
      </text>
    </comment>
    <comment ref="AJ167" authorId="0" shapeId="0">
      <text>
        <r>
          <rPr>
            <sz val="11"/>
            <color theme="1"/>
            <rFont val="Calibri"/>
            <scheme val="minor"/>
          </rPr>
          <t>Registre la fecha estimada en que terminó la ejecución de la subactividad o la fecha del reporte del avance.
======</t>
        </r>
      </text>
    </comment>
    <comment ref="AK167"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167" authorId="0" shapeId="0">
      <text>
        <r>
          <rPr>
            <sz val="11"/>
            <color theme="1"/>
            <rFont val="Calibri"/>
            <scheme val="minor"/>
          </rPr>
          <t>Registre de forma  breve, clara y precisa en que consiste el avance reportado.
======</t>
        </r>
      </text>
    </comment>
    <comment ref="AQ167" authorId="0" shapeId="0">
      <text>
        <r>
          <rPr>
            <sz val="11"/>
            <color theme="1"/>
            <rFont val="Calibri"/>
            <scheme val="minor"/>
          </rPr>
          <t>Registre la fecha estimada en que terminó la ejecución de la subactividad o la fecha del reporte del avance.
======</t>
        </r>
      </text>
    </comment>
    <comment ref="AR167"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V168" authorId="0" shapeId="0">
      <text>
        <r>
          <rPr>
            <sz val="11"/>
            <color theme="1"/>
            <rFont val="Calibri"/>
            <scheme val="minor"/>
          </rPr>
          <t>Registre la fecha estimada en que terminó la ejecución de la subactividad.
======</t>
        </r>
      </text>
    </comment>
    <comment ref="W168" authorId="0" shapeId="0">
      <text>
        <r>
          <rPr>
            <sz val="11"/>
            <color theme="1"/>
            <rFont val="Calibri"/>
            <scheme val="minor"/>
          </rPr>
          <t>Registre la fecha estimada en que terminó la ejecución de la subactividad.
======</t>
        </r>
      </text>
    </comment>
    <comment ref="X168" authorId="0" shapeId="0">
      <text>
        <r>
          <rPr>
            <sz val="11"/>
            <color theme="1"/>
            <rFont val="Calibri"/>
            <scheme val="minor"/>
          </rPr>
          <t>Registre la fecha estimada en que terminó la ejecución de la subactividad.
======</t>
        </r>
      </text>
    </comment>
    <comment ref="AC168" authorId="0" shapeId="0">
      <text>
        <r>
          <rPr>
            <sz val="11"/>
            <color theme="1"/>
            <rFont val="Calibri"/>
            <scheme val="minor"/>
          </rPr>
          <t>Registre la fecha estimada en que terminó la ejecución de la subactividad.
======</t>
        </r>
      </text>
    </comment>
    <comment ref="AD168"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168" authorId="0" shapeId="0">
      <text>
        <r>
          <rPr>
            <sz val="11"/>
            <color theme="1"/>
            <rFont val="Calibri"/>
            <scheme val="minor"/>
          </rPr>
          <t>Registre de forma  breve, clara y precisa en que consiste el avance reportado.
======</t>
        </r>
      </text>
    </comment>
    <comment ref="AJ168" authorId="0" shapeId="0">
      <text>
        <r>
          <rPr>
            <sz val="11"/>
            <color theme="1"/>
            <rFont val="Calibri"/>
            <scheme val="minor"/>
          </rPr>
          <t>Registre la fecha estimada en que terminó la ejecución de la subactividad o la fecha del reporte del avance.
======</t>
        </r>
      </text>
    </comment>
    <comment ref="AK168"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168" authorId="0" shapeId="0">
      <text>
        <r>
          <rPr>
            <sz val="11"/>
            <color theme="1"/>
            <rFont val="Calibri"/>
            <scheme val="minor"/>
          </rPr>
          <t>Registre de forma  breve, clara y precisa en que consiste el avance reportado.
======</t>
        </r>
      </text>
    </comment>
    <comment ref="AQ168" authorId="0" shapeId="0">
      <text>
        <r>
          <rPr>
            <sz val="11"/>
            <color theme="1"/>
            <rFont val="Calibri"/>
            <scheme val="minor"/>
          </rPr>
          <t>Registre la fecha estimada en que terminó la ejecución de la subactividad o la fecha del reporte del avance.
======</t>
        </r>
      </text>
    </comment>
    <comment ref="AR168"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V169" authorId="0" shapeId="0">
      <text>
        <r>
          <rPr>
            <sz val="11"/>
            <color theme="1"/>
            <rFont val="Calibri"/>
            <scheme val="minor"/>
          </rPr>
          <t>Registre la fecha estimada en que terminó la ejecución de la subactividad.
======</t>
        </r>
      </text>
    </comment>
    <comment ref="W169"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169" authorId="0" shapeId="0">
      <text>
        <r>
          <rPr>
            <sz val="11"/>
            <color theme="1"/>
            <rFont val="Calibri"/>
            <scheme val="minor"/>
          </rPr>
          <t>Registre de forma  breve, clara y precisa en que consiste el avance reportado.
======</t>
        </r>
      </text>
    </comment>
    <comment ref="AC169" authorId="0" shapeId="0">
      <text>
        <r>
          <rPr>
            <sz val="11"/>
            <color theme="1"/>
            <rFont val="Calibri"/>
            <scheme val="minor"/>
          </rPr>
          <t>Registre la fecha estimada en que terminó la ejecución de la subactividad.
======</t>
        </r>
      </text>
    </comment>
    <comment ref="AD169"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169" authorId="0" shapeId="0">
      <text>
        <r>
          <rPr>
            <sz val="11"/>
            <color theme="1"/>
            <rFont val="Calibri"/>
            <scheme val="minor"/>
          </rPr>
          <t>Registre de forma  breve, clara y precisa en que consiste el avance reportado.
======</t>
        </r>
      </text>
    </comment>
    <comment ref="AJ169" authorId="0" shapeId="0">
      <text>
        <r>
          <rPr>
            <sz val="11"/>
            <color theme="1"/>
            <rFont val="Calibri"/>
            <scheme val="minor"/>
          </rPr>
          <t>Registre la fecha estimada en que terminó la ejecución de la subactividad o la fecha del reporte del avance.
======</t>
        </r>
      </text>
    </comment>
    <comment ref="AK169"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169" authorId="0" shapeId="0">
      <text>
        <r>
          <rPr>
            <sz val="11"/>
            <color theme="1"/>
            <rFont val="Calibri"/>
            <scheme val="minor"/>
          </rPr>
          <t>Registre de forma  breve, clara y precisa en que consiste el avance reportado.
======</t>
        </r>
      </text>
    </comment>
    <comment ref="AQ169" authorId="0" shapeId="0">
      <text>
        <r>
          <rPr>
            <sz val="11"/>
            <color theme="1"/>
            <rFont val="Calibri"/>
            <scheme val="minor"/>
          </rPr>
          <t>Registre la fecha estimada en que terminó la ejecución de la subactividad o la fecha del reporte del avance.
======</t>
        </r>
      </text>
    </comment>
    <comment ref="AR169"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AS169" authorId="0" shapeId="0">
      <text>
        <r>
          <rPr>
            <sz val="11"/>
            <color theme="1"/>
            <rFont val="Calibri"/>
            <scheme val="minor"/>
          </rPr>
          <t>Registre de forma  breve, clara y precisa en que consiste el avance reportado.
======</t>
        </r>
      </text>
    </comment>
    <comment ref="V170" authorId="0" shapeId="0">
      <text>
        <r>
          <rPr>
            <sz val="11"/>
            <color theme="1"/>
            <rFont val="Calibri"/>
            <scheme val="minor"/>
          </rPr>
          <t>Registre la fecha estimada en que terminó la ejecución de la subactividad.
======</t>
        </r>
      </text>
    </comment>
    <comment ref="W170"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170" authorId="0" shapeId="0">
      <text>
        <r>
          <rPr>
            <sz val="11"/>
            <color theme="1"/>
            <rFont val="Calibri"/>
            <scheme val="minor"/>
          </rPr>
          <t>Registre de forma  breve, clara y precisa en que consiste el avance reportado.
======</t>
        </r>
      </text>
    </comment>
    <comment ref="AC170" authorId="0" shapeId="0">
      <text>
        <r>
          <rPr>
            <sz val="11"/>
            <color theme="1"/>
            <rFont val="Calibri"/>
            <scheme val="minor"/>
          </rPr>
          <t>Registre la fecha estimada en que terminó la ejecución de la subactividad.
======</t>
        </r>
      </text>
    </comment>
    <comment ref="AD170"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170" authorId="0" shapeId="0">
      <text>
        <r>
          <rPr>
            <sz val="11"/>
            <color theme="1"/>
            <rFont val="Calibri"/>
            <scheme val="minor"/>
          </rPr>
          <t>Registre la fecha estimada en que terminó la ejecución de la subactividad.
======</t>
        </r>
      </text>
    </comment>
    <comment ref="AJ170" authorId="0" shapeId="0">
      <text>
        <r>
          <rPr>
            <sz val="11"/>
            <color theme="1"/>
            <rFont val="Calibri"/>
            <scheme val="minor"/>
          </rPr>
          <t>Registre la fecha estimada en que terminó la ejecución de la subactividad o la fecha del reporte del avance.
======</t>
        </r>
      </text>
    </comment>
    <comment ref="AK170"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170" authorId="0" shapeId="0">
      <text>
        <r>
          <rPr>
            <sz val="11"/>
            <color theme="1"/>
            <rFont val="Calibri"/>
            <scheme val="minor"/>
          </rPr>
          <t>Registre de forma  breve, clara y precisa en que consiste el avance reportado.
======</t>
        </r>
      </text>
    </comment>
    <comment ref="AQ170" authorId="0" shapeId="0">
      <text>
        <r>
          <rPr>
            <sz val="11"/>
            <color theme="1"/>
            <rFont val="Calibri"/>
            <scheme val="minor"/>
          </rPr>
          <t>Registre la fecha estimada en que terminó la ejecución de la subactividad o la fecha del reporte del avance.
======</t>
        </r>
      </text>
    </comment>
    <comment ref="AR170"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V171" authorId="0" shapeId="0">
      <text>
        <r>
          <rPr>
            <sz val="11"/>
            <color theme="1"/>
            <rFont val="Calibri"/>
            <scheme val="minor"/>
          </rPr>
          <t>Registre la fecha estimada en que terminó la ejecución de la subactividad.
======</t>
        </r>
      </text>
    </comment>
    <comment ref="W171"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171" authorId="0" shapeId="0">
      <text>
        <r>
          <rPr>
            <sz val="11"/>
            <color theme="1"/>
            <rFont val="Calibri"/>
            <scheme val="minor"/>
          </rPr>
          <t>Registre de forma  breve, clara y precisa en que consiste el avance reportado.
======</t>
        </r>
      </text>
    </comment>
    <comment ref="AC171" authorId="0" shapeId="0">
      <text>
        <r>
          <rPr>
            <sz val="11"/>
            <color theme="1"/>
            <rFont val="Calibri"/>
            <scheme val="minor"/>
          </rPr>
          <t>Registre la fecha estimada en que terminó la ejecución de la subactividad.
======</t>
        </r>
      </text>
    </comment>
    <comment ref="AD171"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AE171" authorId="0" shapeId="0">
      <text>
        <r>
          <rPr>
            <sz val="11"/>
            <color theme="1"/>
            <rFont val="Calibri"/>
            <scheme val="minor"/>
          </rPr>
          <t>Registre de forma  breve, clara y precisa en que consiste el avance reportado.
======</t>
        </r>
      </text>
    </comment>
    <comment ref="AJ171" authorId="0" shapeId="0">
      <text>
        <r>
          <rPr>
            <sz val="11"/>
            <color theme="1"/>
            <rFont val="Calibri"/>
            <scheme val="minor"/>
          </rPr>
          <t>Registre la fecha estimada en que terminó la ejecución de la subactividad o la fecha del reporte del avance.
======</t>
        </r>
      </text>
    </comment>
    <comment ref="AK171"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171" authorId="0" shapeId="0">
      <text>
        <r>
          <rPr>
            <sz val="11"/>
            <color theme="1"/>
            <rFont val="Calibri"/>
            <scheme val="minor"/>
          </rPr>
          <t>Registre de forma  breve, clara y precisa en que consiste el avance reportado.
======</t>
        </r>
      </text>
    </comment>
    <comment ref="AQ171" authorId="0" shapeId="0">
      <text>
        <r>
          <rPr>
            <sz val="11"/>
            <color theme="1"/>
            <rFont val="Calibri"/>
            <scheme val="minor"/>
          </rPr>
          <t>Registre la fecha estimada en que terminó la ejecución de la subactividad o la fecha del reporte del avance.
======</t>
        </r>
      </text>
    </comment>
    <comment ref="AR171"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V172" authorId="0" shapeId="0">
      <text>
        <r>
          <rPr>
            <sz val="11"/>
            <color theme="1"/>
            <rFont val="Calibri"/>
            <scheme val="minor"/>
          </rPr>
          <t>Registre la fecha estimada en que terminó la ejecución de la subactividad.
======</t>
        </r>
      </text>
    </comment>
    <comment ref="W172"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172" authorId="0" shapeId="0">
      <text>
        <r>
          <rPr>
            <sz val="11"/>
            <color theme="1"/>
            <rFont val="Calibri"/>
            <scheme val="minor"/>
          </rPr>
          <t>Registre de forma  breve, clara y precisa en que consiste el avance reportado.
======</t>
        </r>
      </text>
    </comment>
    <comment ref="AC172" authorId="0" shapeId="0">
      <text>
        <r>
          <rPr>
            <sz val="11"/>
            <color theme="1"/>
            <rFont val="Calibri"/>
            <scheme val="minor"/>
          </rPr>
          <t>Registre la fecha estimada en que terminó la ejecución de la subactividad.
======</t>
        </r>
      </text>
    </comment>
    <comment ref="AE172" authorId="0" shapeId="0">
      <text>
        <r>
          <rPr>
            <sz val="11"/>
            <color theme="1"/>
            <rFont val="Calibri"/>
            <scheme val="minor"/>
          </rPr>
          <t>Registre de forma  breve, clara y precisa en que consiste el avance reportado.
======</t>
        </r>
      </text>
    </comment>
    <comment ref="AJ172" authorId="0" shapeId="0">
      <text>
        <r>
          <rPr>
            <sz val="11"/>
            <color theme="1"/>
            <rFont val="Calibri"/>
            <scheme val="minor"/>
          </rPr>
          <t>Registre la fecha estimada en que terminó la ejecución de la subactividad o la fecha del reporte del avance.
======</t>
        </r>
      </text>
    </comment>
    <comment ref="AK172"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172" authorId="0" shapeId="0">
      <text>
        <r>
          <rPr>
            <sz val="11"/>
            <color theme="1"/>
            <rFont val="Calibri"/>
            <scheme val="minor"/>
          </rPr>
          <t>Registre de forma  breve, clara y precisa en que consiste el avance reportado.
======</t>
        </r>
      </text>
    </comment>
    <comment ref="AQ172" authorId="0" shapeId="0">
      <text>
        <r>
          <rPr>
            <sz val="11"/>
            <color theme="1"/>
            <rFont val="Calibri"/>
            <scheme val="minor"/>
          </rPr>
          <t>Registre la fecha estimada en que terminó la ejecución de la subactividad o la fecha del reporte del avance.
======</t>
        </r>
      </text>
    </comment>
    <comment ref="AR172"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V173" authorId="0" shapeId="0">
      <text>
        <r>
          <rPr>
            <sz val="11"/>
            <color theme="1"/>
            <rFont val="Calibri"/>
            <scheme val="minor"/>
          </rPr>
          <t>Registre la fecha estimada en que terminó la ejecución de la subactividad.
======</t>
        </r>
      </text>
    </comment>
    <comment ref="W173"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173" authorId="0" shapeId="0">
      <text>
        <r>
          <rPr>
            <sz val="11"/>
            <color theme="1"/>
            <rFont val="Calibri"/>
            <scheme val="minor"/>
          </rPr>
          <t>Registre de forma  breve, clara y precisa en que consiste el avance reportado.
======</t>
        </r>
      </text>
    </comment>
    <comment ref="AC173" authorId="0" shapeId="0">
      <text>
        <r>
          <rPr>
            <sz val="11"/>
            <color theme="1"/>
            <rFont val="Calibri"/>
            <scheme val="minor"/>
          </rPr>
          <t>Registre la fecha estimada en que terminó la ejecución de la subactividad.
======</t>
        </r>
      </text>
    </comment>
    <comment ref="AE173" authorId="0" shapeId="0">
      <text>
        <r>
          <rPr>
            <sz val="11"/>
            <color theme="1"/>
            <rFont val="Calibri"/>
            <scheme val="minor"/>
          </rPr>
          <t>Registre de forma  breve, clara y precisa en que consiste el avance reportado.
======</t>
        </r>
      </text>
    </comment>
    <comment ref="AJ173" authorId="0" shapeId="0">
      <text>
        <r>
          <rPr>
            <sz val="11"/>
            <color theme="1"/>
            <rFont val="Calibri"/>
            <scheme val="minor"/>
          </rPr>
          <t>Registre la fecha estimada en que terminó la ejecución de la subactividad o la fecha del reporte del avance.
======</t>
        </r>
      </text>
    </comment>
    <comment ref="AK173"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173" authorId="0" shapeId="0">
      <text>
        <r>
          <rPr>
            <sz val="11"/>
            <color theme="1"/>
            <rFont val="Calibri"/>
            <scheme val="minor"/>
          </rPr>
          <t>Registre de forma  breve, clara y precisa en que consiste el avance reportado.
======</t>
        </r>
      </text>
    </comment>
    <comment ref="AR173"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V174" authorId="0" shapeId="0">
      <text>
        <r>
          <rPr>
            <sz val="11"/>
            <color theme="1"/>
            <rFont val="Calibri"/>
            <scheme val="minor"/>
          </rPr>
          <t>Registre la fecha estimada en que terminó la ejecución de la subactividad.
======</t>
        </r>
      </text>
    </comment>
    <comment ref="W174"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174" authorId="0" shapeId="0">
      <text>
        <r>
          <rPr>
            <sz val="11"/>
            <color theme="1"/>
            <rFont val="Calibri"/>
            <scheme val="minor"/>
          </rPr>
          <t>Registre de forma  breve, clara y precisa en que consiste el avance reportado.
======</t>
        </r>
      </text>
    </comment>
    <comment ref="AC174" authorId="0" shapeId="0">
      <text>
        <r>
          <rPr>
            <sz val="11"/>
            <color theme="1"/>
            <rFont val="Calibri"/>
            <scheme val="minor"/>
          </rPr>
          <t>Registre la fecha estimada en que terminó la ejecución de la subactividad.
======</t>
        </r>
      </text>
    </comment>
    <comment ref="AD174"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174" authorId="0" shapeId="0">
      <text>
        <r>
          <rPr>
            <sz val="11"/>
            <color theme="1"/>
            <rFont val="Calibri"/>
            <scheme val="minor"/>
          </rPr>
          <t>Registre de forma  breve, clara y precisa en que consiste el avance reportado.
======</t>
        </r>
      </text>
    </comment>
    <comment ref="AJ174" authorId="0" shapeId="0">
      <text>
        <r>
          <rPr>
            <sz val="11"/>
            <color theme="1"/>
            <rFont val="Calibri"/>
            <scheme val="minor"/>
          </rPr>
          <t>Registre la fecha estimada en que terminó la ejecución de la subactividad o la fecha del reporte del avance.
======</t>
        </r>
      </text>
    </comment>
    <comment ref="AK174"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174" authorId="0" shapeId="0">
      <text>
        <r>
          <rPr>
            <sz val="11"/>
            <color theme="1"/>
            <rFont val="Calibri"/>
            <scheme val="minor"/>
          </rPr>
          <t>Registre de forma  breve, clara y precisa en que consiste el avance reportado.
======</t>
        </r>
      </text>
    </comment>
    <comment ref="AQ174" authorId="0" shapeId="0">
      <text>
        <r>
          <rPr>
            <sz val="11"/>
            <color theme="1"/>
            <rFont val="Calibri"/>
            <scheme val="minor"/>
          </rPr>
          <t>Registre la fecha estimada en que terminó la ejecución de la subactividad o la fecha del reporte del avance.
======</t>
        </r>
      </text>
    </comment>
    <comment ref="AR174"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V175" authorId="0" shapeId="0">
      <text>
        <r>
          <rPr>
            <sz val="11"/>
            <color theme="1"/>
            <rFont val="Calibri"/>
            <scheme val="minor"/>
          </rPr>
          <t>Registre la fecha estimada en que terminó la ejecución de la subactividad.
======</t>
        </r>
      </text>
    </comment>
    <comment ref="W175"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175" authorId="0" shapeId="0">
      <text>
        <r>
          <rPr>
            <sz val="11"/>
            <color theme="1"/>
            <rFont val="Calibri"/>
            <scheme val="minor"/>
          </rPr>
          <t>Registre de forma  breve, clara y precisa en que consiste el avance reportado.
======</t>
        </r>
      </text>
    </comment>
    <comment ref="AC175" authorId="0" shapeId="0">
      <text>
        <r>
          <rPr>
            <sz val="11"/>
            <color theme="1"/>
            <rFont val="Calibri"/>
            <scheme val="minor"/>
          </rPr>
          <t>Registre la fecha estimada en que terminó la ejecución de la subactividad.
======</t>
        </r>
      </text>
    </comment>
    <comment ref="AD175"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175" authorId="0" shapeId="0">
      <text>
        <r>
          <rPr>
            <sz val="11"/>
            <color theme="1"/>
            <rFont val="Calibri"/>
            <scheme val="minor"/>
          </rPr>
          <t>Registre de forma  breve, clara y precisa en que consiste el avance reportado.
======</t>
        </r>
      </text>
    </comment>
    <comment ref="AJ175" authorId="0" shapeId="0">
      <text>
        <r>
          <rPr>
            <sz val="11"/>
            <color theme="1"/>
            <rFont val="Calibri"/>
            <scheme val="minor"/>
          </rPr>
          <t>Registre la fecha estimada en que terminó la ejecución de la subactividad o la fecha del reporte del avance.
======</t>
        </r>
      </text>
    </comment>
    <comment ref="AK175"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175" authorId="0" shapeId="0">
      <text>
        <r>
          <rPr>
            <sz val="11"/>
            <color theme="1"/>
            <rFont val="Calibri"/>
            <scheme val="minor"/>
          </rPr>
          <t>Registre de forma  breve, clara y precisa en que consiste el avance reportado.
======</t>
        </r>
      </text>
    </comment>
    <comment ref="AQ175" authorId="0" shapeId="0">
      <text>
        <r>
          <rPr>
            <sz val="11"/>
            <color theme="1"/>
            <rFont val="Calibri"/>
            <scheme val="minor"/>
          </rPr>
          <t>Registre la fecha estimada en que terminó la ejecución de la subactividad o la fecha del reporte del avance.
======</t>
        </r>
      </text>
    </comment>
    <comment ref="AR175"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V176" authorId="0" shapeId="0">
      <text>
        <r>
          <rPr>
            <sz val="11"/>
            <color theme="1"/>
            <rFont val="Calibri"/>
            <scheme val="minor"/>
          </rPr>
          <t>Registre la fecha estimada en que terminó la ejecución de la subactividad.
======</t>
        </r>
      </text>
    </comment>
    <comment ref="W176"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176" authorId="0" shapeId="0">
      <text>
        <r>
          <rPr>
            <sz val="11"/>
            <color theme="1"/>
            <rFont val="Calibri"/>
            <scheme val="minor"/>
          </rPr>
          <t>Registre de forma  breve, clara y precisa en que consiste el avance reportado.
======</t>
        </r>
      </text>
    </comment>
    <comment ref="AC176" authorId="0" shapeId="0">
      <text>
        <r>
          <rPr>
            <sz val="11"/>
            <color theme="1"/>
            <rFont val="Calibri"/>
            <scheme val="minor"/>
          </rPr>
          <t>Registre la fecha estimada en que terminó la ejecución de la subactividad.
======</t>
        </r>
      </text>
    </comment>
    <comment ref="AD176"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176" authorId="0" shapeId="0">
      <text>
        <r>
          <rPr>
            <sz val="11"/>
            <color theme="1"/>
            <rFont val="Calibri"/>
            <scheme val="minor"/>
          </rPr>
          <t>Registre de forma  breve, clara y precisa en que consiste el avance reportado.
======</t>
        </r>
      </text>
    </comment>
    <comment ref="AJ176" authorId="0" shapeId="0">
      <text>
        <r>
          <rPr>
            <sz val="11"/>
            <color theme="1"/>
            <rFont val="Calibri"/>
            <scheme val="minor"/>
          </rPr>
          <t>Registre la fecha estimada en que terminó la ejecución de la subactividad o la fecha del reporte del avance.
======</t>
        </r>
      </text>
    </comment>
    <comment ref="AK176"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176" authorId="0" shapeId="0">
      <text>
        <r>
          <rPr>
            <sz val="11"/>
            <color theme="1"/>
            <rFont val="Calibri"/>
            <scheme val="minor"/>
          </rPr>
          <t>Registre de forma  breve, clara y precisa en que consiste el avance reportado.
======</t>
        </r>
      </text>
    </comment>
    <comment ref="AQ176" authorId="0" shapeId="0">
      <text>
        <r>
          <rPr>
            <sz val="11"/>
            <color theme="1"/>
            <rFont val="Calibri"/>
            <scheme val="minor"/>
          </rPr>
          <t>Registre la fecha estimada en que terminó la ejecución de la subactividad o la fecha del reporte del avance.
======</t>
        </r>
      </text>
    </comment>
    <comment ref="AR176"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V177" authorId="0" shapeId="0">
      <text>
        <r>
          <rPr>
            <sz val="11"/>
            <color theme="1"/>
            <rFont val="Calibri"/>
            <scheme val="minor"/>
          </rPr>
          <t>Registre la fecha estimada en que terminó la ejecución de la subactividad.
======</t>
        </r>
      </text>
    </comment>
    <comment ref="W177"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177" authorId="0" shapeId="0">
      <text>
        <r>
          <rPr>
            <sz val="11"/>
            <color theme="1"/>
            <rFont val="Calibri"/>
            <scheme val="minor"/>
          </rPr>
          <t>Registre de forma  breve, clara y precisa en que consiste el avance reportado.
======</t>
        </r>
      </text>
    </comment>
    <comment ref="AC177" authorId="0" shapeId="0">
      <text>
        <r>
          <rPr>
            <sz val="11"/>
            <color theme="1"/>
            <rFont val="Calibri"/>
            <scheme val="minor"/>
          </rPr>
          <t>Registre la fecha estimada en que terminó la ejecución de la subactividad.
======</t>
        </r>
      </text>
    </comment>
    <comment ref="AD177"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177" authorId="0" shapeId="0">
      <text>
        <r>
          <rPr>
            <sz val="11"/>
            <color theme="1"/>
            <rFont val="Calibri"/>
            <scheme val="minor"/>
          </rPr>
          <t>Registre de forma  breve, clara y precisa en que consiste el avance reportado.
======</t>
        </r>
      </text>
    </comment>
    <comment ref="AJ177" authorId="0" shapeId="0">
      <text>
        <r>
          <rPr>
            <sz val="11"/>
            <color theme="1"/>
            <rFont val="Calibri"/>
            <scheme val="minor"/>
          </rPr>
          <t>Registre la fecha estimada en que terminó la ejecución de la subactividad o la fecha del reporte del avance.
======</t>
        </r>
      </text>
    </comment>
    <comment ref="AK177"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177" authorId="0" shapeId="0">
      <text>
        <r>
          <rPr>
            <sz val="11"/>
            <color theme="1"/>
            <rFont val="Calibri"/>
            <scheme val="minor"/>
          </rPr>
          <t>Registre de forma  breve, clara y precisa en que consiste el avance reportado.
======</t>
        </r>
      </text>
    </comment>
    <comment ref="AQ177" authorId="0" shapeId="0">
      <text>
        <r>
          <rPr>
            <sz val="11"/>
            <color theme="1"/>
            <rFont val="Calibri"/>
            <scheme val="minor"/>
          </rPr>
          <t>Registre la fecha estimada en que terminó la ejecución de la subactividad o la fecha del reporte del avance.
======</t>
        </r>
      </text>
    </comment>
    <comment ref="AR177"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AS177" authorId="0" shapeId="0">
      <text>
        <r>
          <rPr>
            <sz val="11"/>
            <color theme="1"/>
            <rFont val="Calibri"/>
            <scheme val="minor"/>
          </rPr>
          <t>Registre de forma  breve, clara y precisa en que consiste el avance reportado.
======</t>
        </r>
      </text>
    </comment>
    <comment ref="V178" authorId="0" shapeId="0">
      <text>
        <r>
          <rPr>
            <sz val="11"/>
            <color theme="1"/>
            <rFont val="Calibri"/>
            <scheme val="minor"/>
          </rPr>
          <t>Registre la fecha estimada en que terminó la ejecución de la subactividad.
======</t>
        </r>
      </text>
    </comment>
    <comment ref="W178"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178" authorId="0" shapeId="0">
      <text>
        <r>
          <rPr>
            <sz val="11"/>
            <color theme="1"/>
            <rFont val="Calibri"/>
            <scheme val="minor"/>
          </rPr>
          <t>Registre de forma  breve, clara y precisa en que consiste el avance reportado.
======</t>
        </r>
      </text>
    </comment>
    <comment ref="AC178" authorId="0" shapeId="0">
      <text>
        <r>
          <rPr>
            <sz val="11"/>
            <color theme="1"/>
            <rFont val="Calibri"/>
            <scheme val="minor"/>
          </rPr>
          <t>Registre la fecha estimada en que terminó la ejecución de la subactividad.
======</t>
        </r>
      </text>
    </comment>
    <comment ref="AD178"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178" authorId="0" shapeId="0">
      <text>
        <r>
          <rPr>
            <sz val="11"/>
            <color theme="1"/>
            <rFont val="Calibri"/>
            <scheme val="minor"/>
          </rPr>
          <t>Registre de forma  breve, clara y precisa en que consiste el avance reportado.
======</t>
        </r>
      </text>
    </comment>
    <comment ref="AJ178" authorId="0" shapeId="0">
      <text>
        <r>
          <rPr>
            <sz val="11"/>
            <color theme="1"/>
            <rFont val="Calibri"/>
            <scheme val="minor"/>
          </rPr>
          <t>Registre la fecha estimada en que terminó la ejecución de la subactividad o la fecha del reporte del avance.
======</t>
        </r>
      </text>
    </comment>
    <comment ref="AK178"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178" authorId="0" shapeId="0">
      <text>
        <r>
          <rPr>
            <sz val="11"/>
            <color theme="1"/>
            <rFont val="Calibri"/>
            <scheme val="minor"/>
          </rPr>
          <t>Registre de forma  breve, clara y precisa en que consiste el avance reportado.
======</t>
        </r>
      </text>
    </comment>
    <comment ref="AQ178" authorId="0" shapeId="0">
      <text>
        <r>
          <rPr>
            <sz val="11"/>
            <color theme="1"/>
            <rFont val="Calibri"/>
            <scheme val="minor"/>
          </rPr>
          <t>Registre la fecha estimada en que terminó la ejecución de la subactividad o la fecha del reporte del avance.
======</t>
        </r>
      </text>
    </comment>
    <comment ref="AR178"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V179" authorId="0" shapeId="0">
      <text>
        <r>
          <rPr>
            <sz val="11"/>
            <color theme="1"/>
            <rFont val="Calibri"/>
            <scheme val="minor"/>
          </rPr>
          <t>Registre la fecha estimada en que terminó la ejecución de la subactividad.
======</t>
        </r>
      </text>
    </comment>
    <comment ref="W179"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179" authorId="0" shapeId="0">
      <text>
        <r>
          <rPr>
            <sz val="11"/>
            <color theme="1"/>
            <rFont val="Calibri"/>
            <scheme val="minor"/>
          </rPr>
          <t>Registre de forma  breve, clara y precisa en que consiste el avance reportado.
======</t>
        </r>
      </text>
    </comment>
    <comment ref="AC179" authorId="0" shapeId="0">
      <text>
        <r>
          <rPr>
            <sz val="11"/>
            <color theme="1"/>
            <rFont val="Calibri"/>
            <scheme val="minor"/>
          </rPr>
          <t>Registre la fecha estimada en que terminó la ejecución de la subactividad.
======</t>
        </r>
      </text>
    </comment>
    <comment ref="AD179"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179" authorId="0" shapeId="0">
      <text>
        <r>
          <rPr>
            <sz val="11"/>
            <color theme="1"/>
            <rFont val="Calibri"/>
            <scheme val="minor"/>
          </rPr>
          <t>Registre de forma  breve, clara y precisa en que consiste el avance reportado.
======</t>
        </r>
      </text>
    </comment>
    <comment ref="AJ179" authorId="0" shapeId="0">
      <text>
        <r>
          <rPr>
            <sz val="11"/>
            <color theme="1"/>
            <rFont val="Calibri"/>
            <scheme val="minor"/>
          </rPr>
          <t>Registre la fecha estimada en que terminó la ejecución de la subactividad o la fecha del reporte del avance.
======</t>
        </r>
      </text>
    </comment>
    <comment ref="AK179"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179" authorId="0" shapeId="0">
      <text>
        <r>
          <rPr>
            <sz val="11"/>
            <color theme="1"/>
            <rFont val="Calibri"/>
            <scheme val="minor"/>
          </rPr>
          <t>Registre de forma  breve, clara y precisa en que consiste el avance reportado.
======</t>
        </r>
      </text>
    </comment>
    <comment ref="AQ179" authorId="0" shapeId="0">
      <text>
        <r>
          <rPr>
            <sz val="11"/>
            <color theme="1"/>
            <rFont val="Calibri"/>
            <scheme val="minor"/>
          </rPr>
          <t>Registre la fecha estimada en que terminó la ejecución de la subactividad o la fecha del reporte del avance.
======</t>
        </r>
      </text>
    </comment>
    <comment ref="AR179"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V180" authorId="0" shapeId="0">
      <text>
        <r>
          <rPr>
            <sz val="11"/>
            <color theme="1"/>
            <rFont val="Calibri"/>
            <scheme val="minor"/>
          </rPr>
          <t>Registre la fecha estimada en que terminó la ejecución de la subactividad.
======</t>
        </r>
      </text>
    </comment>
    <comment ref="W180"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180" authorId="0" shapeId="0">
      <text>
        <r>
          <rPr>
            <sz val="11"/>
            <color theme="1"/>
            <rFont val="Calibri"/>
            <scheme val="minor"/>
          </rPr>
          <t>Registre de forma  breve, clara y precisa en que consiste el avance reportado.
======</t>
        </r>
      </text>
    </comment>
    <comment ref="AC180" authorId="0" shapeId="0">
      <text>
        <r>
          <rPr>
            <sz val="11"/>
            <color theme="1"/>
            <rFont val="Calibri"/>
            <scheme val="minor"/>
          </rPr>
          <t>Registre la fecha estimada en que terminó la ejecución de la subactividad.
======</t>
        </r>
      </text>
    </comment>
    <comment ref="AD180"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180" authorId="0" shapeId="0">
      <text>
        <r>
          <rPr>
            <sz val="11"/>
            <color theme="1"/>
            <rFont val="Calibri"/>
            <scheme val="minor"/>
          </rPr>
          <t>Registre de forma  breve, clara y precisa en que consiste el avance reportado.
======</t>
        </r>
      </text>
    </comment>
    <comment ref="AJ180" authorId="0" shapeId="0">
      <text>
        <r>
          <rPr>
            <sz val="11"/>
            <color theme="1"/>
            <rFont val="Calibri"/>
            <scheme val="minor"/>
          </rPr>
          <t>Registre la fecha estimada en que terminó la ejecución de la subactividad o la fecha del reporte del avance.
======</t>
        </r>
      </text>
    </comment>
    <comment ref="AK180"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180" authorId="0" shapeId="0">
      <text>
        <r>
          <rPr>
            <sz val="11"/>
            <color theme="1"/>
            <rFont val="Calibri"/>
            <scheme val="minor"/>
          </rPr>
          <t>Registre de forma  breve, clara y precisa en que consiste el avance reportado.
======</t>
        </r>
      </text>
    </comment>
    <comment ref="AQ180" authorId="0" shapeId="0">
      <text>
        <r>
          <rPr>
            <sz val="11"/>
            <color theme="1"/>
            <rFont val="Calibri"/>
            <scheme val="minor"/>
          </rPr>
          <t>Registre la fecha estimada en que terminó la ejecución de la subactividad o la fecha del reporte del avance.
======</t>
        </r>
      </text>
    </comment>
    <comment ref="AR180"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V181" authorId="0" shapeId="0">
      <text>
        <r>
          <rPr>
            <sz val="11"/>
            <color theme="1"/>
            <rFont val="Calibri"/>
            <scheme val="minor"/>
          </rPr>
          <t>Registre la fecha estimada en que terminó la ejecución de la subactividad.
======</t>
        </r>
      </text>
    </comment>
    <comment ref="W181"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181" authorId="0" shapeId="0">
      <text>
        <r>
          <rPr>
            <sz val="11"/>
            <color theme="1"/>
            <rFont val="Calibri"/>
            <scheme val="minor"/>
          </rPr>
          <t>Registre de forma  breve, clara y precisa en que consiste el avance reportado.
======</t>
        </r>
      </text>
    </comment>
    <comment ref="AC181" authorId="0" shapeId="0">
      <text>
        <r>
          <rPr>
            <sz val="11"/>
            <color theme="1"/>
            <rFont val="Calibri"/>
            <scheme val="minor"/>
          </rPr>
          <t>Registre la fecha estimada en que terminó la ejecución de la subactividad.
======</t>
        </r>
      </text>
    </comment>
    <comment ref="AD181"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181" authorId="0" shapeId="0">
      <text>
        <r>
          <rPr>
            <sz val="11"/>
            <color theme="1"/>
            <rFont val="Calibri"/>
            <scheme val="minor"/>
          </rPr>
          <t>Registre de forma  breve, clara y precisa en que consiste el avance reportado.
======</t>
        </r>
      </text>
    </comment>
    <comment ref="AJ181" authorId="0" shapeId="0">
      <text>
        <r>
          <rPr>
            <sz val="11"/>
            <color theme="1"/>
            <rFont val="Calibri"/>
            <scheme val="minor"/>
          </rPr>
          <t>Registre la fecha estimada en que terminó la ejecución de la subactividad o la fecha del reporte del avance.
======</t>
        </r>
      </text>
    </comment>
    <comment ref="AK181"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Q181" authorId="0" shapeId="0">
      <text>
        <r>
          <rPr>
            <sz val="11"/>
            <color theme="1"/>
            <rFont val="Calibri"/>
            <scheme val="minor"/>
          </rPr>
          <t>Registre la fecha estimada en que terminó la ejecución de la subactividad o la fecha del reporte del avance.
======</t>
        </r>
      </text>
    </comment>
    <comment ref="AR181"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V182" authorId="0" shapeId="0">
      <text>
        <r>
          <rPr>
            <sz val="11"/>
            <color theme="1"/>
            <rFont val="Calibri"/>
            <scheme val="minor"/>
          </rPr>
          <t>Registre la fecha estimada en que terminó la ejecución de la subactividad.
======</t>
        </r>
      </text>
    </comment>
    <comment ref="W182"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182" authorId="0" shapeId="0">
      <text>
        <r>
          <rPr>
            <sz val="11"/>
            <color theme="1"/>
            <rFont val="Calibri"/>
            <scheme val="minor"/>
          </rPr>
          <t>Registre de forma  breve, clara y precisa en que consiste el avance reportado.
======</t>
        </r>
      </text>
    </comment>
    <comment ref="AC182" authorId="0" shapeId="0">
      <text>
        <r>
          <rPr>
            <sz val="11"/>
            <color theme="1"/>
            <rFont val="Calibri"/>
            <scheme val="minor"/>
          </rPr>
          <t>Registre la fecha estimada en que terminó la ejecución de la subactividad.
======</t>
        </r>
      </text>
    </comment>
    <comment ref="AD182"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182" authorId="0" shapeId="0">
      <text>
        <r>
          <rPr>
            <sz val="11"/>
            <color theme="1"/>
            <rFont val="Calibri"/>
            <scheme val="minor"/>
          </rPr>
          <t>Registre de forma  breve, clara y precisa en que consiste el avance reportado.
======</t>
        </r>
      </text>
    </comment>
    <comment ref="AJ182" authorId="0" shapeId="0">
      <text>
        <r>
          <rPr>
            <sz val="11"/>
            <color theme="1"/>
            <rFont val="Calibri"/>
            <scheme val="minor"/>
          </rPr>
          <t>Registre la fecha estimada en que terminó la ejecución de la subactividad o la fecha del reporte del avance.
======</t>
        </r>
      </text>
    </comment>
    <comment ref="AK182"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182" authorId="0" shapeId="0">
      <text>
        <r>
          <rPr>
            <sz val="11"/>
            <color theme="1"/>
            <rFont val="Calibri"/>
            <scheme val="minor"/>
          </rPr>
          <t>Registre de forma  breve, clara y precisa en que consiste el avance reportado.
======</t>
        </r>
      </text>
    </comment>
    <comment ref="AQ182" authorId="0" shapeId="0">
      <text>
        <r>
          <rPr>
            <sz val="11"/>
            <color theme="1"/>
            <rFont val="Calibri"/>
            <scheme val="minor"/>
          </rPr>
          <t>Registre la fecha estimada en que terminó la ejecución de la subactividad o la fecha del reporte del avance.
======</t>
        </r>
      </text>
    </comment>
    <comment ref="AR182"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V183" authorId="0" shapeId="0">
      <text>
        <r>
          <rPr>
            <sz val="11"/>
            <color theme="1"/>
            <rFont val="Calibri"/>
            <scheme val="minor"/>
          </rPr>
          <t>Registre la fecha estimada en que terminó la ejecución de la subactividad.
======</t>
        </r>
      </text>
    </comment>
    <comment ref="W183"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183" authorId="0" shapeId="0">
      <text>
        <r>
          <rPr>
            <sz val="11"/>
            <color theme="1"/>
            <rFont val="Calibri"/>
            <scheme val="minor"/>
          </rPr>
          <t>Registre de forma  breve, clara y precisa en que consiste el avance reportado.
======</t>
        </r>
      </text>
    </comment>
    <comment ref="AC183" authorId="0" shapeId="0">
      <text>
        <r>
          <rPr>
            <sz val="11"/>
            <color theme="1"/>
            <rFont val="Calibri"/>
            <scheme val="minor"/>
          </rPr>
          <t>Registre la fecha estimada en que terminó la ejecución de la subactividad.
======</t>
        </r>
      </text>
    </comment>
    <comment ref="AD183"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183" authorId="0" shapeId="0">
      <text>
        <r>
          <rPr>
            <sz val="11"/>
            <color theme="1"/>
            <rFont val="Calibri"/>
            <scheme val="minor"/>
          </rPr>
          <t>Registre de forma  breve, clara y precisa en que consiste el avance reportado.
======</t>
        </r>
      </text>
    </comment>
    <comment ref="AJ183" authorId="0" shapeId="0">
      <text>
        <r>
          <rPr>
            <sz val="11"/>
            <color theme="1"/>
            <rFont val="Calibri"/>
            <scheme val="minor"/>
          </rPr>
          <t>Registre la fecha estimada en que terminó la ejecución de la subactividad o la fecha del reporte del avance.
======</t>
        </r>
      </text>
    </comment>
    <comment ref="AK183"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183" authorId="0" shapeId="0">
      <text>
        <r>
          <rPr>
            <sz val="11"/>
            <color theme="1"/>
            <rFont val="Calibri"/>
            <scheme val="minor"/>
          </rPr>
          <t>Registre de forma  breve, clara y precisa en que consiste el avance reportado.
======</t>
        </r>
      </text>
    </comment>
    <comment ref="AQ183" authorId="0" shapeId="0">
      <text>
        <r>
          <rPr>
            <sz val="11"/>
            <color theme="1"/>
            <rFont val="Calibri"/>
            <scheme val="minor"/>
          </rPr>
          <t>Registre la fecha estimada en que terminó la ejecución de la subactividad o la fecha del reporte del avance.
======</t>
        </r>
      </text>
    </comment>
    <comment ref="AR183"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V184" authorId="0" shapeId="0">
      <text>
        <r>
          <rPr>
            <sz val="11"/>
            <color theme="1"/>
            <rFont val="Calibri"/>
            <scheme val="minor"/>
          </rPr>
          <t>Registre la fecha estimada en que terminó la ejecución de la subactividad.
======</t>
        </r>
      </text>
    </comment>
    <comment ref="W184"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184" authorId="0" shapeId="0">
      <text>
        <r>
          <rPr>
            <sz val="11"/>
            <color theme="1"/>
            <rFont val="Calibri"/>
            <scheme val="minor"/>
          </rPr>
          <t>Registre de forma  breve, clara y precisa en que consiste el avance reportado.
======</t>
        </r>
      </text>
    </comment>
    <comment ref="AC184" authorId="0" shapeId="0">
      <text>
        <r>
          <rPr>
            <sz val="11"/>
            <color theme="1"/>
            <rFont val="Calibri"/>
            <scheme val="minor"/>
          </rPr>
          <t>Registre la fecha estimada en que terminó la ejecución de la subactividad.
======</t>
        </r>
      </text>
    </comment>
    <comment ref="AD184"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184" authorId="0" shapeId="0">
      <text>
        <r>
          <rPr>
            <sz val="11"/>
            <color theme="1"/>
            <rFont val="Calibri"/>
            <scheme val="minor"/>
          </rPr>
          <t>Registre de forma  breve, clara y precisa en que consiste el avance reportado.
======</t>
        </r>
      </text>
    </comment>
    <comment ref="AJ184" authorId="0" shapeId="0">
      <text>
        <r>
          <rPr>
            <sz val="11"/>
            <color theme="1"/>
            <rFont val="Calibri"/>
            <scheme val="minor"/>
          </rPr>
          <t>Registre la fecha estimada en que terminó la ejecución de la subactividad o la fecha del reporte del avance.
======</t>
        </r>
      </text>
    </comment>
    <comment ref="AK184"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184" authorId="0" shapeId="0">
      <text>
        <r>
          <rPr>
            <sz val="11"/>
            <color theme="1"/>
            <rFont val="Calibri"/>
            <scheme val="minor"/>
          </rPr>
          <t>Registre de forma  breve, clara y precisa en que consiste el avance reportado.
======</t>
        </r>
      </text>
    </comment>
    <comment ref="AQ184" authorId="0" shapeId="0">
      <text>
        <r>
          <rPr>
            <sz val="11"/>
            <color theme="1"/>
            <rFont val="Calibri"/>
            <scheme val="minor"/>
          </rPr>
          <t>Registre la fecha estimada en que terminó la ejecución de la subactividad o la fecha del reporte del avance.
======</t>
        </r>
      </text>
    </comment>
    <comment ref="AR184"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V185" authorId="0" shapeId="0">
      <text>
        <r>
          <rPr>
            <sz val="11"/>
            <color theme="1"/>
            <rFont val="Calibri"/>
            <scheme val="minor"/>
          </rPr>
          <t>Registre la fecha estimada en que terminó la ejecución de la subactividad.
======</t>
        </r>
      </text>
    </comment>
    <comment ref="W185"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185" authorId="0" shapeId="0">
      <text>
        <r>
          <rPr>
            <sz val="11"/>
            <color theme="1"/>
            <rFont val="Calibri"/>
            <scheme val="minor"/>
          </rPr>
          <t>Registre de forma  breve, clara y precisa en que consiste el avance reportado.
======</t>
        </r>
      </text>
    </comment>
    <comment ref="AC185" authorId="0" shapeId="0">
      <text>
        <r>
          <rPr>
            <sz val="11"/>
            <color theme="1"/>
            <rFont val="Calibri"/>
            <scheme val="minor"/>
          </rPr>
          <t>Registre la fecha estimada en que terminó la ejecución de la subactividad.
======</t>
        </r>
      </text>
    </comment>
    <comment ref="AD185"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185" authorId="0" shapeId="0">
      <text>
        <r>
          <rPr>
            <sz val="11"/>
            <color theme="1"/>
            <rFont val="Calibri"/>
            <scheme val="minor"/>
          </rPr>
          <t>Registre de forma  breve, clara y precisa en que consiste el avance reportado.
======</t>
        </r>
      </text>
    </comment>
    <comment ref="AJ185" authorId="0" shapeId="0">
      <text>
        <r>
          <rPr>
            <sz val="11"/>
            <color theme="1"/>
            <rFont val="Calibri"/>
            <scheme val="minor"/>
          </rPr>
          <t>Registre la fecha estimada en que terminó la ejecución de la subactividad o la fecha del reporte del avance.
======</t>
        </r>
      </text>
    </comment>
    <comment ref="AK185"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185" authorId="0" shapeId="0">
      <text>
        <r>
          <rPr>
            <sz val="11"/>
            <color theme="1"/>
            <rFont val="Calibri"/>
            <scheme val="minor"/>
          </rPr>
          <t>Registre de forma  breve, clara y precisa en que consiste el avance reportado.
======</t>
        </r>
      </text>
    </comment>
    <comment ref="AQ185" authorId="0" shapeId="0">
      <text>
        <r>
          <rPr>
            <sz val="11"/>
            <color theme="1"/>
            <rFont val="Calibri"/>
            <scheme val="minor"/>
          </rPr>
          <t>Registre la fecha estimada en que terminó la ejecución de la subactividad o la fecha del reporte del avance.
======</t>
        </r>
      </text>
    </comment>
    <comment ref="AR185"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V186" authorId="0" shapeId="0">
      <text>
        <r>
          <rPr>
            <sz val="11"/>
            <color theme="1"/>
            <rFont val="Calibri"/>
            <scheme val="minor"/>
          </rPr>
          <t>Registre la fecha estimada en que terminó la ejecución de la subactividad.
======</t>
        </r>
      </text>
    </comment>
    <comment ref="W186"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186" authorId="0" shapeId="0">
      <text>
        <r>
          <rPr>
            <sz val="11"/>
            <color theme="1"/>
            <rFont val="Calibri"/>
            <scheme val="minor"/>
          </rPr>
          <t>Registre de forma  breve, clara y precisa en que consiste el avance reportado.
======</t>
        </r>
      </text>
    </comment>
    <comment ref="AC186" authorId="0" shapeId="0">
      <text>
        <r>
          <rPr>
            <sz val="11"/>
            <color theme="1"/>
            <rFont val="Calibri"/>
            <scheme val="minor"/>
          </rPr>
          <t>Registre la fecha estimada en que terminó la ejecución de la subactividad.
======</t>
        </r>
      </text>
    </comment>
    <comment ref="AD186"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186" authorId="0" shapeId="0">
      <text>
        <r>
          <rPr>
            <sz val="11"/>
            <color theme="1"/>
            <rFont val="Calibri"/>
            <scheme val="minor"/>
          </rPr>
          <t>Registre de forma  breve, clara y precisa en que consiste el avance reportado.
======</t>
        </r>
      </text>
    </comment>
    <comment ref="AJ186" authorId="0" shapeId="0">
      <text>
        <r>
          <rPr>
            <sz val="11"/>
            <color theme="1"/>
            <rFont val="Calibri"/>
            <scheme val="minor"/>
          </rPr>
          <t>Registre la fecha estimada en que terminó la ejecución de la subactividad o la fecha del reporte del avance.
======</t>
        </r>
      </text>
    </comment>
    <comment ref="AK186"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186" authorId="0" shapeId="0">
      <text>
        <r>
          <rPr>
            <sz val="11"/>
            <color theme="1"/>
            <rFont val="Calibri"/>
            <scheme val="minor"/>
          </rPr>
          <t>Registre de forma  breve, clara y precisa en que consiste el avance reportado.
======</t>
        </r>
      </text>
    </comment>
    <comment ref="AQ186" authorId="0" shapeId="0">
      <text>
        <r>
          <rPr>
            <sz val="11"/>
            <color theme="1"/>
            <rFont val="Calibri"/>
            <scheme val="minor"/>
          </rPr>
          <t>Registre la fecha estimada en que terminó la ejecución de la subactividad o la fecha del reporte del avance.
======</t>
        </r>
      </text>
    </comment>
    <comment ref="AR186"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V187" authorId="0" shapeId="0">
      <text>
        <r>
          <rPr>
            <sz val="11"/>
            <color theme="1"/>
            <rFont val="Calibri"/>
            <scheme val="minor"/>
          </rPr>
          <t>Registre la fecha estimada en que terminó la ejecución de la subactividad.
======</t>
        </r>
      </text>
    </comment>
    <comment ref="W187"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187" authorId="0" shapeId="0">
      <text>
        <r>
          <rPr>
            <sz val="11"/>
            <color theme="1"/>
            <rFont val="Calibri"/>
            <scheme val="minor"/>
          </rPr>
          <t>Registre de forma  breve, clara y precisa en que consiste el avance reportado.
======</t>
        </r>
      </text>
    </comment>
    <comment ref="AC187" authorId="0" shapeId="0">
      <text>
        <r>
          <rPr>
            <sz val="11"/>
            <color theme="1"/>
            <rFont val="Calibri"/>
            <scheme val="minor"/>
          </rPr>
          <t>Registre la fecha estimada en que terminó la ejecución de la subactividad.
======</t>
        </r>
      </text>
    </comment>
    <comment ref="AD187"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187" authorId="0" shapeId="0">
      <text>
        <r>
          <rPr>
            <sz val="11"/>
            <color theme="1"/>
            <rFont val="Calibri"/>
            <scheme val="minor"/>
          </rPr>
          <t>Registre de forma  breve, clara y precisa en que consiste el avance reportado.
======</t>
        </r>
      </text>
    </comment>
    <comment ref="AJ187" authorId="0" shapeId="0">
      <text>
        <r>
          <rPr>
            <sz val="11"/>
            <color theme="1"/>
            <rFont val="Calibri"/>
            <scheme val="minor"/>
          </rPr>
          <t>Registre la fecha estimada en que terminó la ejecución de la subactividad o la fecha del reporte del avance.
======</t>
        </r>
      </text>
    </comment>
    <comment ref="AK187"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187" authorId="0" shapeId="0">
      <text>
        <r>
          <rPr>
            <sz val="11"/>
            <color theme="1"/>
            <rFont val="Calibri"/>
            <scheme val="minor"/>
          </rPr>
          <t>Registre de forma  breve, clara y precisa en que consiste el avance reportado.
======</t>
        </r>
      </text>
    </comment>
    <comment ref="AQ187" authorId="0" shapeId="0">
      <text>
        <r>
          <rPr>
            <sz val="11"/>
            <color theme="1"/>
            <rFont val="Calibri"/>
            <scheme val="minor"/>
          </rPr>
          <t>Registre la fecha estimada en que terminó la ejecución de la subactividad o la fecha del reporte del avance.
======</t>
        </r>
      </text>
    </comment>
    <comment ref="AR187"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V188" authorId="0" shapeId="0">
      <text>
        <r>
          <rPr>
            <sz val="11"/>
            <color theme="1"/>
            <rFont val="Calibri"/>
            <scheme val="minor"/>
          </rPr>
          <t>Registre la fecha estimada en que terminó la ejecución de la subactividad.
======</t>
        </r>
      </text>
    </comment>
    <comment ref="W188"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188" authorId="0" shapeId="0">
      <text>
        <r>
          <rPr>
            <sz val="11"/>
            <color theme="1"/>
            <rFont val="Calibri"/>
            <scheme val="minor"/>
          </rPr>
          <t>Registre de forma  breve, clara y precisa en que consiste el avance reportado.
======</t>
        </r>
      </text>
    </comment>
    <comment ref="AC188" authorId="0" shapeId="0">
      <text>
        <r>
          <rPr>
            <sz val="11"/>
            <color theme="1"/>
            <rFont val="Calibri"/>
            <scheme val="minor"/>
          </rPr>
          <t>Registre la fecha estimada en que terminó la ejecución de la subactividad.
======</t>
        </r>
      </text>
    </comment>
    <comment ref="AD188"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188" authorId="0" shapeId="0">
      <text>
        <r>
          <rPr>
            <sz val="11"/>
            <color theme="1"/>
            <rFont val="Calibri"/>
            <scheme val="minor"/>
          </rPr>
          <t>Registre de forma  breve, clara y precisa en que consiste el avance reportado.
======</t>
        </r>
      </text>
    </comment>
    <comment ref="AJ188" authorId="0" shapeId="0">
      <text>
        <r>
          <rPr>
            <sz val="11"/>
            <color theme="1"/>
            <rFont val="Calibri"/>
            <scheme val="minor"/>
          </rPr>
          <t>Registre la fecha estimada en que terminó la ejecución de la subactividad o la fecha del reporte del avance.
======</t>
        </r>
      </text>
    </comment>
    <comment ref="AK188"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188" authorId="0" shapeId="0">
      <text>
        <r>
          <rPr>
            <sz val="11"/>
            <color theme="1"/>
            <rFont val="Calibri"/>
            <scheme val="minor"/>
          </rPr>
          <t>Registre de forma  breve, clara y precisa en que consiste el avance reportado.
======</t>
        </r>
      </text>
    </comment>
    <comment ref="AQ188" authorId="0" shapeId="0">
      <text>
        <r>
          <rPr>
            <sz val="11"/>
            <color theme="1"/>
            <rFont val="Calibri"/>
            <scheme val="minor"/>
          </rPr>
          <t>Registre la fecha estimada en que terminó la ejecución de la subactividad o la fecha del reporte del avance.
======</t>
        </r>
      </text>
    </comment>
    <comment ref="AR188"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V189" authorId="0" shapeId="0">
      <text>
        <r>
          <rPr>
            <sz val="11"/>
            <color theme="1"/>
            <rFont val="Calibri"/>
            <scheme val="minor"/>
          </rPr>
          <t>Registre la fecha estimada en que terminó la ejecución de la subactividad.
======</t>
        </r>
      </text>
    </comment>
    <comment ref="W189"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189" authorId="0" shapeId="0">
      <text>
        <r>
          <rPr>
            <sz val="11"/>
            <color theme="1"/>
            <rFont val="Calibri"/>
            <scheme val="minor"/>
          </rPr>
          <t>Registre de forma  breve, clara y precisa en que consiste el avance reportado.
======</t>
        </r>
      </text>
    </comment>
    <comment ref="AC189" authorId="0" shapeId="0">
      <text>
        <r>
          <rPr>
            <sz val="11"/>
            <color theme="1"/>
            <rFont val="Calibri"/>
            <scheme val="minor"/>
          </rPr>
          <t>Registre la fecha estimada en que terminó la ejecución de la subactividad.
======</t>
        </r>
      </text>
    </comment>
    <comment ref="AD189"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189" authorId="0" shapeId="0">
      <text>
        <r>
          <rPr>
            <sz val="11"/>
            <color theme="1"/>
            <rFont val="Calibri"/>
            <scheme val="minor"/>
          </rPr>
          <t>Registre de forma  breve, clara y precisa en que consiste el avance reportado.
======</t>
        </r>
      </text>
    </comment>
    <comment ref="AJ189" authorId="0" shapeId="0">
      <text>
        <r>
          <rPr>
            <sz val="11"/>
            <color theme="1"/>
            <rFont val="Calibri"/>
            <scheme val="minor"/>
          </rPr>
          <t>Registre la fecha estimada en que terminó la ejecución de la subactividad o la fecha del reporte del avance.
======</t>
        </r>
      </text>
    </comment>
    <comment ref="AK189"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189" authorId="0" shapeId="0">
      <text>
        <r>
          <rPr>
            <sz val="11"/>
            <color theme="1"/>
            <rFont val="Calibri"/>
            <scheme val="minor"/>
          </rPr>
          <t>Registre de forma  breve, clara y precisa en que consiste el avance reportado.
======</t>
        </r>
      </text>
    </comment>
    <comment ref="AQ189" authorId="0" shapeId="0">
      <text>
        <r>
          <rPr>
            <sz val="11"/>
            <color theme="1"/>
            <rFont val="Calibri"/>
            <scheme val="minor"/>
          </rPr>
          <t>Registre la fecha estimada en que terminó la ejecución de la subactividad o la fecha del reporte del avance.
======</t>
        </r>
      </text>
    </comment>
    <comment ref="AR189"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V190" authorId="0" shapeId="0">
      <text>
        <r>
          <rPr>
            <sz val="11"/>
            <color theme="1"/>
            <rFont val="Calibri"/>
            <scheme val="minor"/>
          </rPr>
          <t>Registre la fecha estimada en que terminó la ejecución de la subactividad.
======</t>
        </r>
      </text>
    </comment>
    <comment ref="W190"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190" authorId="0" shapeId="0">
      <text>
        <r>
          <rPr>
            <sz val="11"/>
            <color theme="1"/>
            <rFont val="Calibri"/>
            <scheme val="minor"/>
          </rPr>
          <t>Registre de forma  breve, clara y precisa en que consiste el avance reportado.
======</t>
        </r>
      </text>
    </comment>
    <comment ref="AC190" authorId="0" shapeId="0">
      <text>
        <r>
          <rPr>
            <sz val="11"/>
            <color theme="1"/>
            <rFont val="Calibri"/>
            <scheme val="minor"/>
          </rPr>
          <t>Registre la fecha estimada en que terminó la ejecución de la subactividad.
======</t>
        </r>
      </text>
    </comment>
    <comment ref="AD190"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190" authorId="0" shapeId="0">
      <text>
        <r>
          <rPr>
            <sz val="11"/>
            <color theme="1"/>
            <rFont val="Calibri"/>
            <scheme val="minor"/>
          </rPr>
          <t>Registre de forma  breve, clara y precisa en que consiste el avance reportado.
======</t>
        </r>
      </text>
    </comment>
    <comment ref="AJ190" authorId="0" shapeId="0">
      <text>
        <r>
          <rPr>
            <sz val="11"/>
            <color theme="1"/>
            <rFont val="Calibri"/>
            <scheme val="minor"/>
          </rPr>
          <t>Registre la fecha estimada en que terminó la ejecución de la subactividad o la fecha del reporte del avance.
======</t>
        </r>
      </text>
    </comment>
    <comment ref="AK190"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190" authorId="0" shapeId="0">
      <text>
        <r>
          <rPr>
            <sz val="11"/>
            <color theme="1"/>
            <rFont val="Calibri"/>
            <scheme val="minor"/>
          </rPr>
          <t>Registre de forma  breve, clara y precisa en que consiste el avance reportado.
======</t>
        </r>
      </text>
    </comment>
    <comment ref="AQ190" authorId="0" shapeId="0">
      <text>
        <r>
          <rPr>
            <sz val="11"/>
            <color theme="1"/>
            <rFont val="Calibri"/>
            <scheme val="minor"/>
          </rPr>
          <t>Registre la fecha estimada en que terminó la ejecución de la subactividad o la fecha del reporte del avance.
======</t>
        </r>
      </text>
    </comment>
    <comment ref="AR190"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V191" authorId="0" shapeId="0">
      <text>
        <r>
          <rPr>
            <sz val="11"/>
            <color theme="1"/>
            <rFont val="Calibri"/>
            <scheme val="minor"/>
          </rPr>
          <t>Registre la fecha estimada en que terminó la ejecución de la subactividad.
======</t>
        </r>
      </text>
    </comment>
    <comment ref="W191"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191" authorId="0" shapeId="0">
      <text>
        <r>
          <rPr>
            <sz val="11"/>
            <color theme="1"/>
            <rFont val="Calibri"/>
            <scheme val="minor"/>
          </rPr>
          <t>Registre de forma  breve, clara y precisa en que consiste el avance reportado.
======</t>
        </r>
      </text>
    </comment>
    <comment ref="AC191" authorId="0" shapeId="0">
      <text>
        <r>
          <rPr>
            <sz val="11"/>
            <color theme="1"/>
            <rFont val="Calibri"/>
            <scheme val="minor"/>
          </rPr>
          <t>Registre la fecha estimada en que terminó la ejecución de la subactividad.
======</t>
        </r>
      </text>
    </comment>
    <comment ref="AD191"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191" authorId="0" shapeId="0">
      <text>
        <r>
          <rPr>
            <sz val="11"/>
            <color theme="1"/>
            <rFont val="Calibri"/>
            <scheme val="minor"/>
          </rPr>
          <t>Registre de forma  breve, clara y precisa en que consiste el avance reportado.
======</t>
        </r>
      </text>
    </comment>
    <comment ref="AJ191" authorId="0" shapeId="0">
      <text>
        <r>
          <rPr>
            <sz val="11"/>
            <color theme="1"/>
            <rFont val="Calibri"/>
            <scheme val="minor"/>
          </rPr>
          <t>Registre la fecha estimada en que terminó la ejecución de la subactividad o la fecha del reporte del avance.
======</t>
        </r>
      </text>
    </comment>
    <comment ref="AK191"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191" authorId="0" shapeId="0">
      <text>
        <r>
          <rPr>
            <sz val="11"/>
            <color theme="1"/>
            <rFont val="Calibri"/>
            <scheme val="minor"/>
          </rPr>
          <t>Registre de forma  breve, clara y precisa en que consiste el avance reportado.
======</t>
        </r>
      </text>
    </comment>
    <comment ref="AQ191" authorId="0" shapeId="0">
      <text>
        <r>
          <rPr>
            <sz val="11"/>
            <color theme="1"/>
            <rFont val="Calibri"/>
            <scheme val="minor"/>
          </rPr>
          <t>Registre la fecha estimada en que terminó la ejecución de la subactividad o la fecha del reporte del avance.
======</t>
        </r>
      </text>
    </comment>
    <comment ref="AR191"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V192" authorId="0" shapeId="0">
      <text>
        <r>
          <rPr>
            <sz val="11"/>
            <color theme="1"/>
            <rFont val="Calibri"/>
            <scheme val="minor"/>
          </rPr>
          <t>Registre la fecha estimada en que terminó la ejecución de la subactividad.
======</t>
        </r>
      </text>
    </comment>
    <comment ref="W192"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192" authorId="0" shapeId="0">
      <text>
        <r>
          <rPr>
            <sz val="11"/>
            <color theme="1"/>
            <rFont val="Calibri"/>
            <scheme val="minor"/>
          </rPr>
          <t>Registre de forma  breve, clara y precisa en que consiste el avance reportado.
======</t>
        </r>
      </text>
    </comment>
    <comment ref="AC192" authorId="0" shapeId="0">
      <text>
        <r>
          <rPr>
            <sz val="11"/>
            <color theme="1"/>
            <rFont val="Calibri"/>
            <scheme val="minor"/>
          </rPr>
          <t>Registre la fecha estimada en que terminó la ejecución de la subactividad.
======</t>
        </r>
      </text>
    </comment>
    <comment ref="AD192"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192" authorId="0" shapeId="0">
      <text>
        <r>
          <rPr>
            <sz val="11"/>
            <color theme="1"/>
            <rFont val="Calibri"/>
            <scheme val="minor"/>
          </rPr>
          <t>Registre de forma  breve, clara y precisa en que consiste el avance reportado.
======</t>
        </r>
      </text>
    </comment>
    <comment ref="AJ192" authorId="0" shapeId="0">
      <text>
        <r>
          <rPr>
            <sz val="11"/>
            <color theme="1"/>
            <rFont val="Calibri"/>
            <scheme val="minor"/>
          </rPr>
          <t>Registre la fecha estimada en que terminó la ejecución de la subactividad o la fecha del reporte del avance.
======</t>
        </r>
      </text>
    </comment>
    <comment ref="AK192"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192" authorId="0" shapeId="0">
      <text>
        <r>
          <rPr>
            <sz val="11"/>
            <color theme="1"/>
            <rFont val="Calibri"/>
            <scheme val="minor"/>
          </rPr>
          <t>Registre de forma  breve, clara y precisa en que consiste el avance reportado.
======</t>
        </r>
      </text>
    </comment>
    <comment ref="AQ192" authorId="0" shapeId="0">
      <text>
        <r>
          <rPr>
            <sz val="11"/>
            <color theme="1"/>
            <rFont val="Calibri"/>
            <scheme val="minor"/>
          </rPr>
          <t>Registre la fecha estimada en que terminó la ejecución de la subactividad o la fecha del reporte del avance.
======</t>
        </r>
      </text>
    </comment>
    <comment ref="AR192"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V193" authorId="0" shapeId="0">
      <text>
        <r>
          <rPr>
            <sz val="11"/>
            <color theme="1"/>
            <rFont val="Calibri"/>
            <scheme val="minor"/>
          </rPr>
          <t>Registre la fecha estimada en que terminó la ejecución de la subactividad.
======</t>
        </r>
      </text>
    </comment>
    <comment ref="W193"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193" authorId="0" shapeId="0">
      <text>
        <r>
          <rPr>
            <sz val="11"/>
            <color theme="1"/>
            <rFont val="Calibri"/>
            <scheme val="minor"/>
          </rPr>
          <t>Registre de forma  breve, clara y precisa en que consiste el avance reportado.
======</t>
        </r>
      </text>
    </comment>
    <comment ref="AC193" authorId="0" shapeId="0">
      <text>
        <r>
          <rPr>
            <sz val="11"/>
            <color theme="1"/>
            <rFont val="Calibri"/>
            <scheme val="minor"/>
          </rPr>
          <t>Registre la fecha estimada en que terminó la ejecución de la subactividad.
======</t>
        </r>
      </text>
    </comment>
    <comment ref="AD193"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193" authorId="0" shapeId="0">
      <text>
        <r>
          <rPr>
            <sz val="11"/>
            <color theme="1"/>
            <rFont val="Calibri"/>
            <scheme val="minor"/>
          </rPr>
          <t>Registre de forma  breve, clara y precisa en que consiste el avance reportado.
======</t>
        </r>
      </text>
    </comment>
    <comment ref="AJ193" authorId="0" shapeId="0">
      <text>
        <r>
          <rPr>
            <sz val="11"/>
            <color theme="1"/>
            <rFont val="Calibri"/>
            <scheme val="minor"/>
          </rPr>
          <t>Registre la fecha estimada en que terminó la ejecución de la subactividad o la fecha del reporte del avance.
======</t>
        </r>
      </text>
    </comment>
    <comment ref="AK193"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193" authorId="0" shapeId="0">
      <text>
        <r>
          <rPr>
            <sz val="11"/>
            <color theme="1"/>
            <rFont val="Calibri"/>
            <scheme val="minor"/>
          </rPr>
          <t>Registre de forma  breve, clara y precisa en que consiste el avance reportado.
======</t>
        </r>
      </text>
    </comment>
    <comment ref="AQ193" authorId="0" shapeId="0">
      <text>
        <r>
          <rPr>
            <sz val="11"/>
            <color theme="1"/>
            <rFont val="Calibri"/>
            <scheme val="minor"/>
          </rPr>
          <t>Registre la fecha estimada en que terminó la ejecución de la subactividad o la fecha del reporte del avance.
======</t>
        </r>
      </text>
    </comment>
    <comment ref="AR193"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V194" authorId="0" shapeId="0">
      <text>
        <r>
          <rPr>
            <sz val="11"/>
            <color theme="1"/>
            <rFont val="Calibri"/>
            <scheme val="minor"/>
          </rPr>
          <t>Registre la fecha estimada en que terminó la ejecución de la subactividad.
======</t>
        </r>
      </text>
    </comment>
    <comment ref="W194"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194" authorId="0" shapeId="0">
      <text>
        <r>
          <rPr>
            <sz val="11"/>
            <color theme="1"/>
            <rFont val="Calibri"/>
            <scheme val="minor"/>
          </rPr>
          <t>Registre de forma  breve, clara y precisa en que consiste el avance reportado.
======</t>
        </r>
      </text>
    </comment>
    <comment ref="AC194" authorId="0" shapeId="0">
      <text>
        <r>
          <rPr>
            <sz val="11"/>
            <color theme="1"/>
            <rFont val="Calibri"/>
            <scheme val="minor"/>
          </rPr>
          <t>Registre la fecha estimada en que terminó la ejecución de la subactividad.
======</t>
        </r>
      </text>
    </comment>
    <comment ref="AD194"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194" authorId="0" shapeId="0">
      <text>
        <r>
          <rPr>
            <sz val="11"/>
            <color theme="1"/>
            <rFont val="Calibri"/>
            <scheme val="minor"/>
          </rPr>
          <t>Registre de forma  breve, clara y precisa en que consiste el avance reportado.
======</t>
        </r>
      </text>
    </comment>
    <comment ref="AJ194" authorId="0" shapeId="0">
      <text>
        <r>
          <rPr>
            <sz val="11"/>
            <color theme="1"/>
            <rFont val="Calibri"/>
            <scheme val="minor"/>
          </rPr>
          <t>Registre la fecha estimada en que terminó la ejecución de la subactividad o la fecha del reporte del avance.
======</t>
        </r>
      </text>
    </comment>
    <comment ref="AK194"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194" authorId="0" shapeId="0">
      <text>
        <r>
          <rPr>
            <sz val="11"/>
            <color theme="1"/>
            <rFont val="Calibri"/>
            <scheme val="minor"/>
          </rPr>
          <t>Registre de forma  breve, clara y precisa en que consiste el avance reportado.
======</t>
        </r>
      </text>
    </comment>
    <comment ref="AQ194" authorId="0" shapeId="0">
      <text>
        <r>
          <rPr>
            <sz val="11"/>
            <color theme="1"/>
            <rFont val="Calibri"/>
            <scheme val="minor"/>
          </rPr>
          <t>Registre la fecha estimada en que terminó la ejecución de la subactividad o la fecha del reporte del avance.
======</t>
        </r>
      </text>
    </comment>
    <comment ref="AR194"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V195" authorId="0" shapeId="0">
      <text>
        <r>
          <rPr>
            <sz val="11"/>
            <color theme="1"/>
            <rFont val="Calibri"/>
            <scheme val="minor"/>
          </rPr>
          <t>Registre la fecha estimada en que terminó la ejecución de la subactividad.
======</t>
        </r>
      </text>
    </comment>
    <comment ref="W195"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195" authorId="0" shapeId="0">
      <text>
        <r>
          <rPr>
            <sz val="11"/>
            <color theme="1"/>
            <rFont val="Calibri"/>
            <scheme val="minor"/>
          </rPr>
          <t>Registre de forma  breve, clara y precisa en que consiste el avance reportado.
======</t>
        </r>
      </text>
    </comment>
    <comment ref="AC195" authorId="0" shapeId="0">
      <text>
        <r>
          <rPr>
            <sz val="11"/>
            <color theme="1"/>
            <rFont val="Calibri"/>
            <scheme val="minor"/>
          </rPr>
          <t>Registre la fecha estimada en que terminó la ejecución de la subactividad.
======</t>
        </r>
      </text>
    </comment>
    <comment ref="AD195"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195" authorId="0" shapeId="0">
      <text>
        <r>
          <rPr>
            <sz val="11"/>
            <color theme="1"/>
            <rFont val="Calibri"/>
            <scheme val="minor"/>
          </rPr>
          <t>Registre de forma  breve, clara y precisa en que consiste el avance reportado.
======</t>
        </r>
      </text>
    </comment>
    <comment ref="AJ195" authorId="0" shapeId="0">
      <text>
        <r>
          <rPr>
            <sz val="11"/>
            <color theme="1"/>
            <rFont val="Calibri"/>
            <scheme val="minor"/>
          </rPr>
          <t>Registre la fecha estimada en que terminó la ejecución de la subactividad o la fecha del reporte del avance.
======</t>
        </r>
      </text>
    </comment>
    <comment ref="AK195"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195" authorId="0" shapeId="0">
      <text>
        <r>
          <rPr>
            <sz val="11"/>
            <color theme="1"/>
            <rFont val="Calibri"/>
            <scheme val="minor"/>
          </rPr>
          <t>Registre de forma  breve, clara y precisa en que consiste el avance reportado.
======</t>
        </r>
      </text>
    </comment>
    <comment ref="AQ195" authorId="0" shapeId="0">
      <text>
        <r>
          <rPr>
            <sz val="11"/>
            <color theme="1"/>
            <rFont val="Calibri"/>
            <scheme val="minor"/>
          </rPr>
          <t>Registre la fecha estimada en que terminó la ejecución de la subactividad o la fecha del reporte del avance.
======</t>
        </r>
      </text>
    </comment>
    <comment ref="AR195"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V196" authorId="0" shapeId="0">
      <text>
        <r>
          <rPr>
            <sz val="11"/>
            <color theme="1"/>
            <rFont val="Calibri"/>
            <scheme val="minor"/>
          </rPr>
          <t>Registre la fecha estimada en que terminó la ejecución de la subactividad.
======</t>
        </r>
      </text>
    </comment>
    <comment ref="W196"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196" authorId="0" shapeId="0">
      <text>
        <r>
          <rPr>
            <sz val="11"/>
            <color theme="1"/>
            <rFont val="Calibri"/>
            <scheme val="minor"/>
          </rPr>
          <t>Registre de forma  breve, clara y precisa en que consiste el avance reportado.
======</t>
        </r>
      </text>
    </comment>
    <comment ref="AC196" authorId="0" shapeId="0">
      <text>
        <r>
          <rPr>
            <sz val="11"/>
            <color theme="1"/>
            <rFont val="Calibri"/>
            <scheme val="minor"/>
          </rPr>
          <t>Registre la fecha estimada en que terminó la ejecución de la subactividad.
======</t>
        </r>
      </text>
    </comment>
    <comment ref="AD196"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196" authorId="0" shapeId="0">
      <text>
        <r>
          <rPr>
            <sz val="11"/>
            <color theme="1"/>
            <rFont val="Calibri"/>
            <scheme val="minor"/>
          </rPr>
          <t>Registre de forma  breve, clara y precisa en que consiste el avance reportado.
======</t>
        </r>
      </text>
    </comment>
    <comment ref="AJ196" authorId="0" shapeId="0">
      <text>
        <r>
          <rPr>
            <sz val="11"/>
            <color theme="1"/>
            <rFont val="Calibri"/>
            <scheme val="minor"/>
          </rPr>
          <t>Registre la fecha estimada en que terminó la ejecución de la subactividad o la fecha del reporte del avance.
======</t>
        </r>
      </text>
    </comment>
    <comment ref="AK196"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196" authorId="0" shapeId="0">
      <text>
        <r>
          <rPr>
            <sz val="11"/>
            <color theme="1"/>
            <rFont val="Calibri"/>
            <scheme val="minor"/>
          </rPr>
          <t>Registre de forma  breve, clara y precisa en que consiste el avance reportado.
======</t>
        </r>
      </text>
    </comment>
    <comment ref="AQ196" authorId="0" shapeId="0">
      <text>
        <r>
          <rPr>
            <sz val="11"/>
            <color theme="1"/>
            <rFont val="Calibri"/>
            <scheme val="minor"/>
          </rPr>
          <t>Registre la fecha estimada en que terminó la ejecución de la subactividad o la fecha del reporte del avance.
======</t>
        </r>
      </text>
    </comment>
    <comment ref="AR196"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V197" authorId="0" shapeId="0">
      <text>
        <r>
          <rPr>
            <sz val="11"/>
            <color theme="1"/>
            <rFont val="Calibri"/>
            <scheme val="minor"/>
          </rPr>
          <t>Registre la fecha estimada en que terminó la ejecución de la subactividad.
======</t>
        </r>
      </text>
    </comment>
    <comment ref="W197"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197" authorId="0" shapeId="0">
      <text>
        <r>
          <rPr>
            <sz val="11"/>
            <color theme="1"/>
            <rFont val="Calibri"/>
            <scheme val="minor"/>
          </rPr>
          <t>Registre de forma  breve, clara y precisa en que consiste el avance reportado.
======</t>
        </r>
      </text>
    </comment>
    <comment ref="AC197" authorId="0" shapeId="0">
      <text>
        <r>
          <rPr>
            <sz val="11"/>
            <color theme="1"/>
            <rFont val="Calibri"/>
            <scheme val="minor"/>
          </rPr>
          <t>Registre la fecha estimada en que terminó la ejecución de la subactividad.
======</t>
        </r>
      </text>
    </comment>
    <comment ref="AD197"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197" authorId="0" shapeId="0">
      <text>
        <r>
          <rPr>
            <sz val="11"/>
            <color theme="1"/>
            <rFont val="Calibri"/>
            <scheme val="minor"/>
          </rPr>
          <t>Registre de forma  breve, clara y precisa en que consiste el avance reportado.
======</t>
        </r>
      </text>
    </comment>
    <comment ref="AJ197" authorId="0" shapeId="0">
      <text>
        <r>
          <rPr>
            <sz val="11"/>
            <color theme="1"/>
            <rFont val="Calibri"/>
            <scheme val="minor"/>
          </rPr>
          <t>Registre la fecha estimada en que terminó la ejecución de la subactividad o la fecha del reporte del avance.
======</t>
        </r>
      </text>
    </comment>
    <comment ref="AK197"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197" authorId="0" shapeId="0">
      <text>
        <r>
          <rPr>
            <sz val="11"/>
            <color theme="1"/>
            <rFont val="Calibri"/>
            <scheme val="minor"/>
          </rPr>
          <t>Registre de forma  breve, clara y precisa en que consiste el avance reportado.
======</t>
        </r>
      </text>
    </comment>
    <comment ref="AQ197" authorId="0" shapeId="0">
      <text>
        <r>
          <rPr>
            <sz val="11"/>
            <color theme="1"/>
            <rFont val="Calibri"/>
            <scheme val="minor"/>
          </rPr>
          <t>Registre la fecha estimada en que terminó la ejecución de la subactividad o la fecha del reporte del avance.
======</t>
        </r>
      </text>
    </comment>
    <comment ref="AR197"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V198" authorId="0" shapeId="0">
      <text>
        <r>
          <rPr>
            <sz val="11"/>
            <color theme="1"/>
            <rFont val="Calibri"/>
            <scheme val="minor"/>
          </rPr>
          <t>Registre la fecha estimada en que terminó la ejecución de la subactividad.
======</t>
        </r>
      </text>
    </comment>
    <comment ref="W198"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198" authorId="0" shapeId="0">
      <text>
        <r>
          <rPr>
            <sz val="11"/>
            <color theme="1"/>
            <rFont val="Calibri"/>
            <scheme val="minor"/>
          </rPr>
          <t>Registre de forma  breve, clara y precisa en que consiste el avance reportado.
======</t>
        </r>
      </text>
    </comment>
    <comment ref="AC198" authorId="0" shapeId="0">
      <text>
        <r>
          <rPr>
            <sz val="11"/>
            <color theme="1"/>
            <rFont val="Calibri"/>
            <scheme val="minor"/>
          </rPr>
          <t>Registre la fecha estimada en que terminó la ejecución de la subactividad.
======</t>
        </r>
      </text>
    </comment>
    <comment ref="AD198"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198" authorId="0" shapeId="0">
      <text>
        <r>
          <rPr>
            <sz val="11"/>
            <color theme="1"/>
            <rFont val="Calibri"/>
            <scheme val="minor"/>
          </rPr>
          <t>Registre de forma  breve, clara y precisa en que consiste el avance reportado.
======</t>
        </r>
      </text>
    </comment>
    <comment ref="AJ198" authorId="0" shapeId="0">
      <text>
        <r>
          <rPr>
            <sz val="11"/>
            <color theme="1"/>
            <rFont val="Calibri"/>
            <scheme val="minor"/>
          </rPr>
          <t>Registre la fecha estimada en que terminó la ejecución de la subactividad o la fecha del reporte del avance.
======</t>
        </r>
      </text>
    </comment>
    <comment ref="AK198"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198" authorId="0" shapeId="0">
      <text>
        <r>
          <rPr>
            <sz val="11"/>
            <color theme="1"/>
            <rFont val="Calibri"/>
            <scheme val="minor"/>
          </rPr>
          <t>Registre de forma  breve, clara y precisa en que consiste el avance reportado.
======</t>
        </r>
      </text>
    </comment>
    <comment ref="AQ198" authorId="0" shapeId="0">
      <text>
        <r>
          <rPr>
            <sz val="11"/>
            <color theme="1"/>
            <rFont val="Calibri"/>
            <scheme val="minor"/>
          </rPr>
          <t>Registre la fecha estimada en que terminó la ejecución de la subactividad o la fecha del reporte del avance.
======</t>
        </r>
      </text>
    </comment>
    <comment ref="AR198"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V199" authorId="0" shapeId="0">
      <text>
        <r>
          <rPr>
            <sz val="11"/>
            <color theme="1"/>
            <rFont val="Calibri"/>
            <scheme val="minor"/>
          </rPr>
          <t>Registre la fecha estimada en que terminó la ejecución de la subactividad.
======</t>
        </r>
      </text>
    </comment>
    <comment ref="W199"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199" authorId="0" shapeId="0">
      <text>
        <r>
          <rPr>
            <sz val="11"/>
            <color theme="1"/>
            <rFont val="Calibri"/>
            <scheme val="minor"/>
          </rPr>
          <t>Registre de forma  breve, clara y precisa en que consiste el avance reportado.
======</t>
        </r>
      </text>
    </comment>
    <comment ref="AC199" authorId="0" shapeId="0">
      <text>
        <r>
          <rPr>
            <sz val="11"/>
            <color theme="1"/>
            <rFont val="Calibri"/>
            <scheme val="minor"/>
          </rPr>
          <t>Registre la fecha estimada en que terminó la ejecución de la subactividad.
======</t>
        </r>
      </text>
    </comment>
    <comment ref="AD199"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199" authorId="0" shapeId="0">
      <text>
        <r>
          <rPr>
            <sz val="11"/>
            <color theme="1"/>
            <rFont val="Calibri"/>
            <scheme val="minor"/>
          </rPr>
          <t>Registre de forma  breve, clara y precisa en que consiste el avance reportado.
======</t>
        </r>
      </text>
    </comment>
    <comment ref="AJ199" authorId="0" shapeId="0">
      <text>
        <r>
          <rPr>
            <sz val="11"/>
            <color theme="1"/>
            <rFont val="Calibri"/>
            <scheme val="minor"/>
          </rPr>
          <t>Registre la fecha estimada en que terminó la ejecución de la subactividad o la fecha del reporte del avance.
======</t>
        </r>
      </text>
    </comment>
    <comment ref="AK199"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199" authorId="0" shapeId="0">
      <text>
        <r>
          <rPr>
            <sz val="11"/>
            <color theme="1"/>
            <rFont val="Calibri"/>
            <scheme val="minor"/>
          </rPr>
          <t>Registre de forma  breve, clara y precisa en que consiste el avance reportado.
======</t>
        </r>
      </text>
    </comment>
    <comment ref="AQ199" authorId="0" shapeId="0">
      <text>
        <r>
          <rPr>
            <sz val="11"/>
            <color theme="1"/>
            <rFont val="Calibri"/>
            <scheme val="minor"/>
          </rPr>
          <t>Registre la fecha estimada en que terminó la ejecución de la subactividad o la fecha del reporte del avance.
======</t>
        </r>
      </text>
    </comment>
    <comment ref="AR199"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V200" authorId="0" shapeId="0">
      <text>
        <r>
          <rPr>
            <sz val="11"/>
            <color theme="1"/>
            <rFont val="Calibri"/>
            <scheme val="minor"/>
          </rPr>
          <t>Registre la fecha estimada en que terminó la ejecución de la subactividad.
======</t>
        </r>
      </text>
    </comment>
    <comment ref="W200"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200" authorId="0" shapeId="0">
      <text>
        <r>
          <rPr>
            <sz val="11"/>
            <color theme="1"/>
            <rFont val="Calibri"/>
            <scheme val="minor"/>
          </rPr>
          <t>Registre de forma  breve, clara y precisa en que consiste el avance reportado.
======</t>
        </r>
      </text>
    </comment>
    <comment ref="AC200" authorId="0" shapeId="0">
      <text>
        <r>
          <rPr>
            <sz val="11"/>
            <color theme="1"/>
            <rFont val="Calibri"/>
            <scheme val="minor"/>
          </rPr>
          <t>Registre la fecha estimada en que terminó la ejecución de la subactividad.
======</t>
        </r>
      </text>
    </comment>
    <comment ref="AD200"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200" authorId="0" shapeId="0">
      <text>
        <r>
          <rPr>
            <sz val="11"/>
            <color theme="1"/>
            <rFont val="Calibri"/>
            <scheme val="minor"/>
          </rPr>
          <t>Registre de forma  breve, clara y precisa en que consiste el avance reportado.
======</t>
        </r>
      </text>
    </comment>
    <comment ref="AJ200" authorId="0" shapeId="0">
      <text>
        <r>
          <rPr>
            <sz val="11"/>
            <color theme="1"/>
            <rFont val="Calibri"/>
            <scheme val="minor"/>
          </rPr>
          <t>Registre la fecha estimada en que terminó la ejecución de la subactividad o la fecha del reporte del avance.
======</t>
        </r>
      </text>
    </comment>
    <comment ref="AK200"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200" authorId="0" shapeId="0">
      <text>
        <r>
          <rPr>
            <sz val="11"/>
            <color theme="1"/>
            <rFont val="Calibri"/>
            <scheme val="minor"/>
          </rPr>
          <t>Registre de forma  breve, clara y precisa en que consiste el avance reportado.
======</t>
        </r>
      </text>
    </comment>
    <comment ref="AQ200" authorId="0" shapeId="0">
      <text>
        <r>
          <rPr>
            <sz val="11"/>
            <color theme="1"/>
            <rFont val="Calibri"/>
            <scheme val="minor"/>
          </rPr>
          <t>Registre la fecha estimada en que terminó la ejecución de la subactividad o la fecha del reporte del avance.
======</t>
        </r>
      </text>
    </comment>
    <comment ref="AR200"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V201" authorId="0" shapeId="0">
      <text>
        <r>
          <rPr>
            <sz val="11"/>
            <color theme="1"/>
            <rFont val="Calibri"/>
            <scheme val="minor"/>
          </rPr>
          <t>Registre la fecha estimada en que terminó la ejecución de la subactividad.
======</t>
        </r>
      </text>
    </comment>
    <comment ref="W201"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201" authorId="0" shapeId="0">
      <text>
        <r>
          <rPr>
            <sz val="11"/>
            <color theme="1"/>
            <rFont val="Calibri"/>
            <scheme val="minor"/>
          </rPr>
          <t>Registre de forma  breve, clara y precisa en que consiste el avance reportado.
======</t>
        </r>
      </text>
    </comment>
    <comment ref="AC201" authorId="0" shapeId="0">
      <text>
        <r>
          <rPr>
            <sz val="11"/>
            <color theme="1"/>
            <rFont val="Calibri"/>
            <scheme val="minor"/>
          </rPr>
          <t>Registre la fecha estimada en que terminó la ejecución de la subactividad.
======</t>
        </r>
      </text>
    </comment>
    <comment ref="AD201"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201" authorId="0" shapeId="0">
      <text>
        <r>
          <rPr>
            <sz val="11"/>
            <color theme="1"/>
            <rFont val="Calibri"/>
            <scheme val="minor"/>
          </rPr>
          <t>Registre de forma  breve, clara y precisa en que consiste el avance reportado.
======</t>
        </r>
      </text>
    </comment>
    <comment ref="AJ201" authorId="0" shapeId="0">
      <text>
        <r>
          <rPr>
            <sz val="11"/>
            <color theme="1"/>
            <rFont val="Calibri"/>
            <scheme val="minor"/>
          </rPr>
          <t>Registre la fecha estimada en que terminó la ejecución de la subactividad o la fecha del reporte del avance.
======</t>
        </r>
      </text>
    </comment>
    <comment ref="AK201"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201" authorId="0" shapeId="0">
      <text>
        <r>
          <rPr>
            <sz val="11"/>
            <color theme="1"/>
            <rFont val="Calibri"/>
            <scheme val="minor"/>
          </rPr>
          <t>Registre de forma  breve, clara y precisa en que consiste el avance reportado.
======</t>
        </r>
      </text>
    </comment>
    <comment ref="AQ201" authorId="0" shapeId="0">
      <text>
        <r>
          <rPr>
            <sz val="11"/>
            <color theme="1"/>
            <rFont val="Calibri"/>
            <scheme val="minor"/>
          </rPr>
          <t>Registre la fecha estimada en que terminó la ejecución de la subactividad o la fecha del reporte del avance.
======</t>
        </r>
      </text>
    </comment>
    <comment ref="AR201"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V202" authorId="0" shapeId="0">
      <text>
        <r>
          <rPr>
            <sz val="11"/>
            <color theme="1"/>
            <rFont val="Calibri"/>
            <scheme val="minor"/>
          </rPr>
          <t>Registre la fecha estimada en que terminó la ejecución de la subactividad.
======</t>
        </r>
      </text>
    </comment>
    <comment ref="W202"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202" authorId="0" shapeId="0">
      <text>
        <r>
          <rPr>
            <sz val="11"/>
            <color theme="1"/>
            <rFont val="Calibri"/>
            <scheme val="minor"/>
          </rPr>
          <t>Registre de forma  breve, clara y precisa en que consiste el avance reportado.
======</t>
        </r>
      </text>
    </comment>
    <comment ref="AC202" authorId="0" shapeId="0">
      <text>
        <r>
          <rPr>
            <sz val="11"/>
            <color theme="1"/>
            <rFont val="Calibri"/>
            <scheme val="minor"/>
          </rPr>
          <t>Registre la fecha estimada en que terminó la ejecución de la subactividad.
======</t>
        </r>
      </text>
    </comment>
    <comment ref="AD202"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202" authorId="0" shapeId="0">
      <text>
        <r>
          <rPr>
            <sz val="11"/>
            <color theme="1"/>
            <rFont val="Calibri"/>
            <scheme val="minor"/>
          </rPr>
          <t>Registre de forma  breve, clara y precisa en que consiste el avance reportado.
======</t>
        </r>
      </text>
    </comment>
    <comment ref="AJ202" authorId="0" shapeId="0">
      <text>
        <r>
          <rPr>
            <sz val="11"/>
            <color theme="1"/>
            <rFont val="Calibri"/>
            <scheme val="minor"/>
          </rPr>
          <t>Registre la fecha estimada en que terminó la ejecución de la subactividad o la fecha del reporte del avance.
======</t>
        </r>
      </text>
    </comment>
    <comment ref="AK202"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202" authorId="0" shapeId="0">
      <text>
        <r>
          <rPr>
            <sz val="11"/>
            <color theme="1"/>
            <rFont val="Calibri"/>
            <scheme val="minor"/>
          </rPr>
          <t>Registre de forma  breve, clara y precisa en que consiste el avance reportado.
======</t>
        </r>
      </text>
    </comment>
    <comment ref="AQ202" authorId="0" shapeId="0">
      <text>
        <r>
          <rPr>
            <sz val="11"/>
            <color theme="1"/>
            <rFont val="Calibri"/>
            <scheme val="minor"/>
          </rPr>
          <t>Registre la fecha estimada en que terminó la ejecución de la subactividad o la fecha del reporte del avance.
======</t>
        </r>
      </text>
    </comment>
    <comment ref="AR202"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V203" authorId="0" shapeId="0">
      <text>
        <r>
          <rPr>
            <sz val="11"/>
            <color theme="1"/>
            <rFont val="Calibri"/>
            <scheme val="minor"/>
          </rPr>
          <t>Registre la fecha estimada en que terminó la ejecución de la subactividad.
======</t>
        </r>
      </text>
    </comment>
    <comment ref="W203"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203" authorId="0" shapeId="0">
      <text>
        <r>
          <rPr>
            <sz val="11"/>
            <color theme="1"/>
            <rFont val="Calibri"/>
            <scheme val="minor"/>
          </rPr>
          <t>Registre de forma  breve, clara y precisa en que consiste el avance reportado.
======</t>
        </r>
      </text>
    </comment>
    <comment ref="AC203" authorId="0" shapeId="0">
      <text>
        <r>
          <rPr>
            <sz val="11"/>
            <color theme="1"/>
            <rFont val="Calibri"/>
            <scheme val="minor"/>
          </rPr>
          <t>Registre la fecha estimada en que terminó la ejecución de la subactividad.
======</t>
        </r>
      </text>
    </comment>
    <comment ref="AD203"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203" authorId="0" shapeId="0">
      <text>
        <r>
          <rPr>
            <sz val="11"/>
            <color theme="1"/>
            <rFont val="Calibri"/>
            <scheme val="minor"/>
          </rPr>
          <t>Registre de forma  breve, clara y precisa en que consiste el avance reportado.
======</t>
        </r>
      </text>
    </comment>
    <comment ref="AJ203" authorId="0" shapeId="0">
      <text>
        <r>
          <rPr>
            <sz val="11"/>
            <color theme="1"/>
            <rFont val="Calibri"/>
            <scheme val="minor"/>
          </rPr>
          <t>Registre la fecha estimada en que terminó la ejecución de la subactividad o la fecha del reporte del avance.
======</t>
        </r>
      </text>
    </comment>
    <comment ref="AK203"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203" authorId="0" shapeId="0">
      <text>
        <r>
          <rPr>
            <sz val="11"/>
            <color theme="1"/>
            <rFont val="Calibri"/>
            <scheme val="minor"/>
          </rPr>
          <t>Registre de forma  breve, clara y precisa en que consiste el avance reportado.
======</t>
        </r>
      </text>
    </comment>
    <comment ref="AQ203" authorId="0" shapeId="0">
      <text>
        <r>
          <rPr>
            <sz val="11"/>
            <color theme="1"/>
            <rFont val="Calibri"/>
            <scheme val="minor"/>
          </rPr>
          <t>Registre la fecha estimada en que terminó la ejecución de la subactividad o la fecha del reporte del avance.
======</t>
        </r>
      </text>
    </comment>
    <comment ref="AR203"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V204" authorId="0" shapeId="0">
      <text>
        <r>
          <rPr>
            <sz val="11"/>
            <color theme="1"/>
            <rFont val="Calibri"/>
            <scheme val="minor"/>
          </rPr>
          <t>Registre la fecha estimada en que terminó la ejecución de la subactividad.
======</t>
        </r>
      </text>
    </comment>
    <comment ref="W204"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204" authorId="0" shapeId="0">
      <text>
        <r>
          <rPr>
            <sz val="11"/>
            <color theme="1"/>
            <rFont val="Calibri"/>
            <scheme val="minor"/>
          </rPr>
          <t>Registre de forma  breve, clara y precisa en que consiste el avance reportado.
======</t>
        </r>
      </text>
    </comment>
    <comment ref="AC204" authorId="0" shapeId="0">
      <text>
        <r>
          <rPr>
            <sz val="11"/>
            <color theme="1"/>
            <rFont val="Calibri"/>
            <scheme val="minor"/>
          </rPr>
          <t>Registre la fecha estimada en que terminó la ejecución de la subactividad.
======</t>
        </r>
      </text>
    </comment>
    <comment ref="AD204"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204" authorId="0" shapeId="0">
      <text>
        <r>
          <rPr>
            <sz val="11"/>
            <color theme="1"/>
            <rFont val="Calibri"/>
            <scheme val="minor"/>
          </rPr>
          <t>Registre de forma  breve, clara y precisa en que consiste el avance reportado.
======</t>
        </r>
      </text>
    </comment>
    <comment ref="AJ204" authorId="0" shapeId="0">
      <text>
        <r>
          <rPr>
            <sz val="11"/>
            <color theme="1"/>
            <rFont val="Calibri"/>
            <scheme val="minor"/>
          </rPr>
          <t>Registre la fecha estimada en que terminó la ejecución de la subactividad o la fecha del reporte del avance.
======</t>
        </r>
      </text>
    </comment>
    <comment ref="AK204"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204" authorId="0" shapeId="0">
      <text>
        <r>
          <rPr>
            <sz val="11"/>
            <color theme="1"/>
            <rFont val="Calibri"/>
            <scheme val="minor"/>
          </rPr>
          <t>Registre de forma  breve, clara y precisa en que consiste el avance reportado.
======</t>
        </r>
      </text>
    </comment>
    <comment ref="AQ204" authorId="0" shapeId="0">
      <text>
        <r>
          <rPr>
            <sz val="11"/>
            <color theme="1"/>
            <rFont val="Calibri"/>
            <scheme val="minor"/>
          </rPr>
          <t>Registre la fecha estimada en que terminó la ejecución de la subactividad o la fecha del reporte del avance.
======</t>
        </r>
      </text>
    </comment>
    <comment ref="AR204"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V205" authorId="0" shapeId="0">
      <text>
        <r>
          <rPr>
            <sz val="11"/>
            <color theme="1"/>
            <rFont val="Calibri"/>
            <scheme val="minor"/>
          </rPr>
          <t>Registre la fecha estimada en que terminó la ejecución de la subactividad.
======</t>
        </r>
      </text>
    </comment>
    <comment ref="W205"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205" authorId="0" shapeId="0">
      <text>
        <r>
          <rPr>
            <sz val="11"/>
            <color theme="1"/>
            <rFont val="Calibri"/>
            <scheme val="minor"/>
          </rPr>
          <t>Registre de forma  breve, clara y precisa en que consiste el avance reportado.
======</t>
        </r>
      </text>
    </comment>
    <comment ref="AC205" authorId="0" shapeId="0">
      <text>
        <r>
          <rPr>
            <sz val="11"/>
            <color theme="1"/>
            <rFont val="Calibri"/>
            <scheme val="minor"/>
          </rPr>
          <t>Registre la fecha estimada en que terminó la ejecución de la subactividad.
======</t>
        </r>
      </text>
    </comment>
    <comment ref="AD205"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205" authorId="0" shapeId="0">
      <text>
        <r>
          <rPr>
            <sz val="11"/>
            <color theme="1"/>
            <rFont val="Calibri"/>
            <scheme val="minor"/>
          </rPr>
          <t>Registre de forma  breve, clara y precisa en que consiste el avance reportado.
======</t>
        </r>
      </text>
    </comment>
    <comment ref="AJ205" authorId="0" shapeId="0">
      <text>
        <r>
          <rPr>
            <sz val="11"/>
            <color theme="1"/>
            <rFont val="Calibri"/>
            <scheme val="minor"/>
          </rPr>
          <t>Registre la fecha estimada en que terminó la ejecución de la subactividad o la fecha del reporte del avance.
======</t>
        </r>
      </text>
    </comment>
    <comment ref="AK205"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205" authorId="0" shapeId="0">
      <text>
        <r>
          <rPr>
            <sz val="11"/>
            <color theme="1"/>
            <rFont val="Calibri"/>
            <scheme val="minor"/>
          </rPr>
          <t>Registre de forma  breve, clara y precisa en que consiste el avance reportado.
======</t>
        </r>
      </text>
    </comment>
    <comment ref="AQ205" authorId="0" shapeId="0">
      <text>
        <r>
          <rPr>
            <sz val="11"/>
            <color theme="1"/>
            <rFont val="Calibri"/>
            <scheme val="minor"/>
          </rPr>
          <t>Registre la fecha estimada en que terminó la ejecución de la subactividad o la fecha del reporte del avance.
======</t>
        </r>
      </text>
    </comment>
    <comment ref="AR205"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V206" authorId="0" shapeId="0">
      <text>
        <r>
          <rPr>
            <sz val="11"/>
            <color theme="1"/>
            <rFont val="Calibri"/>
            <scheme val="minor"/>
          </rPr>
          <t>Registre la fecha estimada en que terminó la ejecución de la subactividad.
======</t>
        </r>
      </text>
    </comment>
    <comment ref="W206"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206" authorId="0" shapeId="0">
      <text>
        <r>
          <rPr>
            <sz val="11"/>
            <color theme="1"/>
            <rFont val="Calibri"/>
            <scheme val="minor"/>
          </rPr>
          <t>Registre de forma  breve, clara y precisa en que consiste el avance reportado.
======</t>
        </r>
      </text>
    </comment>
    <comment ref="AC206" authorId="0" shapeId="0">
      <text>
        <r>
          <rPr>
            <sz val="11"/>
            <color theme="1"/>
            <rFont val="Calibri"/>
            <scheme val="minor"/>
          </rPr>
          <t>Registre la fecha estimada en que terminó la ejecución de la subactividad.
======</t>
        </r>
      </text>
    </comment>
    <comment ref="AD206"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206" authorId="0" shapeId="0">
      <text>
        <r>
          <rPr>
            <sz val="11"/>
            <color theme="1"/>
            <rFont val="Calibri"/>
            <scheme val="minor"/>
          </rPr>
          <t>Registre de forma  breve, clara y precisa en que consiste el avance reportado.
======</t>
        </r>
      </text>
    </comment>
    <comment ref="AJ206" authorId="0" shapeId="0">
      <text>
        <r>
          <rPr>
            <sz val="11"/>
            <color theme="1"/>
            <rFont val="Calibri"/>
            <scheme val="minor"/>
          </rPr>
          <t>Registre la fecha estimada en que terminó la ejecución de la subactividad o la fecha del reporte del avance.
======</t>
        </r>
      </text>
    </comment>
    <comment ref="AK206"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206" authorId="0" shapeId="0">
      <text>
        <r>
          <rPr>
            <sz val="11"/>
            <color theme="1"/>
            <rFont val="Calibri"/>
            <scheme val="minor"/>
          </rPr>
          <t>Registre de forma  breve, clara y precisa en que consiste el avance reportado.
======</t>
        </r>
      </text>
    </comment>
    <comment ref="AQ206" authorId="0" shapeId="0">
      <text>
        <r>
          <rPr>
            <sz val="11"/>
            <color theme="1"/>
            <rFont val="Calibri"/>
            <scheme val="minor"/>
          </rPr>
          <t>Registre la fecha estimada en que terminó la ejecución de la subactividad o la fecha del reporte del avance.
======</t>
        </r>
      </text>
    </comment>
    <comment ref="AR206"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V207" authorId="0" shapeId="0">
      <text>
        <r>
          <rPr>
            <sz val="11"/>
            <color theme="1"/>
            <rFont val="Calibri"/>
            <scheme val="minor"/>
          </rPr>
          <t>Registre la fecha estimada en que terminó la ejecución de la subactividad.
======</t>
        </r>
      </text>
    </comment>
    <comment ref="W207"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207" authorId="0" shapeId="0">
      <text>
        <r>
          <rPr>
            <sz val="11"/>
            <color theme="1"/>
            <rFont val="Calibri"/>
            <scheme val="minor"/>
          </rPr>
          <t>Registre de forma  breve, clara y precisa en que consiste el avance reportado.
======</t>
        </r>
      </text>
    </comment>
    <comment ref="AC207" authorId="0" shapeId="0">
      <text>
        <r>
          <rPr>
            <sz val="11"/>
            <color theme="1"/>
            <rFont val="Calibri"/>
            <scheme val="minor"/>
          </rPr>
          <t>Registre la fecha estimada en que terminó la ejecución de la subactividad.
======</t>
        </r>
      </text>
    </comment>
    <comment ref="AD207"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207" authorId="0" shapeId="0">
      <text>
        <r>
          <rPr>
            <sz val="11"/>
            <color theme="1"/>
            <rFont val="Calibri"/>
            <scheme val="minor"/>
          </rPr>
          <t>Registre de forma  breve, clara y precisa en que consiste el avance reportado.
======</t>
        </r>
      </text>
    </comment>
    <comment ref="AJ207" authorId="0" shapeId="0">
      <text>
        <r>
          <rPr>
            <sz val="11"/>
            <color theme="1"/>
            <rFont val="Calibri"/>
            <scheme val="minor"/>
          </rPr>
          <t>Registre la fecha estimada en que terminó la ejecución de la subactividad o la fecha del reporte del avance.
======</t>
        </r>
      </text>
    </comment>
    <comment ref="AK207"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207" authorId="0" shapeId="0">
      <text>
        <r>
          <rPr>
            <sz val="11"/>
            <color theme="1"/>
            <rFont val="Calibri"/>
            <scheme val="minor"/>
          </rPr>
          <t>Registre de forma  breve, clara y precisa en que consiste el avance reportado.
======</t>
        </r>
      </text>
    </comment>
    <comment ref="AQ207" authorId="0" shapeId="0">
      <text>
        <r>
          <rPr>
            <sz val="11"/>
            <color theme="1"/>
            <rFont val="Calibri"/>
            <scheme val="minor"/>
          </rPr>
          <t>Registre la fecha estimada en que terminó la ejecución de la subactividad o la fecha del reporte del avance.
======</t>
        </r>
      </text>
    </comment>
    <comment ref="AR207"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V208" authorId="0" shapeId="0">
      <text>
        <r>
          <rPr>
            <sz val="11"/>
            <color theme="1"/>
            <rFont val="Calibri"/>
            <scheme val="minor"/>
          </rPr>
          <t>Registre la fecha estimada en que terminó la ejecución de la subactividad.
======</t>
        </r>
      </text>
    </comment>
    <comment ref="W208"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208" authorId="0" shapeId="0">
      <text>
        <r>
          <rPr>
            <sz val="11"/>
            <color theme="1"/>
            <rFont val="Calibri"/>
            <scheme val="minor"/>
          </rPr>
          <t>Registre de forma  breve, clara y precisa en que consiste el avance reportado.
======</t>
        </r>
      </text>
    </comment>
    <comment ref="AC208" authorId="0" shapeId="0">
      <text>
        <r>
          <rPr>
            <sz val="11"/>
            <color theme="1"/>
            <rFont val="Calibri"/>
            <scheme val="minor"/>
          </rPr>
          <t>Registre la fecha estimada en que terminó la ejecución de la subactividad.
======</t>
        </r>
      </text>
    </comment>
    <comment ref="AD208"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208" authorId="0" shapeId="0">
      <text>
        <r>
          <rPr>
            <sz val="11"/>
            <color theme="1"/>
            <rFont val="Calibri"/>
            <scheme val="minor"/>
          </rPr>
          <t>Registre de forma  breve, clara y precisa en que consiste el avance reportado.
======</t>
        </r>
      </text>
    </comment>
    <comment ref="AJ208" authorId="0" shapeId="0">
      <text>
        <r>
          <rPr>
            <sz val="11"/>
            <color theme="1"/>
            <rFont val="Calibri"/>
            <scheme val="minor"/>
          </rPr>
          <t>Registre la fecha estimada en que terminó la ejecución de la subactividad o la fecha del reporte del avance.
======</t>
        </r>
      </text>
    </comment>
    <comment ref="AK208"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208" authorId="0" shapeId="0">
      <text>
        <r>
          <rPr>
            <sz val="11"/>
            <color theme="1"/>
            <rFont val="Calibri"/>
            <scheme val="minor"/>
          </rPr>
          <t>Registre de forma  breve, clara y precisa en que consiste el avance reportado.
======</t>
        </r>
      </text>
    </comment>
    <comment ref="AQ208" authorId="0" shapeId="0">
      <text>
        <r>
          <rPr>
            <sz val="11"/>
            <color theme="1"/>
            <rFont val="Calibri"/>
            <scheme val="minor"/>
          </rPr>
          <t>Registre la fecha estimada en que terminó la ejecución de la subactividad o la fecha del reporte del avance.
======</t>
        </r>
      </text>
    </comment>
    <comment ref="AR208"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Q209" authorId="0" shapeId="0">
      <text>
        <r>
          <rPr>
            <sz val="11"/>
            <color theme="1"/>
            <rFont val="Calibri"/>
            <scheme val="minor"/>
          </rPr>
          <t>validar la fecha
======</t>
        </r>
      </text>
    </comment>
    <comment ref="R209" authorId="0" shapeId="0">
      <text>
        <r>
          <rPr>
            <sz val="11"/>
            <color theme="1"/>
            <rFont val="Calibri"/>
            <scheme val="minor"/>
          </rPr>
          <t>Validar la fecha
======</t>
        </r>
      </text>
    </comment>
    <comment ref="V209" authorId="0" shapeId="0">
      <text>
        <r>
          <rPr>
            <sz val="11"/>
            <color theme="1"/>
            <rFont val="Calibri"/>
            <scheme val="minor"/>
          </rPr>
          <t>Registre la fecha estimada en que terminó la ejecución de la subactividad.
======</t>
        </r>
      </text>
    </comment>
    <comment ref="W209"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209" authorId="0" shapeId="0">
      <text>
        <r>
          <rPr>
            <sz val="11"/>
            <color theme="1"/>
            <rFont val="Calibri"/>
            <scheme val="minor"/>
          </rPr>
          <t>Registre de forma  breve, clara y precisa en que consiste el avance reportado.
======</t>
        </r>
      </text>
    </comment>
    <comment ref="AC209" authorId="0" shapeId="0">
      <text>
        <r>
          <rPr>
            <sz val="11"/>
            <color theme="1"/>
            <rFont val="Calibri"/>
            <scheme val="minor"/>
          </rPr>
          <t>Registre la fecha estimada en que terminó la ejecución de la subactividad.
======</t>
        </r>
      </text>
    </comment>
    <comment ref="AD209"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209" authorId="0" shapeId="0">
      <text>
        <r>
          <rPr>
            <sz val="11"/>
            <color theme="1"/>
            <rFont val="Calibri"/>
            <scheme val="minor"/>
          </rPr>
          <t>Registre de forma  breve, clara y precisa en que consiste el avance reportado.
======</t>
        </r>
      </text>
    </comment>
    <comment ref="AJ209" authorId="0" shapeId="0">
      <text>
        <r>
          <rPr>
            <sz val="11"/>
            <color theme="1"/>
            <rFont val="Calibri"/>
            <scheme val="minor"/>
          </rPr>
          <t>Registre la fecha estimada en que terminó la ejecución de la subactividad o la fecha del reporte del avance.
======</t>
        </r>
      </text>
    </comment>
    <comment ref="AK209"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209" authorId="0" shapeId="0">
      <text>
        <r>
          <rPr>
            <sz val="11"/>
            <color theme="1"/>
            <rFont val="Calibri"/>
            <scheme val="minor"/>
          </rPr>
          <t>Registre de forma  breve, clara y precisa en que consiste el avance reportado.
======</t>
        </r>
      </text>
    </comment>
    <comment ref="AQ209" authorId="0" shapeId="0">
      <text>
        <r>
          <rPr>
            <sz val="11"/>
            <color theme="1"/>
            <rFont val="Calibri"/>
            <scheme val="minor"/>
          </rPr>
          <t>Registre la fecha estimada en que terminó la ejecución de la subactividad o la fecha del reporte del avance.
======</t>
        </r>
      </text>
    </comment>
    <comment ref="AR209"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V210" authorId="0" shapeId="0">
      <text>
        <r>
          <rPr>
            <sz val="11"/>
            <color theme="1"/>
            <rFont val="Calibri"/>
            <scheme val="minor"/>
          </rPr>
          <t>Registre la fecha estimada en que terminó la ejecución de la subactividad.
======</t>
        </r>
      </text>
    </comment>
    <comment ref="W210"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210" authorId="0" shapeId="0">
      <text>
        <r>
          <rPr>
            <sz val="11"/>
            <color theme="1"/>
            <rFont val="Calibri"/>
            <scheme val="minor"/>
          </rPr>
          <t>Registre de forma  breve, clara y precisa en que consiste el avance reportado.
======</t>
        </r>
      </text>
    </comment>
    <comment ref="AC210" authorId="0" shapeId="0">
      <text>
        <r>
          <rPr>
            <sz val="11"/>
            <color theme="1"/>
            <rFont val="Calibri"/>
            <scheme val="minor"/>
          </rPr>
          <t>Registre la fecha estimada en que terminó la ejecución de la subactividad.
======</t>
        </r>
      </text>
    </comment>
    <comment ref="AD210"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210" authorId="0" shapeId="0">
      <text>
        <r>
          <rPr>
            <sz val="11"/>
            <color theme="1"/>
            <rFont val="Calibri"/>
            <scheme val="minor"/>
          </rPr>
          <t>Registre de forma  breve, clara y precisa en que consiste el avance reportado.
======</t>
        </r>
      </text>
    </comment>
    <comment ref="AJ210" authorId="0" shapeId="0">
      <text>
        <r>
          <rPr>
            <sz val="11"/>
            <color theme="1"/>
            <rFont val="Calibri"/>
            <scheme val="minor"/>
          </rPr>
          <t>Registre la fecha estimada en que terminó la ejecución de la subactividad o la fecha del reporte del avance.
======</t>
        </r>
      </text>
    </comment>
    <comment ref="AL210" authorId="0" shapeId="0">
      <text>
        <r>
          <rPr>
            <sz val="11"/>
            <color theme="1"/>
            <rFont val="Calibri"/>
            <scheme val="minor"/>
          </rPr>
          <t>Registre de forma  breve, clara y precisa en que consiste el avance reportado.
======</t>
        </r>
      </text>
    </comment>
    <comment ref="V211" authorId="0" shapeId="0">
      <text>
        <r>
          <rPr>
            <sz val="11"/>
            <color theme="1"/>
            <rFont val="Calibri"/>
            <scheme val="minor"/>
          </rPr>
          <t>Registre la fecha estimada en que terminó la ejecución de la subactividad.
======</t>
        </r>
      </text>
    </comment>
    <comment ref="W211"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211" authorId="0" shapeId="0">
      <text>
        <r>
          <rPr>
            <sz val="11"/>
            <color theme="1"/>
            <rFont val="Calibri"/>
            <scheme val="minor"/>
          </rPr>
          <t>Registre de forma  breve, clara y precisa en que consiste el avance reportado.
======</t>
        </r>
      </text>
    </comment>
    <comment ref="AC211" authorId="0" shapeId="0">
      <text>
        <r>
          <rPr>
            <sz val="11"/>
            <color theme="1"/>
            <rFont val="Calibri"/>
            <scheme val="minor"/>
          </rPr>
          <t>Registre la fecha estimada en que terminó la ejecución de la subactividad.
======</t>
        </r>
      </text>
    </comment>
    <comment ref="AD211"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211" authorId="0" shapeId="0">
      <text>
        <r>
          <rPr>
            <sz val="11"/>
            <color theme="1"/>
            <rFont val="Calibri"/>
            <scheme val="minor"/>
          </rPr>
          <t>Registre de forma  breve, clara y precisa en que consiste el avance reportado.
======</t>
        </r>
      </text>
    </comment>
    <comment ref="AJ211" authorId="0" shapeId="0">
      <text>
        <r>
          <rPr>
            <sz val="11"/>
            <color theme="1"/>
            <rFont val="Calibri"/>
            <scheme val="minor"/>
          </rPr>
          <t>Registre la fecha estimada en que terminó la ejecución de la subactividad o la fecha del reporte del avance.
======</t>
        </r>
      </text>
    </comment>
    <comment ref="AL211" authorId="0" shapeId="0">
      <text>
        <r>
          <rPr>
            <sz val="11"/>
            <color theme="1"/>
            <rFont val="Calibri"/>
            <scheme val="minor"/>
          </rPr>
          <t>Registre de forma  breve, clara y precisa en que consiste el avance reportado.
======</t>
        </r>
      </text>
    </comment>
    <comment ref="V212" authorId="0" shapeId="0">
      <text>
        <r>
          <rPr>
            <sz val="11"/>
            <color theme="1"/>
            <rFont val="Calibri"/>
            <scheme val="minor"/>
          </rPr>
          <t>Registre la fecha estimada en que terminó la ejecución de la subactividad.
======</t>
        </r>
      </text>
    </comment>
    <comment ref="W212"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212" authorId="0" shapeId="0">
      <text>
        <r>
          <rPr>
            <sz val="11"/>
            <color theme="1"/>
            <rFont val="Calibri"/>
            <scheme val="minor"/>
          </rPr>
          <t>Registre de forma  breve, clara y precisa en que consiste el avance reportado.
======</t>
        </r>
      </text>
    </comment>
    <comment ref="AC212" authorId="0" shapeId="0">
      <text>
        <r>
          <rPr>
            <sz val="11"/>
            <color theme="1"/>
            <rFont val="Calibri"/>
            <scheme val="minor"/>
          </rPr>
          <t>Registre la fecha estimada en que terminó la ejecución de la subactividad.
======</t>
        </r>
      </text>
    </comment>
    <comment ref="AD212"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212" authorId="0" shapeId="0">
      <text>
        <r>
          <rPr>
            <sz val="11"/>
            <color theme="1"/>
            <rFont val="Calibri"/>
            <scheme val="minor"/>
          </rPr>
          <t>Registre de forma  breve, clara y precisa en que consiste el avance reportado.
======</t>
        </r>
      </text>
    </comment>
    <comment ref="AJ212" authorId="0" shapeId="0">
      <text>
        <r>
          <rPr>
            <sz val="11"/>
            <color theme="1"/>
            <rFont val="Calibri"/>
            <scheme val="minor"/>
          </rPr>
          <t>Registre la fecha estimada en que terminó la ejecución de la subactividad o la fecha del reporte del avance.
======</t>
        </r>
      </text>
    </comment>
    <comment ref="AL212" authorId="0" shapeId="0">
      <text>
        <r>
          <rPr>
            <sz val="11"/>
            <color theme="1"/>
            <rFont val="Calibri"/>
            <scheme val="minor"/>
          </rPr>
          <t>Registre de forma  breve, clara y precisa en que consiste el avance reportado.
======</t>
        </r>
      </text>
    </comment>
    <comment ref="V213" authorId="0" shapeId="0">
      <text>
        <r>
          <rPr>
            <sz val="11"/>
            <color theme="1"/>
            <rFont val="Calibri"/>
            <scheme val="minor"/>
          </rPr>
          <t>Registre la fecha estimada en que terminó la ejecución de la subactividad.
======</t>
        </r>
      </text>
    </comment>
    <comment ref="W213"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213" authorId="0" shapeId="0">
      <text>
        <r>
          <rPr>
            <sz val="11"/>
            <color theme="1"/>
            <rFont val="Calibri"/>
            <scheme val="minor"/>
          </rPr>
          <t>Registre de forma  breve, clara y precisa en que consiste el avance reportado.
======</t>
        </r>
      </text>
    </comment>
    <comment ref="AC213" authorId="0" shapeId="0">
      <text>
        <r>
          <rPr>
            <sz val="11"/>
            <color theme="1"/>
            <rFont val="Calibri"/>
            <scheme val="minor"/>
          </rPr>
          <t>Registre la fecha estimada en que terminó la ejecución de la subactividad.
======</t>
        </r>
      </text>
    </comment>
    <comment ref="AD213"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213" authorId="0" shapeId="0">
      <text>
        <r>
          <rPr>
            <sz val="11"/>
            <color theme="1"/>
            <rFont val="Calibri"/>
            <scheme val="minor"/>
          </rPr>
          <t>Registre de forma  breve, clara y precisa en que consiste el avance reportado.
======</t>
        </r>
      </text>
    </comment>
    <comment ref="AJ213" authorId="0" shapeId="0">
      <text>
        <r>
          <rPr>
            <sz val="11"/>
            <color theme="1"/>
            <rFont val="Calibri"/>
            <scheme val="minor"/>
          </rPr>
          <t>Registre la fecha estimada en que terminó la ejecución de la subactividad o la fecha del reporte del avance.
======</t>
        </r>
      </text>
    </comment>
    <comment ref="AL213" authorId="0" shapeId="0">
      <text>
        <r>
          <rPr>
            <sz val="11"/>
            <color theme="1"/>
            <rFont val="Calibri"/>
            <scheme val="minor"/>
          </rPr>
          <t>Registre de forma  breve, clara y precisa en que consiste el avance reportado.
======</t>
        </r>
      </text>
    </comment>
    <comment ref="V214" authorId="0" shapeId="0">
      <text>
        <r>
          <rPr>
            <sz val="11"/>
            <color theme="1"/>
            <rFont val="Calibri"/>
            <scheme val="minor"/>
          </rPr>
          <t>Registre la fecha estimada en que terminó la ejecución de la subactividad.
======</t>
        </r>
      </text>
    </comment>
    <comment ref="W214"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214" authorId="0" shapeId="0">
      <text>
        <r>
          <rPr>
            <sz val="11"/>
            <color theme="1"/>
            <rFont val="Calibri"/>
            <scheme val="minor"/>
          </rPr>
          <t>Registre de forma  breve, clara y precisa en que consiste el avance reportado.
======</t>
        </r>
      </text>
    </comment>
    <comment ref="AC214" authorId="0" shapeId="0">
      <text>
        <r>
          <rPr>
            <sz val="11"/>
            <color theme="1"/>
            <rFont val="Calibri"/>
            <scheme val="minor"/>
          </rPr>
          <t>Registre la fecha estimada en que terminó la ejecución de la subactividad.
======</t>
        </r>
      </text>
    </comment>
    <comment ref="AD214"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214" authorId="0" shapeId="0">
      <text>
        <r>
          <rPr>
            <sz val="11"/>
            <color theme="1"/>
            <rFont val="Calibri"/>
            <scheme val="minor"/>
          </rPr>
          <t>Registre de forma  breve, clara y precisa en que consiste el avance reportado.
======</t>
        </r>
      </text>
    </comment>
    <comment ref="AJ214" authorId="0" shapeId="0">
      <text>
        <r>
          <rPr>
            <sz val="11"/>
            <color theme="1"/>
            <rFont val="Calibri"/>
            <scheme val="minor"/>
          </rPr>
          <t>Registre la fecha estimada en que terminó la ejecución de la subactividad o la fecha del reporte del avance.
======</t>
        </r>
      </text>
    </comment>
    <comment ref="AL214" authorId="0" shapeId="0">
      <text>
        <r>
          <rPr>
            <sz val="11"/>
            <color theme="1"/>
            <rFont val="Calibri"/>
            <scheme val="minor"/>
          </rPr>
          <t>Registre de forma  breve, clara y precisa en que consiste el avance reportado.
======</t>
        </r>
      </text>
    </comment>
    <comment ref="V215" authorId="0" shapeId="0">
      <text>
        <r>
          <rPr>
            <sz val="11"/>
            <color theme="1"/>
            <rFont val="Calibri"/>
            <scheme val="minor"/>
          </rPr>
          <t>Registre la fecha estimada en que terminó la ejecución de la subactividad.
======</t>
        </r>
      </text>
    </comment>
    <comment ref="W215"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215" authorId="0" shapeId="0">
      <text>
        <r>
          <rPr>
            <sz val="11"/>
            <color theme="1"/>
            <rFont val="Calibri"/>
            <scheme val="minor"/>
          </rPr>
          <t>Registre de forma  breve, clara y precisa en que consiste el avance reportado.
======</t>
        </r>
      </text>
    </comment>
    <comment ref="AC215" authorId="0" shapeId="0">
      <text>
        <r>
          <rPr>
            <sz val="11"/>
            <color theme="1"/>
            <rFont val="Calibri"/>
            <scheme val="minor"/>
          </rPr>
          <t>Registre la fecha estimada en que terminó la ejecución de la subactividad.
======</t>
        </r>
      </text>
    </comment>
    <comment ref="AD215"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215" authorId="0" shapeId="0">
      <text>
        <r>
          <rPr>
            <sz val="11"/>
            <color theme="1"/>
            <rFont val="Calibri"/>
            <scheme val="minor"/>
          </rPr>
          <t>Registre de forma  breve, clara y precisa en que consiste el avance reportado.
======</t>
        </r>
      </text>
    </comment>
    <comment ref="AJ215" authorId="0" shapeId="0">
      <text>
        <r>
          <rPr>
            <sz val="11"/>
            <color theme="1"/>
            <rFont val="Calibri"/>
            <scheme val="minor"/>
          </rPr>
          <t>Registre la fecha estimada en que terminó la ejecución de la subactividad o la fecha del reporte del avance.
======</t>
        </r>
      </text>
    </comment>
    <comment ref="AL215" authorId="0" shapeId="0">
      <text>
        <r>
          <rPr>
            <sz val="11"/>
            <color theme="1"/>
            <rFont val="Calibri"/>
            <scheme val="minor"/>
          </rPr>
          <t>Registre de forma  breve, clara y precisa en que consiste el avance reportado.
======</t>
        </r>
      </text>
    </comment>
    <comment ref="V216" authorId="0" shapeId="0">
      <text>
        <r>
          <rPr>
            <sz val="11"/>
            <color theme="1"/>
            <rFont val="Calibri"/>
            <scheme val="minor"/>
          </rPr>
          <t>Registre la fecha estimada en que terminó la ejecución de la subactividad.
======</t>
        </r>
      </text>
    </comment>
    <comment ref="W216"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216" authorId="0" shapeId="0">
      <text>
        <r>
          <rPr>
            <sz val="11"/>
            <color theme="1"/>
            <rFont val="Calibri"/>
            <scheme val="minor"/>
          </rPr>
          <t>Registre de forma  breve, clara y precisa en que consiste el avance reportado.
======</t>
        </r>
      </text>
    </comment>
    <comment ref="AC216" authorId="0" shapeId="0">
      <text>
        <r>
          <rPr>
            <sz val="11"/>
            <color theme="1"/>
            <rFont val="Calibri"/>
            <scheme val="minor"/>
          </rPr>
          <t>Registre la fecha estimada en que terminó la ejecución de la subactividad.
======</t>
        </r>
      </text>
    </comment>
    <comment ref="AD216"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216" authorId="0" shapeId="0">
      <text>
        <r>
          <rPr>
            <sz val="11"/>
            <color theme="1"/>
            <rFont val="Calibri"/>
            <scheme val="minor"/>
          </rPr>
          <t>Registre de forma  breve, clara y precisa en que consiste el avance reportado.
======</t>
        </r>
      </text>
    </comment>
    <comment ref="AJ216" authorId="0" shapeId="0">
      <text>
        <r>
          <rPr>
            <sz val="11"/>
            <color theme="1"/>
            <rFont val="Calibri"/>
            <scheme val="minor"/>
          </rPr>
          <t>Registre la fecha estimada en que terminó la ejecución de la subactividad o la fecha del reporte del avance.
======</t>
        </r>
      </text>
    </comment>
    <comment ref="AL216" authorId="0" shapeId="0">
      <text>
        <r>
          <rPr>
            <sz val="11"/>
            <color theme="1"/>
            <rFont val="Calibri"/>
            <scheme val="minor"/>
          </rPr>
          <t>Registre de forma  breve, clara y precisa en que consiste el avance reportado.
======</t>
        </r>
      </text>
    </comment>
    <comment ref="V217" authorId="0" shapeId="0">
      <text>
        <r>
          <rPr>
            <sz val="11"/>
            <color theme="1"/>
            <rFont val="Calibri"/>
            <scheme val="minor"/>
          </rPr>
          <t>Registre la fecha estimada en que terminó la ejecución de la subactividad.
======</t>
        </r>
      </text>
    </comment>
    <comment ref="W217"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217" authorId="0" shapeId="0">
      <text>
        <r>
          <rPr>
            <sz val="11"/>
            <color theme="1"/>
            <rFont val="Calibri"/>
            <scheme val="minor"/>
          </rPr>
          <t>Registre de forma  breve, clara y precisa en que consiste el avance reportado.
======</t>
        </r>
      </text>
    </comment>
    <comment ref="AC217" authorId="0" shapeId="0">
      <text>
        <r>
          <rPr>
            <sz val="11"/>
            <color theme="1"/>
            <rFont val="Calibri"/>
            <scheme val="minor"/>
          </rPr>
          <t>Registre la fecha estimada en que terminó la ejecución de la subactividad.
======</t>
        </r>
      </text>
    </comment>
    <comment ref="AD217"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217" authorId="0" shapeId="0">
      <text>
        <r>
          <rPr>
            <sz val="11"/>
            <color theme="1"/>
            <rFont val="Calibri"/>
            <scheme val="minor"/>
          </rPr>
          <t>Registre de forma  breve, clara y precisa en que consiste el avance reportado.
======</t>
        </r>
      </text>
    </comment>
    <comment ref="AJ217" authorId="0" shapeId="0">
      <text>
        <r>
          <rPr>
            <sz val="11"/>
            <color theme="1"/>
            <rFont val="Calibri"/>
            <scheme val="minor"/>
          </rPr>
          <t>Registre la fecha estimada en que terminó la ejecución de la subactividad o la fecha del reporte del avance.
======</t>
        </r>
      </text>
    </comment>
    <comment ref="AL217" authorId="0" shapeId="0">
      <text>
        <r>
          <rPr>
            <sz val="11"/>
            <color theme="1"/>
            <rFont val="Calibri"/>
            <scheme val="minor"/>
          </rPr>
          <t>Registre de forma  breve, clara y precisa en que consiste el avance reportado.
======</t>
        </r>
      </text>
    </comment>
    <comment ref="V218" authorId="0" shapeId="0">
      <text>
        <r>
          <rPr>
            <sz val="11"/>
            <color theme="1"/>
            <rFont val="Calibri"/>
            <scheme val="minor"/>
          </rPr>
          <t>Registre la fecha estimada en que terminó la ejecución de la subactividad.
======</t>
        </r>
      </text>
    </comment>
    <comment ref="W218"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218" authorId="0" shapeId="0">
      <text>
        <r>
          <rPr>
            <sz val="11"/>
            <color theme="1"/>
            <rFont val="Calibri"/>
            <scheme val="minor"/>
          </rPr>
          <t>Registre de forma  breve, clara y precisa en que consiste el avance reportado.
======</t>
        </r>
      </text>
    </comment>
    <comment ref="AC218" authorId="0" shapeId="0">
      <text>
        <r>
          <rPr>
            <sz val="11"/>
            <color theme="1"/>
            <rFont val="Calibri"/>
            <scheme val="minor"/>
          </rPr>
          <t>Registre la fecha estimada en que terminó la ejecución de la subactividad.
======</t>
        </r>
      </text>
    </comment>
    <comment ref="AD218"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218" authorId="0" shapeId="0">
      <text>
        <r>
          <rPr>
            <sz val="11"/>
            <color theme="1"/>
            <rFont val="Calibri"/>
            <scheme val="minor"/>
          </rPr>
          <t>Registre de forma  breve, clara y precisa en que consiste el avance reportado.
======</t>
        </r>
      </text>
    </comment>
    <comment ref="AJ218" authorId="0" shapeId="0">
      <text>
        <r>
          <rPr>
            <sz val="11"/>
            <color theme="1"/>
            <rFont val="Calibri"/>
            <scheme val="minor"/>
          </rPr>
          <t>Registre la fecha estimada en que terminó la ejecución de la subactividad o la fecha del reporte del avance.
======</t>
        </r>
      </text>
    </comment>
    <comment ref="AL218" authorId="0" shapeId="0">
      <text>
        <r>
          <rPr>
            <sz val="11"/>
            <color theme="1"/>
            <rFont val="Calibri"/>
            <scheme val="minor"/>
          </rPr>
          <t>Registre de forma  breve, clara y precisa en que consiste el avance reportado.
======</t>
        </r>
      </text>
    </comment>
    <comment ref="AS218" authorId="0" shapeId="0">
      <text>
        <r>
          <rPr>
            <sz val="11"/>
            <color theme="1"/>
            <rFont val="Calibri"/>
            <scheme val="minor"/>
          </rPr>
          <t>Registre de forma  breve, clara y precisa en que consiste el avance reportado.
======</t>
        </r>
      </text>
    </comment>
    <comment ref="V219" authorId="0" shapeId="0">
      <text>
        <r>
          <rPr>
            <sz val="11"/>
            <color theme="1"/>
            <rFont val="Calibri"/>
            <scheme val="minor"/>
          </rPr>
          <t>Registre la fecha estimada en que terminó la ejecución de la subactividad.
======</t>
        </r>
      </text>
    </comment>
    <comment ref="W219"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219" authorId="0" shapeId="0">
      <text>
        <r>
          <rPr>
            <sz val="11"/>
            <color theme="1"/>
            <rFont val="Calibri"/>
            <scheme val="minor"/>
          </rPr>
          <t>Registre de forma  breve, clara y precisa en que consiste el avance reportado.
======</t>
        </r>
      </text>
    </comment>
    <comment ref="AC219" authorId="0" shapeId="0">
      <text>
        <r>
          <rPr>
            <sz val="11"/>
            <color theme="1"/>
            <rFont val="Calibri"/>
            <scheme val="minor"/>
          </rPr>
          <t>Registre la fecha estimada en que terminó la ejecución de la subactividad.
======</t>
        </r>
      </text>
    </comment>
    <comment ref="AD219"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219" authorId="0" shapeId="0">
      <text>
        <r>
          <rPr>
            <sz val="11"/>
            <color theme="1"/>
            <rFont val="Calibri"/>
            <scheme val="minor"/>
          </rPr>
          <t>Registre de forma  breve, clara y precisa en que consiste el avance reportado.
======</t>
        </r>
      </text>
    </comment>
    <comment ref="AJ219" authorId="0" shapeId="0">
      <text>
        <r>
          <rPr>
            <sz val="11"/>
            <color theme="1"/>
            <rFont val="Calibri"/>
            <scheme val="minor"/>
          </rPr>
          <t>Registre la fecha estimada en que terminó la ejecución de la subactividad o la fecha del reporte del avance.
======</t>
        </r>
      </text>
    </comment>
    <comment ref="AL219" authorId="0" shapeId="0">
      <text>
        <r>
          <rPr>
            <sz val="11"/>
            <color theme="1"/>
            <rFont val="Calibri"/>
            <scheme val="minor"/>
          </rPr>
          <t>Registre de forma  breve, clara y precisa en que consiste el avance reportado.
======</t>
        </r>
      </text>
    </comment>
    <comment ref="AS219" authorId="0" shapeId="0">
      <text>
        <r>
          <rPr>
            <sz val="11"/>
            <color theme="1"/>
            <rFont val="Calibri"/>
            <scheme val="minor"/>
          </rPr>
          <t>Registre de forma  breve, clara y precisa en que consiste el avance reportado.
======</t>
        </r>
      </text>
    </comment>
    <comment ref="V220" authorId="0" shapeId="0">
      <text>
        <r>
          <rPr>
            <sz val="11"/>
            <color theme="1"/>
            <rFont val="Calibri"/>
            <scheme val="minor"/>
          </rPr>
          <t>Registre la fecha estimada en que terminó la ejecución de la subactividad.
======</t>
        </r>
      </text>
    </comment>
    <comment ref="W220"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220" authorId="0" shapeId="0">
      <text>
        <r>
          <rPr>
            <sz val="11"/>
            <color theme="1"/>
            <rFont val="Calibri"/>
            <scheme val="minor"/>
          </rPr>
          <t>Registre de forma  breve, clara y precisa en que consiste el avance reportado.
======</t>
        </r>
      </text>
    </comment>
    <comment ref="AC220" authorId="0" shapeId="0">
      <text>
        <r>
          <rPr>
            <sz val="11"/>
            <color theme="1"/>
            <rFont val="Calibri"/>
            <scheme val="minor"/>
          </rPr>
          <t>Registre la fecha estimada en que terminó la ejecución de la subactividad.
======</t>
        </r>
      </text>
    </comment>
    <comment ref="AD220"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220" authorId="0" shapeId="0">
      <text>
        <r>
          <rPr>
            <sz val="11"/>
            <color theme="1"/>
            <rFont val="Calibri"/>
            <scheme val="minor"/>
          </rPr>
          <t>Registre de forma  breve, clara y precisa en que consiste el avance reportado.
======</t>
        </r>
      </text>
    </comment>
    <comment ref="AJ220" authorId="0" shapeId="0">
      <text>
        <r>
          <rPr>
            <sz val="11"/>
            <color theme="1"/>
            <rFont val="Calibri"/>
            <scheme val="minor"/>
          </rPr>
          <t>Registre la fecha estimada en que terminó la ejecución de la subactividad o la fecha del reporte del avance.
======</t>
        </r>
      </text>
    </comment>
    <comment ref="AK220"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220" authorId="0" shapeId="0">
      <text>
        <r>
          <rPr>
            <sz val="11"/>
            <color theme="1"/>
            <rFont val="Calibri"/>
            <scheme val="minor"/>
          </rPr>
          <t>Registre de forma  breve, clara y precisa en que consiste el avance reportado.
======</t>
        </r>
      </text>
    </comment>
    <comment ref="AQ220" authorId="0" shapeId="0">
      <text>
        <r>
          <rPr>
            <sz val="11"/>
            <color theme="1"/>
            <rFont val="Calibri"/>
            <scheme val="minor"/>
          </rPr>
          <t>Registre la fecha estimada en que terminó la ejecución de la subactividad o la fecha del reporte del avance.
======</t>
        </r>
      </text>
    </comment>
    <comment ref="AR220"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V221" authorId="0" shapeId="0">
      <text>
        <r>
          <rPr>
            <sz val="11"/>
            <color theme="1"/>
            <rFont val="Calibri"/>
            <scheme val="minor"/>
          </rPr>
          <t>Registre la fecha estimada en que terminó la ejecución de la subactividad.
======</t>
        </r>
      </text>
    </comment>
    <comment ref="W221"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221" authorId="0" shapeId="0">
      <text>
        <r>
          <rPr>
            <sz val="11"/>
            <color theme="1"/>
            <rFont val="Calibri"/>
            <scheme val="minor"/>
          </rPr>
          <t>Registre de forma  breve, clara y precisa en que consiste el avance reportado.
======</t>
        </r>
      </text>
    </comment>
    <comment ref="AC221" authorId="0" shapeId="0">
      <text>
        <r>
          <rPr>
            <sz val="11"/>
            <color theme="1"/>
            <rFont val="Calibri"/>
            <scheme val="minor"/>
          </rPr>
          <t>Registre la fecha estimada en que terminó la ejecución de la subactividad.
======</t>
        </r>
      </text>
    </comment>
    <comment ref="AD221"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221" authorId="0" shapeId="0">
      <text>
        <r>
          <rPr>
            <sz val="11"/>
            <color theme="1"/>
            <rFont val="Calibri"/>
            <scheme val="minor"/>
          </rPr>
          <t>Registre de forma  breve, clara y precisa en que consiste el avance reportado.
======</t>
        </r>
      </text>
    </comment>
    <comment ref="AJ221" authorId="0" shapeId="0">
      <text>
        <r>
          <rPr>
            <sz val="11"/>
            <color theme="1"/>
            <rFont val="Calibri"/>
            <scheme val="minor"/>
          </rPr>
          <t>Registre la fecha estimada en que terminó la ejecución de la subactividad o la fecha del reporte del avance.
======</t>
        </r>
      </text>
    </comment>
    <comment ref="AK221"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221" authorId="0" shapeId="0">
      <text>
        <r>
          <rPr>
            <sz val="11"/>
            <color theme="1"/>
            <rFont val="Calibri"/>
            <scheme val="minor"/>
          </rPr>
          <t>Registre de forma  breve, clara y precisa en que consiste el avance reportado.
======</t>
        </r>
      </text>
    </comment>
    <comment ref="AQ221" authorId="0" shapeId="0">
      <text>
        <r>
          <rPr>
            <sz val="11"/>
            <color theme="1"/>
            <rFont val="Calibri"/>
            <scheme val="minor"/>
          </rPr>
          <t>Registre la fecha estimada en que terminó la ejecución de la subactividad o la fecha del reporte del avance.
======</t>
        </r>
      </text>
    </comment>
    <comment ref="AR221"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V222" authorId="0" shapeId="0">
      <text>
        <r>
          <rPr>
            <sz val="11"/>
            <color theme="1"/>
            <rFont val="Calibri"/>
            <scheme val="minor"/>
          </rPr>
          <t>Registre la fecha estimada en que terminó la ejecución de la subactividad.
======</t>
        </r>
      </text>
    </comment>
    <comment ref="W222"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222" authorId="0" shapeId="0">
      <text>
        <r>
          <rPr>
            <sz val="11"/>
            <color theme="1"/>
            <rFont val="Calibri"/>
            <scheme val="minor"/>
          </rPr>
          <t>Registre de forma  breve, clara y precisa en que consiste el avance reportado.
======</t>
        </r>
      </text>
    </comment>
    <comment ref="AC222" authorId="0" shapeId="0">
      <text>
        <r>
          <rPr>
            <sz val="11"/>
            <color theme="1"/>
            <rFont val="Calibri"/>
            <scheme val="minor"/>
          </rPr>
          <t>Registre la fecha estimada en que terminó la ejecución de la subactividad.
======</t>
        </r>
      </text>
    </comment>
    <comment ref="AD222"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222" authorId="0" shapeId="0">
      <text>
        <r>
          <rPr>
            <sz val="11"/>
            <color theme="1"/>
            <rFont val="Calibri"/>
            <scheme val="minor"/>
          </rPr>
          <t>Registre de forma  breve, clara y precisa en que consiste el avance reportado.
======</t>
        </r>
      </text>
    </comment>
    <comment ref="AJ222" authorId="0" shapeId="0">
      <text>
        <r>
          <rPr>
            <sz val="11"/>
            <color theme="1"/>
            <rFont val="Calibri"/>
            <scheme val="minor"/>
          </rPr>
          <t>Registre la fecha estimada en que terminó la ejecución de la subactividad o la fecha del reporte del avance.
======</t>
        </r>
      </text>
    </comment>
    <comment ref="AK222"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222" authorId="0" shapeId="0">
      <text>
        <r>
          <rPr>
            <sz val="11"/>
            <color theme="1"/>
            <rFont val="Calibri"/>
            <scheme val="minor"/>
          </rPr>
          <t>Registre de forma  breve, clara y precisa en que consiste el avance reportado.
======</t>
        </r>
      </text>
    </comment>
    <comment ref="AQ222" authorId="0" shapeId="0">
      <text>
        <r>
          <rPr>
            <sz val="11"/>
            <color theme="1"/>
            <rFont val="Calibri"/>
            <scheme val="minor"/>
          </rPr>
          <t>Registre la fecha estimada en que terminó la ejecución de la subactividad o la fecha del reporte del avance.
======</t>
        </r>
      </text>
    </comment>
    <comment ref="AR222"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V223" authorId="0" shapeId="0">
      <text>
        <r>
          <rPr>
            <sz val="11"/>
            <color theme="1"/>
            <rFont val="Calibri"/>
            <scheme val="minor"/>
          </rPr>
          <t>Registre la fecha estimada en que terminó la ejecución de la subactividad.
======</t>
        </r>
      </text>
    </comment>
    <comment ref="W223"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223" authorId="0" shapeId="0">
      <text>
        <r>
          <rPr>
            <sz val="11"/>
            <color theme="1"/>
            <rFont val="Calibri"/>
            <scheme val="minor"/>
          </rPr>
          <t>Registre de forma  breve, clara y precisa en que consiste el avance reportado.
======</t>
        </r>
      </text>
    </comment>
    <comment ref="AC223" authorId="0" shapeId="0">
      <text>
        <r>
          <rPr>
            <sz val="11"/>
            <color theme="1"/>
            <rFont val="Calibri"/>
            <scheme val="minor"/>
          </rPr>
          <t>Registre la fecha estimada en que terminó la ejecución de la subactividad.
======</t>
        </r>
      </text>
    </comment>
    <comment ref="AD223"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223" authorId="0" shapeId="0">
      <text>
        <r>
          <rPr>
            <sz val="11"/>
            <color theme="1"/>
            <rFont val="Calibri"/>
            <scheme val="minor"/>
          </rPr>
          <t>Registre de forma  breve, clara y precisa en que consiste el avance reportado.
======</t>
        </r>
      </text>
    </comment>
    <comment ref="AJ223" authorId="0" shapeId="0">
      <text>
        <r>
          <rPr>
            <sz val="11"/>
            <color theme="1"/>
            <rFont val="Calibri"/>
            <scheme val="minor"/>
          </rPr>
          <t>Registre la fecha estimada en que terminó la ejecución de la subactividad o la fecha del reporte del avance.
======</t>
        </r>
      </text>
    </comment>
    <comment ref="AK223"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223" authorId="0" shapeId="0">
      <text>
        <r>
          <rPr>
            <sz val="11"/>
            <color theme="1"/>
            <rFont val="Calibri"/>
            <scheme val="minor"/>
          </rPr>
          <t>Registre de forma  breve, clara y precisa en que consiste el avance reportado.
======</t>
        </r>
      </text>
    </comment>
    <comment ref="AQ223" authorId="0" shapeId="0">
      <text>
        <r>
          <rPr>
            <sz val="11"/>
            <color theme="1"/>
            <rFont val="Calibri"/>
            <scheme val="minor"/>
          </rPr>
          <t>Registre la fecha estimada en que terminó la ejecución de la subactividad o la fecha del reporte del avance.
======</t>
        </r>
      </text>
    </comment>
    <comment ref="AR223"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V224" authorId="0" shapeId="0">
      <text>
        <r>
          <rPr>
            <sz val="11"/>
            <color theme="1"/>
            <rFont val="Calibri"/>
            <scheme val="minor"/>
          </rPr>
          <t>Registre la fecha estimada en que terminó la ejecución de la subactividad.
======</t>
        </r>
      </text>
    </comment>
    <comment ref="W224"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224" authorId="0" shapeId="0">
      <text>
        <r>
          <rPr>
            <sz val="11"/>
            <color theme="1"/>
            <rFont val="Calibri"/>
            <scheme val="minor"/>
          </rPr>
          <t>Registre de forma  breve, clara y precisa en que consiste el avance reportado.
======</t>
        </r>
      </text>
    </comment>
    <comment ref="AC224" authorId="0" shapeId="0">
      <text>
        <r>
          <rPr>
            <sz val="11"/>
            <color theme="1"/>
            <rFont val="Calibri"/>
            <scheme val="minor"/>
          </rPr>
          <t>Registre la fecha estimada en que terminó la ejecución de la subactividad.
======</t>
        </r>
      </text>
    </comment>
    <comment ref="AD224"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224" authorId="0" shapeId="0">
      <text>
        <r>
          <rPr>
            <sz val="11"/>
            <color theme="1"/>
            <rFont val="Calibri"/>
            <scheme val="minor"/>
          </rPr>
          <t>Registre de forma  breve, clara y precisa en que consiste el avance reportado.
======</t>
        </r>
      </text>
    </comment>
    <comment ref="AJ224" authorId="0" shapeId="0">
      <text>
        <r>
          <rPr>
            <sz val="11"/>
            <color theme="1"/>
            <rFont val="Calibri"/>
            <scheme val="minor"/>
          </rPr>
          <t>Registre la fecha estimada en que terminó la ejecución de la subactividad o la fecha del reporte del avance.
======</t>
        </r>
      </text>
    </comment>
    <comment ref="AK224"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224" authorId="0" shapeId="0">
      <text>
        <r>
          <rPr>
            <sz val="11"/>
            <color theme="1"/>
            <rFont val="Calibri"/>
            <scheme val="minor"/>
          </rPr>
          <t>Registre de forma  breve, clara y precisa en que consiste el avance reportado.
======</t>
        </r>
      </text>
    </comment>
    <comment ref="AQ224" authorId="0" shapeId="0">
      <text>
        <r>
          <rPr>
            <sz val="11"/>
            <color theme="1"/>
            <rFont val="Calibri"/>
            <scheme val="minor"/>
          </rPr>
          <t>Registre la fecha estimada en que terminó la ejecución de la subactividad o la fecha del reporte del avance.
======</t>
        </r>
      </text>
    </comment>
    <comment ref="AR224"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V225" authorId="0" shapeId="0">
      <text>
        <r>
          <rPr>
            <sz val="11"/>
            <color theme="1"/>
            <rFont val="Calibri"/>
            <scheme val="minor"/>
          </rPr>
          <t>Registre la fecha estimada en que terminó la ejecución de la subactividad.
======</t>
        </r>
      </text>
    </comment>
    <comment ref="W225"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225" authorId="0" shapeId="0">
      <text>
        <r>
          <rPr>
            <sz val="11"/>
            <color theme="1"/>
            <rFont val="Calibri"/>
            <scheme val="minor"/>
          </rPr>
          <t>Registre de forma  breve, clara y precisa en que consiste el avance reportado.
======</t>
        </r>
      </text>
    </comment>
    <comment ref="AC225" authorId="0" shapeId="0">
      <text>
        <r>
          <rPr>
            <sz val="11"/>
            <color theme="1"/>
            <rFont val="Calibri"/>
            <scheme val="minor"/>
          </rPr>
          <t>Registre la fecha estimada en que terminó la ejecución de la subactividad.
======</t>
        </r>
      </text>
    </comment>
    <comment ref="AD225"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225" authorId="0" shapeId="0">
      <text>
        <r>
          <rPr>
            <sz val="11"/>
            <color theme="1"/>
            <rFont val="Calibri"/>
            <scheme val="minor"/>
          </rPr>
          <t>Registre de forma  breve, clara y precisa en que consiste el avance reportado.
======</t>
        </r>
      </text>
    </comment>
    <comment ref="AJ225" authorId="0" shapeId="0">
      <text>
        <r>
          <rPr>
            <sz val="11"/>
            <color theme="1"/>
            <rFont val="Calibri"/>
            <scheme val="minor"/>
          </rPr>
          <t>Registre la fecha estimada en que terminó la ejecución de la subactividad o la fecha del reporte del avance.
======</t>
        </r>
      </text>
    </comment>
    <comment ref="AK225"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225" authorId="0" shapeId="0">
      <text>
        <r>
          <rPr>
            <sz val="11"/>
            <color theme="1"/>
            <rFont val="Calibri"/>
            <scheme val="minor"/>
          </rPr>
          <t>Registre de forma  breve, clara y precisa en que consiste el avance reportado.
======</t>
        </r>
      </text>
    </comment>
    <comment ref="AQ225" authorId="0" shapeId="0">
      <text>
        <r>
          <rPr>
            <sz val="11"/>
            <color theme="1"/>
            <rFont val="Calibri"/>
            <scheme val="minor"/>
          </rPr>
          <t>Registre la fecha estimada en que terminó la ejecución de la subactividad o la fecha del reporte del avance.
======</t>
        </r>
      </text>
    </comment>
    <comment ref="AR225"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V226" authorId="0" shapeId="0">
      <text>
        <r>
          <rPr>
            <sz val="11"/>
            <color theme="1"/>
            <rFont val="Calibri"/>
            <scheme val="minor"/>
          </rPr>
          <t>Registre la fecha estimada en que terminó la ejecución de la subactividad.
======</t>
        </r>
      </text>
    </comment>
    <comment ref="W226"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226" authorId="0" shapeId="0">
      <text>
        <r>
          <rPr>
            <sz val="11"/>
            <color theme="1"/>
            <rFont val="Calibri"/>
            <scheme val="minor"/>
          </rPr>
          <t>Registre de forma  breve, clara y precisa en que consiste el avance reportado.
======</t>
        </r>
      </text>
    </comment>
    <comment ref="AC226" authorId="0" shapeId="0">
      <text>
        <r>
          <rPr>
            <sz val="11"/>
            <color theme="1"/>
            <rFont val="Calibri"/>
            <scheme val="minor"/>
          </rPr>
          <t>Registre la fecha estimada en que terminó la ejecución de la subactividad.
======</t>
        </r>
      </text>
    </comment>
    <comment ref="AD226"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226" authorId="0" shapeId="0">
      <text>
        <r>
          <rPr>
            <sz val="11"/>
            <color theme="1"/>
            <rFont val="Calibri"/>
            <scheme val="minor"/>
          </rPr>
          <t>Registre de forma  breve, clara y precisa en que consiste el avance reportado.
======</t>
        </r>
      </text>
    </comment>
    <comment ref="AJ226" authorId="0" shapeId="0">
      <text>
        <r>
          <rPr>
            <sz val="11"/>
            <color theme="1"/>
            <rFont val="Calibri"/>
            <scheme val="minor"/>
          </rPr>
          <t>Registre la fecha estimada en que terminó la ejecución de la subactividad o la fecha del reporte del avance.
======</t>
        </r>
      </text>
    </comment>
    <comment ref="AK226"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226" authorId="0" shapeId="0">
      <text>
        <r>
          <rPr>
            <sz val="11"/>
            <color theme="1"/>
            <rFont val="Calibri"/>
            <scheme val="minor"/>
          </rPr>
          <t>Registre de forma  breve, clara y precisa en que consiste el avance reportado.
======</t>
        </r>
      </text>
    </comment>
    <comment ref="AQ226" authorId="0" shapeId="0">
      <text>
        <r>
          <rPr>
            <sz val="11"/>
            <color theme="1"/>
            <rFont val="Calibri"/>
            <scheme val="minor"/>
          </rPr>
          <t>Registre la fecha estimada en que terminó la ejecución de la subactividad o la fecha del reporte del avance.
======</t>
        </r>
      </text>
    </comment>
    <comment ref="AR226"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V227" authorId="0" shapeId="0">
      <text>
        <r>
          <rPr>
            <sz val="11"/>
            <color theme="1"/>
            <rFont val="Calibri"/>
            <scheme val="minor"/>
          </rPr>
          <t>Registre la fecha estimada en que terminó la ejecución de la subactividad.
======</t>
        </r>
      </text>
    </comment>
    <comment ref="W227"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227" authorId="0" shapeId="0">
      <text>
        <r>
          <rPr>
            <sz val="11"/>
            <color theme="1"/>
            <rFont val="Calibri"/>
            <scheme val="minor"/>
          </rPr>
          <t>Registre de forma  breve, clara y precisa en que consiste el avance reportado.
======</t>
        </r>
      </text>
    </comment>
    <comment ref="AC227" authorId="0" shapeId="0">
      <text>
        <r>
          <rPr>
            <sz val="11"/>
            <color theme="1"/>
            <rFont val="Calibri"/>
            <scheme val="minor"/>
          </rPr>
          <t>Registre la fecha estimada en que terminó la ejecución de la subactividad.
======</t>
        </r>
      </text>
    </comment>
    <comment ref="AD227"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227" authorId="0" shapeId="0">
      <text>
        <r>
          <rPr>
            <sz val="11"/>
            <color theme="1"/>
            <rFont val="Calibri"/>
            <scheme val="minor"/>
          </rPr>
          <t>Registre de forma  breve, clara y precisa en que consiste el avance reportado.
======</t>
        </r>
      </text>
    </comment>
    <comment ref="AJ227" authorId="0" shapeId="0">
      <text>
        <r>
          <rPr>
            <sz val="11"/>
            <color theme="1"/>
            <rFont val="Calibri"/>
            <scheme val="minor"/>
          </rPr>
          <t>Registre la fecha estimada en que terminó la ejecución de la subactividad o la fecha del reporte del avance.
======</t>
        </r>
      </text>
    </comment>
    <comment ref="AK227"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227" authorId="0" shapeId="0">
      <text>
        <r>
          <rPr>
            <sz val="11"/>
            <color theme="1"/>
            <rFont val="Calibri"/>
            <scheme val="minor"/>
          </rPr>
          <t>Registre de forma  breve, clara y precisa en que consiste el avance reportado.
======</t>
        </r>
      </text>
    </comment>
    <comment ref="AQ227" authorId="0" shapeId="0">
      <text>
        <r>
          <rPr>
            <sz val="11"/>
            <color theme="1"/>
            <rFont val="Calibri"/>
            <scheme val="minor"/>
          </rPr>
          <t>Registre la fecha estimada en que terminó la ejecución de la subactividad o la fecha del reporte del avance.
======</t>
        </r>
      </text>
    </comment>
    <comment ref="AR227"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V228" authorId="0" shapeId="0">
      <text>
        <r>
          <rPr>
            <sz val="11"/>
            <color theme="1"/>
            <rFont val="Calibri"/>
            <scheme val="minor"/>
          </rPr>
          <t>Registre la fecha estimada en que terminó la ejecución de la subactividad.
======</t>
        </r>
      </text>
    </comment>
    <comment ref="W228"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228" authorId="0" shapeId="0">
      <text>
        <r>
          <rPr>
            <sz val="11"/>
            <color theme="1"/>
            <rFont val="Calibri"/>
            <scheme val="minor"/>
          </rPr>
          <t>Registre de forma  breve, clara y precisa en que consiste el avance reportado.
======</t>
        </r>
      </text>
    </comment>
    <comment ref="AC228" authorId="0" shapeId="0">
      <text>
        <r>
          <rPr>
            <sz val="11"/>
            <color theme="1"/>
            <rFont val="Calibri"/>
            <scheme val="minor"/>
          </rPr>
          <t>Registre la fecha estimada en que terminó la ejecución de la subactividad.
======</t>
        </r>
      </text>
    </comment>
    <comment ref="AD228"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228" authorId="0" shapeId="0">
      <text>
        <r>
          <rPr>
            <sz val="11"/>
            <color theme="1"/>
            <rFont val="Calibri"/>
            <scheme val="minor"/>
          </rPr>
          <t>Registre de forma  breve, clara y precisa en que consiste el avance reportado.
======</t>
        </r>
      </text>
    </comment>
    <comment ref="AJ228" authorId="0" shapeId="0">
      <text>
        <r>
          <rPr>
            <sz val="11"/>
            <color theme="1"/>
            <rFont val="Calibri"/>
            <scheme val="minor"/>
          </rPr>
          <t>Registre la fecha estimada en que terminó la ejecución de la subactividad o la fecha del reporte del avance.
======</t>
        </r>
      </text>
    </comment>
    <comment ref="AK228"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228" authorId="0" shapeId="0">
      <text>
        <r>
          <rPr>
            <sz val="11"/>
            <color theme="1"/>
            <rFont val="Calibri"/>
            <scheme val="minor"/>
          </rPr>
          <t>Registre de forma  breve, clara y precisa en que consiste el avance reportado.
======</t>
        </r>
      </text>
    </comment>
    <comment ref="AQ228" authorId="0" shapeId="0">
      <text>
        <r>
          <rPr>
            <sz val="11"/>
            <color theme="1"/>
            <rFont val="Calibri"/>
            <scheme val="minor"/>
          </rPr>
          <t>Registre la fecha estimada en que terminó la ejecución de la subactividad o la fecha del reporte del avance.
======</t>
        </r>
      </text>
    </comment>
    <comment ref="AR228"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S228" authorId="0" shapeId="0">
      <text>
        <r>
          <rPr>
            <sz val="11"/>
            <color theme="1"/>
            <rFont val="Calibri"/>
            <scheme val="minor"/>
          </rPr>
          <t>Registre de forma  breve, clara y precisa en que consiste el avance reportado.
======</t>
        </r>
      </text>
    </comment>
    <comment ref="V229" authorId="0" shapeId="0">
      <text>
        <r>
          <rPr>
            <sz val="11"/>
            <color theme="1"/>
            <rFont val="Calibri"/>
            <scheme val="minor"/>
          </rPr>
          <t>Registre la fecha estimada en que terminó la ejecución de la subactividad.
======</t>
        </r>
      </text>
    </comment>
    <comment ref="W229"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229" authorId="0" shapeId="0">
      <text>
        <r>
          <rPr>
            <sz val="11"/>
            <color theme="1"/>
            <rFont val="Calibri"/>
            <scheme val="minor"/>
          </rPr>
          <t>Registre de forma  breve, clara y precisa en que consiste el avance reportado.
======</t>
        </r>
      </text>
    </comment>
    <comment ref="AC229" authorId="0" shapeId="0">
      <text>
        <r>
          <rPr>
            <sz val="11"/>
            <color theme="1"/>
            <rFont val="Calibri"/>
            <scheme val="minor"/>
          </rPr>
          <t>Registre la fecha estimada en que terminó la ejecución de la subactividad.
======</t>
        </r>
      </text>
    </comment>
    <comment ref="AD229"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229" authorId="0" shapeId="0">
      <text>
        <r>
          <rPr>
            <sz val="11"/>
            <color theme="1"/>
            <rFont val="Calibri"/>
            <scheme val="minor"/>
          </rPr>
          <t>Registre de forma  breve, clara y precisa en que consiste el avance reportado.
======</t>
        </r>
      </text>
    </comment>
    <comment ref="AJ229" authorId="0" shapeId="0">
      <text>
        <r>
          <rPr>
            <sz val="11"/>
            <color theme="1"/>
            <rFont val="Calibri"/>
            <scheme val="minor"/>
          </rPr>
          <t>Registre la fecha estimada en que terminó la ejecución de la subactividad o la fecha del reporte del avance.
======</t>
        </r>
      </text>
    </comment>
    <comment ref="AK229"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229" authorId="0" shapeId="0">
      <text>
        <r>
          <rPr>
            <sz val="11"/>
            <color theme="1"/>
            <rFont val="Calibri"/>
            <scheme val="minor"/>
          </rPr>
          <t>Registre de forma  breve, clara y precisa en que consiste el avance reportado.
======</t>
        </r>
      </text>
    </comment>
    <comment ref="AQ229" authorId="0" shapeId="0">
      <text>
        <r>
          <rPr>
            <sz val="11"/>
            <color theme="1"/>
            <rFont val="Calibri"/>
            <scheme val="minor"/>
          </rPr>
          <t>Registre la fecha estimada en que terminó la ejecución de la subactividad o la fecha del reporte del avance.
======</t>
        </r>
      </text>
    </comment>
    <comment ref="AR229"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V230" authorId="0" shapeId="0">
      <text>
        <r>
          <rPr>
            <sz val="11"/>
            <color theme="1"/>
            <rFont val="Calibri"/>
            <scheme val="minor"/>
          </rPr>
          <t>Registre la fecha estimada en que terminó la ejecución de la subactividad.
======</t>
        </r>
      </text>
    </comment>
    <comment ref="W230"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230" authorId="0" shapeId="0">
      <text>
        <r>
          <rPr>
            <sz val="11"/>
            <color theme="1"/>
            <rFont val="Calibri"/>
            <scheme val="minor"/>
          </rPr>
          <t>Registre de forma  breve, clara y precisa en que consiste el avance reportado.
======</t>
        </r>
      </text>
    </comment>
    <comment ref="AC230" authorId="0" shapeId="0">
      <text>
        <r>
          <rPr>
            <sz val="11"/>
            <color theme="1"/>
            <rFont val="Calibri"/>
            <scheme val="minor"/>
          </rPr>
          <t>Registre la fecha estimada en que terminó la ejecución de la subactividad.
======</t>
        </r>
      </text>
    </comment>
    <comment ref="AD230"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230" authorId="0" shapeId="0">
      <text>
        <r>
          <rPr>
            <sz val="11"/>
            <color theme="1"/>
            <rFont val="Calibri"/>
            <scheme val="minor"/>
          </rPr>
          <t>Registre de forma  breve, clara y precisa en que consiste el avance reportado.
======</t>
        </r>
      </text>
    </comment>
    <comment ref="AJ230" authorId="0" shapeId="0">
      <text>
        <r>
          <rPr>
            <sz val="11"/>
            <color theme="1"/>
            <rFont val="Calibri"/>
            <scheme val="minor"/>
          </rPr>
          <t>Registre la fecha estimada en que terminó la ejecución de la subactividad o la fecha del reporte del avance.
======</t>
        </r>
      </text>
    </comment>
    <comment ref="AK230"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230" authorId="0" shapeId="0">
      <text>
        <r>
          <rPr>
            <sz val="11"/>
            <color theme="1"/>
            <rFont val="Calibri"/>
            <scheme val="minor"/>
          </rPr>
          <t>Registre de forma  breve, clara y precisa en que consiste el avance reportado.
======</t>
        </r>
      </text>
    </comment>
    <comment ref="AQ230" authorId="0" shapeId="0">
      <text>
        <r>
          <rPr>
            <sz val="11"/>
            <color theme="1"/>
            <rFont val="Calibri"/>
            <scheme val="minor"/>
          </rPr>
          <t>Registre la fecha estimada en que terminó la ejecución de la subactividad o la fecha del reporte del avance.
======</t>
        </r>
      </text>
    </comment>
    <comment ref="AR230"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List>
  <extLst>
    <ext xmlns:r="http://schemas.openxmlformats.org/officeDocument/2006/relationships" uri="GoogleSheetsCustomDataVersion1">
      <go:sheetsCustomData xmlns:go="http://customooxmlschemas.google.com/" r:id="rId1" roundtripDataSignature="AMtx7mj3+YqF96fPl7YvYinzfyeUdUB+WQ=="/>
    </ext>
  </extLst>
</comments>
</file>

<file path=xl/sharedStrings.xml><?xml version="1.0" encoding="utf-8"?>
<sst xmlns="http://schemas.openxmlformats.org/spreadsheetml/2006/main" count="5816" uniqueCount="1914">
  <si>
    <t>OBJETIVO</t>
  </si>
  <si>
    <t>DESCRIPCION DEL OBJETIVO</t>
  </si>
  <si>
    <t>ESTRATEGIA</t>
  </si>
  <si>
    <t>DIMENSION MIPG</t>
  </si>
  <si>
    <t>POLITICA MIPG</t>
  </si>
  <si>
    <t>PLAN INSTITUCIONAL</t>
  </si>
  <si>
    <t>FUENTE DE FINANCIACIÓN</t>
  </si>
  <si>
    <t>PROYECTO DE INVERSIÓN</t>
  </si>
  <si>
    <t>DEPENDENCIA / AREA</t>
  </si>
  <si>
    <t>PROCESO</t>
  </si>
  <si>
    <t>Objetivo Estratégico No.1</t>
  </si>
  <si>
    <t>Generar valor público, económico y social, a partir del conocimiento integral de los recursos minero-energéticos.</t>
  </si>
  <si>
    <t>1.1 Fortalecer el conocimiento de los recursos minerales y energéticos.</t>
  </si>
  <si>
    <t>1. Talento Humano</t>
  </si>
  <si>
    <t>1.1Talento humano</t>
  </si>
  <si>
    <t>1. Plan Institucional de Archivos de la Entidad ­PINAR</t>
  </si>
  <si>
    <t>Inversión</t>
  </si>
  <si>
    <t>Desarrollo de estrategias para dotar de sentido social y ambiental la planeación minero energética a nivel Nacional.</t>
  </si>
  <si>
    <t>Dirección General - GIT Planeación</t>
  </si>
  <si>
    <t>Direccionamiento Estratégico</t>
  </si>
  <si>
    <t>1.2 Contar con información sectorial unificada y de calidad.</t>
  </si>
  <si>
    <t>1.2 Integridad</t>
  </si>
  <si>
    <t>2. Plan Anual de Adquisiciones</t>
  </si>
  <si>
    <t>Funcionamiento</t>
  </si>
  <si>
    <t>Implementación de acciones para la confiabilidad del subsector eléctrico a nivel Nacional.</t>
  </si>
  <si>
    <t>Dirección General - Control Interno</t>
  </si>
  <si>
    <t>Comunicación Estratégica</t>
  </si>
  <si>
    <t xml:space="preserve">1.3 Implementar el observatorio de energía y minería. </t>
  </si>
  <si>
    <t>2. Direccionamiento Estratégico</t>
  </si>
  <si>
    <t>2.1 Planeación Institucional</t>
  </si>
  <si>
    <t>3. Plan Anual de Vacantes</t>
  </si>
  <si>
    <t>Funcionamiento / Inversión</t>
  </si>
  <si>
    <t>Asesoría para la seguridad energética y el seguimiento del PEN a nivel Nacional.</t>
  </si>
  <si>
    <t>Secretaría General - GIT Gestión Administrativa</t>
  </si>
  <si>
    <t>Información Sectorial</t>
  </si>
  <si>
    <t>1.4 Liderar los procesos de investigación, desarrollo e innovación en el sector minero energético.</t>
  </si>
  <si>
    <t>2.2 Gestión presupuestal y eficiencia del gasto público</t>
  </si>
  <si>
    <t>4. Plan de Previsión de Recursos Humanos</t>
  </si>
  <si>
    <t>Asesoría para la planeación de abastecimiento y confiabilidad del sub sector de hidrocarburos a nivel Nacional.</t>
  </si>
  <si>
    <t>Secretaría General - GIT Talento Humano y Servicio al Ciudadano</t>
  </si>
  <si>
    <t>Demanda y Prospectiva Energética</t>
  </si>
  <si>
    <t>1.5 Conocer el contexto (caracterización) y recopilar intereses del territorio.</t>
  </si>
  <si>
    <t>2.3 Compras y Contratación Pública</t>
  </si>
  <si>
    <t>5. Plan Estratégico de Talento Humano</t>
  </si>
  <si>
    <t>Generación de valor público a través del emprendimiento y la innovación para la UPME ubicada en Bogotá.
a. Ejecutar las iniciativas de socialización y despliegue de información del Plan Estratégico de comunicaciones. b. Potenciar la búsqueda, intercambio, administración, análisis y divulgación de la información, al interior de la entidad y con su ecosistema de actores c. Implementar la arquitectura de datos adecuada a la gobernabilidad de información institucional.</t>
  </si>
  <si>
    <t>Secretaría General - GIT Gestión Financiera</t>
  </si>
  <si>
    <t>Planeación Energética y Minera</t>
  </si>
  <si>
    <t>1.6 Incorporar en los planes que elabore la entidad los intereses de los diferentes niveles del territorio.</t>
  </si>
  <si>
    <t>3. Gestión con Valores para Resultados</t>
  </si>
  <si>
    <t>3.1 Transparencia, acceso a la información pública y lucha contra la corrupción</t>
  </si>
  <si>
    <t>6. Plan Institucional de Capacitación</t>
  </si>
  <si>
    <t>Generación de valor público a través del emprendimiento y la innovación para la UPME ubicada en Bogotá.
a. Promover la transformación de las capacidades del Talento Humano hacia la transformación digital y la economía digital.</t>
  </si>
  <si>
    <t>Secretaría General - GIT Gestión Jurídica y Contractual</t>
  </si>
  <si>
    <t>Fondos Energéticos y Proyectos para Cobertura</t>
  </si>
  <si>
    <t>Objetivo Estratégico No.2</t>
  </si>
  <si>
    <t>Incorporar las mejores prácticas organizacionales y tecnológicas que garanticen calidad e integridad de la gestión pública.</t>
  </si>
  <si>
    <t>2.1 Realizar la modernización institucional con procesos fortalecidos, eficientes y eficaces.</t>
  </si>
  <si>
    <t>3.2 Fortalecimiento organizacional y simplificación de procesos</t>
  </si>
  <si>
    <t>7. Plan de Incentivos Institucionales</t>
  </si>
  <si>
    <t>Asesoría para la equidad y conectividad energética a nivel Nacional.</t>
  </si>
  <si>
    <t>Subdirección de Energía Eléctrica - GIT Cobertura</t>
  </si>
  <si>
    <t>Divulgación e Información Minero Energética</t>
  </si>
  <si>
    <t>2.2 Contar con capital humano altamente competente, bajo un ambiente de trabajo seguro, armónico e incluyente.</t>
  </si>
  <si>
    <t>3.3 Servicio al ciudadano</t>
  </si>
  <si>
    <t>8. Plan de Trabajo Anual en Seguridad y Salud en el Trabajo</t>
  </si>
  <si>
    <t>Asesoría para promover el desarrollo sostenible y la competitividad del sector minero Nacional.</t>
  </si>
  <si>
    <t>Subdirección de Energía Eléctrica - GIT Convocatorias Públicas</t>
  </si>
  <si>
    <t>Gestión del Talento Humano</t>
  </si>
  <si>
    <t xml:space="preserve">2.3 Implementar acciones orientadas a la transformación digital de la entidad. </t>
  </si>
  <si>
    <t>3.4 Participación ciudadana en la gestión pública</t>
  </si>
  <si>
    <t>9. Plan Anticorrupción y de Atención al Ciudadano</t>
  </si>
  <si>
    <t>Adquisición y adecuación de la infraestructura física de la Unidad de Planeación Minero Energética en Bogotá.</t>
  </si>
  <si>
    <t>Subdirección de Energía Eléctrica - GIT Transmisión</t>
  </si>
  <si>
    <t>Gestión Financiera</t>
  </si>
  <si>
    <t>2.4 Diseñar e implementar estrategias de relacionamiento, participación ciudadana y mecanismos de transparencia.</t>
  </si>
  <si>
    <t>3.5 Racionalización de trámites</t>
  </si>
  <si>
    <t>10. Plan Estratégico de Tecnologías de la Información y las Comunicaciones PETI</t>
  </si>
  <si>
    <t>N.A.</t>
  </si>
  <si>
    <t>Subdirección de Energía Eléctrica - GIT Generación y Registro</t>
  </si>
  <si>
    <t>Gestión Jurídica</t>
  </si>
  <si>
    <t>2.5 Realizar labor permanente de difusión y pedagogía tal que se dé a conocer el qué hacer en la entidad y se establezcan diálogos continuos con las partes interesadas del sector.</t>
  </si>
  <si>
    <t>3.6 Gobierno Digital</t>
  </si>
  <si>
    <t>11. Plan de Tratamiento de Riesgos de Seguridad y Privacidad de la Información</t>
  </si>
  <si>
    <t>Subdirección de Demanda</t>
  </si>
  <si>
    <t>Gestión Contractual</t>
  </si>
  <si>
    <t>2.6 Incorporar como buena práctica organizacional el análisis de intereses de los diferentes grupos de valor.</t>
  </si>
  <si>
    <t>3.7 Seguridad digital</t>
  </si>
  <si>
    <t>12. Plan de Seguridad y Privacidad de la Información</t>
  </si>
  <si>
    <t>Subdirección de Demanda - GIT Incentivos</t>
  </si>
  <si>
    <t>Gestión TiCs</t>
  </si>
  <si>
    <t>2.7 Identificar mensajes, canales y metodologías de comunicación de los planes, programas y proyectos de la entidad tal que sean diferenciales de acuerdo a las características de cada una de las partes interesadas.</t>
  </si>
  <si>
    <t>3.8 Defensa jurídica</t>
  </si>
  <si>
    <t>Subdirección de Hidrocarburos</t>
  </si>
  <si>
    <t>Gestión Documental</t>
  </si>
  <si>
    <t>Objetivo Estratégico No.3</t>
  </si>
  <si>
    <t>Orientar el aprovechamiento y uso eficiente y responsable de los recursos minero – energéticos.</t>
  </si>
  <si>
    <t>3.1 Elaborar los planes minero-energéticos con aplicación de estándares OCDE, y alineación con los ODS, objetivos transformacionales del sector y Plan Nacional de Desarrollo – PND.</t>
  </si>
  <si>
    <t>3.9 Mejora normativa</t>
  </si>
  <si>
    <t>Subdirección de Minería</t>
  </si>
  <si>
    <t>Servicio al Ciudadano PQR</t>
  </si>
  <si>
    <t>3.2 Realizar una planificación del sector minero energético que propenda por la armonización de los intereses del gobierno nacional con los intereses del territorio en las dimensiones económicas, medioambientales, sociales y culturales.</t>
  </si>
  <si>
    <t>4. Gestión del Conocimiento y la Innovación</t>
  </si>
  <si>
    <t>4.1 Gestión del conocimiento y la innovación</t>
  </si>
  <si>
    <t>Oficina de Gestión de Proyectos de Fondos</t>
  </si>
  <si>
    <t>Gestión de Servicios Administrativos</t>
  </si>
  <si>
    <t>3.3 Propender por una construcción colectiva de los planes que elabore la entidad tal que recojan los intereses de los diferentes niveles del territorio.</t>
  </si>
  <si>
    <t>5. Evaluación de Resultados</t>
  </si>
  <si>
    <t>5.1 Seguimiento y evaluación del desempeño institucional</t>
  </si>
  <si>
    <t>Oficina de Gestión de la Información</t>
  </si>
  <si>
    <t>Evaluación y Control</t>
  </si>
  <si>
    <t>Objetivo Estratégico No.4</t>
  </si>
  <si>
    <t>Desarrollar las acciones necesarias que permitan materializar los planes, programas y proyectos en el sector minero energético.</t>
  </si>
  <si>
    <t>4.1 Impulsar obras de infraestructura para abastecimiento y confiabilidad energética.</t>
  </si>
  <si>
    <t>6. Información y Comunicación</t>
  </si>
  <si>
    <t>6.1 Gestión documental</t>
  </si>
  <si>
    <t>Todas</t>
  </si>
  <si>
    <t>Mejora Continua</t>
  </si>
  <si>
    <t>4.2 Promover las FNCER y eficiencia energética.</t>
  </si>
  <si>
    <t>6.2 Gestión de la información estadística</t>
  </si>
  <si>
    <t>N/A</t>
  </si>
  <si>
    <t xml:space="preserve">4.3 Realizar acciones para extender la cobertura de servicios públicos de electricidad y gas combustible.  </t>
  </si>
  <si>
    <t>7. Control Interno</t>
  </si>
  <si>
    <t>7.1 Control interno</t>
  </si>
  <si>
    <t xml:space="preserve">4.4 Impulsar la movilidad de cero y bajas emisiones. </t>
  </si>
  <si>
    <t>4.5 Asegurar que los planes contemplen la visión integral, estén armonizados y socializados con los diferentes grupos de interés.</t>
  </si>
  <si>
    <t>4.6 Recopilar y armonizar los intereses del territorio con los intereses del gobierno nacional.</t>
  </si>
  <si>
    <t>4.7 Construir y socializar los intereses del territorio con los intereses del gobierno nacional.</t>
  </si>
  <si>
    <t>.</t>
  </si>
  <si>
    <t>PLAN DE ACCIÓN
FORMULACIÓN Y SEGUIMIENTO
UNIDAD DE PLANEACIÓN MINERO ENERGÉTICA - UPME</t>
  </si>
  <si>
    <t xml:space="preserve">Código: F-DE-02 </t>
  </si>
  <si>
    <t>Versión: 03</t>
  </si>
  <si>
    <t>1. ARTICULACIÓN PLAN ESTRATÉGICO INSTITUCIONAL Y/U OTROS INSTRUMENTOS DE FORMULACIÓN DE POLÍTICAS</t>
  </si>
  <si>
    <t xml:space="preserve">2. FORMULACIÓN PLAN DE ACCIÓN </t>
  </si>
  <si>
    <t>3. ASOCIACIÓN MIPG Y OTROS PLANES</t>
  </si>
  <si>
    <t>4. REPORTE DE AVACES Y SEGUIMIENTO</t>
  </si>
  <si>
    <t>REPORTE DEL ÁREA DEL AVANCE AL TRIMESTRE I</t>
  </si>
  <si>
    <t>ESPACIO DE VERIFICACIÓN - GIT DE PLANEACIÓN - TRI I</t>
  </si>
  <si>
    <t>REPORTE DEL ÁREA DEL AVANCE AL TRIMESTRE II</t>
  </si>
  <si>
    <t>ESPACIO DE VERIFICACIÓN - GIT DE PLANEACIÓN - TRI II</t>
  </si>
  <si>
    <t>REPORTE DEL ÁREA DEL AVANCE AL TRIMESTRE III</t>
  </si>
  <si>
    <t>ESPACIO DE VERIFICACIÓN - GIT DE PLANEACIÓN TRI III</t>
  </si>
  <si>
    <t>REPORTE DEL ÁREA DEL AVANCE AL TRIMESTRE IV</t>
  </si>
  <si>
    <t>ESPACIO DE VERIFICACIÓN - GIT DE PLANEACIÓN TRI IV</t>
  </si>
  <si>
    <t>CONSECUTIVO</t>
  </si>
  <si>
    <t>OBJETIVO ESTRATÉGICO</t>
  </si>
  <si>
    <t>ESTRATÉGIA
(Selecciones de la lista desplegable)</t>
  </si>
  <si>
    <r>
      <rPr>
        <b/>
        <sz val="9"/>
        <color rgb="FF000000"/>
        <rFont val="Calibri"/>
        <family val="2"/>
      </rPr>
      <t>ACTIVIDAD ESPECÍFICA</t>
    </r>
    <r>
      <rPr>
        <b/>
        <sz val="11"/>
        <color rgb="FF000000"/>
        <rFont val="Calibri"/>
        <family val="2"/>
      </rPr>
      <t xml:space="preserve">
</t>
    </r>
    <r>
      <rPr>
        <b/>
        <sz val="8"/>
        <color rgb="FF000000"/>
        <rFont val="Calibri"/>
        <family val="2"/>
      </rPr>
      <t xml:space="preserve">(Revise y coloque las actividades pendientes por realizar y que permitirán cumplir la estrategia y los objetivos específicos) </t>
    </r>
  </si>
  <si>
    <t>PRODUCTO</t>
  </si>
  <si>
    <t>META</t>
  </si>
  <si>
    <t>UNIDAD DE MEDIDA</t>
  </si>
  <si>
    <r>
      <rPr>
        <b/>
        <sz val="9"/>
        <color rgb="FF000000"/>
        <rFont val="Calibri"/>
        <family val="2"/>
      </rPr>
      <t>SUBACTIVIDAD</t>
    </r>
    <r>
      <rPr>
        <b/>
        <sz val="11"/>
        <color rgb="FF000000"/>
        <rFont val="Calibri"/>
        <family val="2"/>
      </rPr>
      <t xml:space="preserve">
</t>
    </r>
    <r>
      <rPr>
        <b/>
        <sz val="9"/>
        <color rgb="FF000000"/>
        <rFont val="Calibri"/>
        <family val="2"/>
      </rPr>
      <t>(Permitirán el cumplimiento de la actividad específica)</t>
    </r>
  </si>
  <si>
    <t xml:space="preserve">PONDERACIÓN DE LA SUBACTIVIDAD 
(%) </t>
  </si>
  <si>
    <t xml:space="preserve">FUENTE DE FINANCIACIÓN </t>
  </si>
  <si>
    <t>PROYECTO DE INVERSIÓN ASOCIADO</t>
  </si>
  <si>
    <t xml:space="preserve">DEPENDENCIA / ÁREA RESPONSABLE DE LA EJECUCIÓN </t>
  </si>
  <si>
    <t>PARA LA REALIZACIÓN DE LA ACTIVIDAD/PRODUCTO/SUB ACTIVIDAD REQUIERE DE OTRA ÁREA</t>
  </si>
  <si>
    <t>INDIQUE EL ÁREA EN CASO QUE LA RESPUESTA SEA POSITIVA</t>
  </si>
  <si>
    <t>FECHA DE INICIO 
(DD/MM/AAAA)</t>
  </si>
  <si>
    <t>FECHA DE TERMINACIÓN
(DD/MM/AAAA)</t>
  </si>
  <si>
    <t>DIMENSIÓN MIPG ASOCIADA</t>
  </si>
  <si>
    <t>POLÍTICA MIPG ASOCIADA</t>
  </si>
  <si>
    <t>PLAN INSTITUCIONAL RELACIONADO
 (Decreto 612 del 2018)</t>
  </si>
  <si>
    <t>FECHA DE EJECUCIÓN
(DD/MM/AAAA)</t>
  </si>
  <si>
    <t>AVANCE CUANTITATIVO</t>
  </si>
  <si>
    <t xml:space="preserve"> DESCRIPCIÓN DEL AVANCE</t>
  </si>
  <si>
    <t>PORCENTAJE DE AVANCE VERIFICADO</t>
  </si>
  <si>
    <t>DESCRIPCIÓN</t>
  </si>
  <si>
    <t>FECHA DE VERIFICACIÓN
(DD/MM/AAAA)</t>
  </si>
  <si>
    <t>OBSERVACIÓN  Y/O ESTADO</t>
  </si>
  <si>
    <r>
      <rPr>
        <b/>
        <sz val="9"/>
        <color rgb="FF000000"/>
        <rFont val="Calibri"/>
        <family val="2"/>
      </rPr>
      <t xml:space="preserve">PROCENTAJE DE AVANCE VERIFICADO
</t>
    </r>
    <r>
      <rPr>
        <b/>
        <sz val="9"/>
        <color rgb="FF000000"/>
        <rFont val="Calibri"/>
        <family val="2"/>
      </rPr>
      <t>(Acumulado)</t>
    </r>
  </si>
  <si>
    <t>DESCRIPCIÓN DE LO AVANZADO</t>
  </si>
  <si>
    <t>AVANCE CUANTITATIVO
(Acumulado)
 TRIM 3</t>
  </si>
  <si>
    <r>
      <rPr>
        <b/>
        <sz val="9"/>
        <color rgb="FF000000"/>
        <rFont val="Calibri"/>
        <family val="2"/>
      </rPr>
      <t xml:space="preserve">PROCENTAJE DE AVANCE VERIFICADO
</t>
    </r>
    <r>
      <rPr>
        <b/>
        <sz val="9"/>
        <color rgb="FF000000"/>
        <rFont val="Calibri"/>
        <family val="2"/>
      </rPr>
      <t>(Acumulado)</t>
    </r>
  </si>
  <si>
    <r>
      <rPr>
        <b/>
        <sz val="9"/>
        <color rgb="FF000000"/>
        <rFont val="Calibri"/>
        <family val="2"/>
      </rPr>
      <t xml:space="preserve">AVANCE CUANTITATIVO
</t>
    </r>
    <r>
      <rPr>
        <b/>
        <sz val="9"/>
        <color rgb="FF000000"/>
        <rFont val="Calibri"/>
        <family val="2"/>
      </rPr>
      <t>(Acumulado)</t>
    </r>
  </si>
  <si>
    <r>
      <rPr>
        <b/>
        <sz val="9"/>
        <color rgb="FF000000"/>
        <rFont val="Calibri"/>
        <family val="2"/>
      </rPr>
      <t xml:space="preserve"> DESCRIPCIÓN DEL AVANCE
</t>
    </r>
    <r>
      <rPr>
        <b/>
        <sz val="9"/>
        <color rgb="FF000000"/>
        <rFont val="Calibri"/>
        <family val="2"/>
      </rPr>
      <t>(Resultados Final)</t>
    </r>
  </si>
  <si>
    <r>
      <rPr>
        <b/>
        <sz val="9"/>
        <color rgb="FF000000"/>
        <rFont val="Calibri"/>
        <family val="2"/>
      </rPr>
      <t xml:space="preserve">PROCENTAJE DE AVANCE VERIFICADO
</t>
    </r>
    <r>
      <rPr>
        <b/>
        <sz val="9"/>
        <color rgb="FF000000"/>
        <rFont val="Calibri"/>
        <family val="2"/>
      </rPr>
      <t>(Acumulado)</t>
    </r>
  </si>
  <si>
    <t>No. DE OBJETIVO
Seleccionar el Objetivo de la lista desplegable</t>
  </si>
  <si>
    <t>NOMBRE DEL OBJETIVO
(Aparece por defecto, por favor no modificar)</t>
  </si>
  <si>
    <t>ESTRATÉGIA</t>
  </si>
  <si>
    <t>ACTIVIDAD ESPECÍFICA</t>
  </si>
  <si>
    <t>Opción 2</t>
  </si>
  <si>
    <t>Seleccione de lista desplegable</t>
  </si>
  <si>
    <t>Seleccione de la lista desplegable el proyectos de inversión correspondiente</t>
  </si>
  <si>
    <t>DEPENDENCIA RESPONSABLE
Selecciones de la lista desplegable la dependencia y/o area correspondiente</t>
  </si>
  <si>
    <t>SI</t>
  </si>
  <si>
    <t>NO</t>
  </si>
  <si>
    <t>FECHA DE INICIO</t>
  </si>
  <si>
    <t>FECHA DE TERMINACIÓN</t>
  </si>
  <si>
    <t>Seleccione de la lista desplegable la diemnsión MIPG</t>
  </si>
  <si>
    <t>Seleccione de la lista desplegable la política correspondiente</t>
  </si>
  <si>
    <t>Seleccione de la lista desplegable lel plan que corresponda</t>
  </si>
  <si>
    <t>FECHA DE AVANCE TRIM 1
Registre la fecha estimada en que terminó la ejecución de la subactividad</t>
  </si>
  <si>
    <t>AVANCE CUANTITATIVO TRIM 1Registre el % de avance con respecto a la ponderación de la subactividad (Columna J)</t>
  </si>
  <si>
    <t xml:space="preserve"> DESCRIPCIÓN DEL AVANCE TRIM 1
Registre de forma  breve, clara y precisa en que consiste el avance reportado en la celda anterior.</t>
  </si>
  <si>
    <t>PORCENTAJE DE AVANCE VERIFICADO TRIM 1</t>
  </si>
  <si>
    <t>DESCRIPCIÓN TRIM 1</t>
  </si>
  <si>
    <t>FECHA DE VERIFICACIÓN
(DD/MM/AAAA) TRIM 1</t>
  </si>
  <si>
    <t>OBSERVACIÓN  Y/O ESTADO TRIM 1</t>
  </si>
  <si>
    <t>FECHA DE EJECUCIÓN
(DD/MM/AAAA) TRIM 2</t>
  </si>
  <si>
    <t>AVANCE CUANTITATIVO TRIM 2</t>
  </si>
  <si>
    <t xml:space="preserve"> DESCRIPCIÓN DEL AVANCE TRIM 2</t>
  </si>
  <si>
    <r>
      <rPr>
        <b/>
        <sz val="9"/>
        <color rgb="FF000000"/>
        <rFont val="Calibri"/>
        <family val="2"/>
      </rPr>
      <t xml:space="preserve">PROCENTAJE DE AVANCE VERIFICADO
</t>
    </r>
    <r>
      <rPr>
        <b/>
        <sz val="9"/>
        <color rgb="FF000000"/>
        <rFont val="Calibri"/>
        <family val="2"/>
      </rPr>
      <t xml:space="preserve">(Acumulado)
</t>
    </r>
    <r>
      <rPr>
        <b/>
        <sz val="9"/>
        <color rgb="FF000000"/>
        <rFont val="Calibri"/>
        <family val="2"/>
      </rPr>
      <t>TRIM 2</t>
    </r>
  </si>
  <si>
    <t>DESCRIPCIÓN DE LO AVANZADO TRIM 2</t>
  </si>
  <si>
    <t>OBSERVACIÓN  Y/O ESTADO TRIM 2</t>
  </si>
  <si>
    <t>FECHA DE EJECUCIÓN
(DD/MM/AAAA) TRIM 3</t>
  </si>
  <si>
    <t>AVANCE CUANTITATIVO
(Acumulado)
 TRIM 3</t>
  </si>
  <si>
    <t xml:space="preserve"> DESCRIPCIÓN DEL AVANCE TRIM 3</t>
  </si>
  <si>
    <t>PROCENTAJE DE AVANCE VERIFICADO
(Acumulado)
TRIM 3</t>
  </si>
  <si>
    <t>DESCRIPCIÓN DE LO AVANZADO TRIM 3</t>
  </si>
  <si>
    <t>OBSERVACIÓN  Y/O ESTADO TRIM 3</t>
  </si>
  <si>
    <t>AVANCE CUANTITATIVO
(Acumulado)</t>
  </si>
  <si>
    <t xml:space="preserve"> DESCRIPCIÓN DEL AVANCE
(Resultados Final)</t>
  </si>
  <si>
    <t>PROCENTAJE DE AVANCE VERIFICADO
(Acumulado)
Trim 4</t>
  </si>
  <si>
    <t xml:space="preserve">OBSERVACIÓN  Y/O ESTADO </t>
  </si>
  <si>
    <t>Formular del proyecto de   inversión que liderará la Secretaría General para la vigencia 2023-2026, en lo relacionado con la restructuración de las instalaciones físicas de la UPME.</t>
  </si>
  <si>
    <t>Documento Diagnóstico</t>
  </si>
  <si>
    <t>Diagnóstico</t>
  </si>
  <si>
    <t>Realizar el diagnóstico que dé cuenta de la necesidad de la restructuración de las instalaciones físicas de la UPME.</t>
  </si>
  <si>
    <t>X</t>
  </si>
  <si>
    <t>Se realizó diagnóstico de intervención con tres modalidades y tres segmentos. Ver evidencias Acción 1.</t>
  </si>
  <si>
    <t>Se ejecutó la actividad en el tiempo estimado y cuenta con las evidencias.</t>
  </si>
  <si>
    <t>Cumplida</t>
  </si>
  <si>
    <t>Se dió cumplió a esta acción en el mes de febrero.</t>
  </si>
  <si>
    <t>Actividad cumplida en el 1er trimestre</t>
  </si>
  <si>
    <t>N.A</t>
  </si>
  <si>
    <t xml:space="preserve">Se dió cumplió a esta acción en el mes de febrero.
</t>
  </si>
  <si>
    <t>Documento justificación Proyecto de Inversión</t>
  </si>
  <si>
    <t>Documento</t>
  </si>
  <si>
    <t>Formulación de la necesidad, justificación, estudio de mercado y demás soportes necesarios para la inclusión del producto en el proyecto de inversión que liderará la Secretaría general para la adecuación de los espacios físicos de la UPME en concordancia con la transformación cultural, espacios abiertos y coworking que promuevan el trabajo colaborativo. De acuerdo con las exigencias del DNP</t>
  </si>
  <si>
    <t>Se realizó elejercicio del formulación de la justificación del nuevo proyecto de inversión, con las indicaciones sugeridas por el GIT de planeación.  (pendiente retroalimentación de planeación). Así mismo se presentó para aprobación  elnuevo proyecto de Inversión en la sesión del mes de marzo del Consejo Directivo . Ver evidencias Acción 2.</t>
  </si>
  <si>
    <t xml:space="preserve">Actividad que presenta avances con evidencias y finaliza en junio </t>
  </si>
  <si>
    <t>Con avance</t>
  </si>
  <si>
    <t xml:space="preserve">Se dió respuesta a las observaciones dadas por el GIT de planeación, se diseño la cadena de valor y el costeo del proyecto de inversión, y se presentó al DNP </t>
  </si>
  <si>
    <t>Actividad cumplida durante el 2do trimestre y cuenta con las evidencias objetivas.</t>
  </si>
  <si>
    <t xml:space="preserve">Se dió cumplió a esta acción en el segundo trimestre.
</t>
  </si>
  <si>
    <t>Actividad cumplida en el 2do trimestre</t>
  </si>
  <si>
    <t>Coordinar con la OGI el seguimiento a las solicitudes y tramites utilizando la información que reposa en el aplicativo ORFEO</t>
  </si>
  <si>
    <t>Actualizaciones al sistema</t>
  </si>
  <si>
    <t>Depende de la necesidad</t>
  </si>
  <si>
    <t>Actualizaciones</t>
  </si>
  <si>
    <t>Realizar informes mensuales de seguimiento por área en coordinación con la OGI, con su correspondiente generación de alertas.</t>
  </si>
  <si>
    <t>Oficina  de Gestión de la Información</t>
  </si>
  <si>
    <t>Se generaron 2 informes y se realizaron mesas de trabajo con la OGI (Ver presentación en la carpeta de evidencias). Evidencias Acción 3</t>
  </si>
  <si>
    <t xml:space="preserve">Actividad que presenta avances con evidencias y finaliza en diciembre </t>
  </si>
  <si>
    <r>
      <rPr>
        <sz val="11"/>
        <color rgb="FF000000"/>
        <rFont val="Calibri, sans-serif"/>
      </rPr>
      <t xml:space="preserve">Se remitió a todas la áreas de la entidad, los informes gerenciales de los radicados del aplicativo ORFEO correspondiente a los meses de Enero a mayo.
Además se diseño una herramienta en conjunto con la OGI la cual permite generar el informe en tiempo real. link: </t>
    </r>
    <r>
      <rPr>
        <u/>
        <sz val="11"/>
        <color rgb="FF000000"/>
        <rFont val="Calibri, sans-serif"/>
      </rPr>
      <t>https://app.powerbi.com/view?r=eyJrIjoiNTQyMjc3ZTktNTNiMy00OTZlLTgzNDQtNzNiNWI4N2I1NjUyIiwidCI6IjMzZWYwNmM5LTBiNjMtNDg3MC1hNTY1LWIzYzc5NWIxNmE1MyIsImMiOjR9&amp;pageName=ReportSectionfc8280836573c1a0bc52.</t>
    </r>
    <r>
      <rPr>
        <sz val="11"/>
        <color rgb="FF000000"/>
        <rFont val="Calibri, sans-serif"/>
      </rPr>
      <t xml:space="preserve">
Pediente instructivo y socialización de la herramienta.</t>
    </r>
  </si>
  <si>
    <t>Actividad que presenta avance acumulado del 2% con evidencias objetivas (Informe en Power BI). Finaliza en diciembre.</t>
  </si>
  <si>
    <t>Con avance y en terminos</t>
  </si>
  <si>
    <r>
      <rPr>
        <sz val="11"/>
        <color rgb="FF000000"/>
        <rFont val="Calibri"/>
        <family val="2"/>
      </rPr>
      <t xml:space="preserve">"Se remitió a todas la áreas de la entidad, los informes gerenciales de los radicados del aplicativo ORFEO correspondiente a los meses de julio a septiembre.
Además se socializo con los directivos la herramienta en conjunto con la OGI la cual permite generar el informe en tiempo real. link: </t>
    </r>
    <r>
      <rPr>
        <u/>
        <sz val="11"/>
        <color rgb="FF000000"/>
        <rFont val="Calibri"/>
        <family val="2"/>
      </rPr>
      <t>https://app.powerbi.com/view?r=eyJrIjoiNTQyMjc3ZTktNTNiMy00OTZlLTgzNDQtNzNiNWI4N2I1NjUyIiwidCI6IjMzZWYwNmM5LTBiNjMtNDg3MC1hNTY1LWIzYzc5NWIxNmE1MyIsImMiOjR9&amp;pageName=ReportSectionfc8280836573c1a0bc52.</t>
    </r>
    <r>
      <rPr>
        <sz val="11"/>
        <color rgb="FF000000"/>
        <rFont val="Calibri"/>
        <family val="2"/>
      </rPr>
      <t xml:space="preserve">
"
</t>
    </r>
  </si>
  <si>
    <t>Se presentan avances en el 3er trimestre, quedando con avance acumulado del 2,25% relacionados con la remisión deinformes gerenciales a las coordinaciones de la Secrearía General y con el tablero de control de los radicados, el cual está habilitado para consulta de cualquier funcionario. Finaliza en diciembre.</t>
  </si>
  <si>
    <t>Se presentan avances en el 4to trimestre dando por cumplida la actividad, relacionados con la remisión de informes gerenciales a las coordinaciones de la Secrearía General y con el tablero de control de los radicados, el cual está habilitado para consulta gerenciales.</t>
  </si>
  <si>
    <t>Ejecutar el Cumplimiento de planes a cargo de la coordinación del GIT de Gestión Administrativa</t>
  </si>
  <si>
    <t>Cumplimiento Planes Institucionales</t>
  </si>
  <si>
    <t>Planes Institucionales</t>
  </si>
  <si>
    <t>Realizar seguimiento y control a las acciones propuestas en cada uno de los planes a cargo del GIT Gestión Administrativa.</t>
  </si>
  <si>
    <t>No Aplica</t>
  </si>
  <si>
    <t>Se realizaron seguimientos al cumplimiento de los cronogramas de PINAR y PIGA.  Evidencias Acción 4</t>
  </si>
  <si>
    <t xml:space="preserve">Actividad que presenta avances con evidencias y finaliza en julio </t>
  </si>
  <si>
    <t xml:space="preserve">Se realizaron seguimientos al cumplimiento de los cronogramas de PINAR y PIGA.  </t>
  </si>
  <si>
    <t>Actividad que presenta avance acumulado del 2,9% con evidencias. (El PINAR tiene un avance del 81% y el PIGA tiene un avance del 67%) según los cronogramas. Finaliza en julio.</t>
  </si>
  <si>
    <t xml:space="preserve">Se realizaron seguimientos al cumplimiento de los cronogramas de PINAR y PIGA a corte 3er trimestre con lo cual se da por cumplida esta actividad del plan de acción
</t>
  </si>
  <si>
    <t xml:space="preserve">La actividad reporta cumplimiento con corte a septiembre, en la validación de la evidencia el plan para el PIGA reporta un avance promedio del 83% y el PINAR del 94%, así mismo, se evidencias algunas actividades que no han finalizado en su totalidad, or lo que el proceso debe asegurar que durante el ultimo trimestre se finalicen dichas actividades, para lo cual es necesario que para el reporte del plan de acción con corte a diciembre se registre los porcentajes finales con los que terminaron estos 2 planes. </t>
  </si>
  <si>
    <t>Actividad de seguimiento cumplida en el 3er trimestre. Atendiendo la solicitud del GIT Planeación, se relacionan evidencias del seguimiento a corte fin de año de los planes institucionales del GITGA para dejar trazabalidad de su cumplimiento.</t>
  </si>
  <si>
    <t>Realizar el Seguimiento mensual al PAA para el presupuesto de funcionamiento y la participación de Secretaria General en el proyecto de inversión </t>
  </si>
  <si>
    <t>Matriz  de control a la  Ejecución presupuestal</t>
  </si>
  <si>
    <t>Matriz de Control</t>
  </si>
  <si>
    <t>Generar  el seguimiento mensual a través de la matriz de control que genere las  alertas en el cumplimiento de la ejecución del Plan Anual de Adquisiciones de los recursos de funcionamiento e inversión a cargo del Despacho de Secretaría General.</t>
  </si>
  <si>
    <t>Se presentó al Despacho de Secretaría General,  el primer informe donde se contempla elprimer trimestre en relación al avance de cumplimiento.  Evidencias Acción 5</t>
  </si>
  <si>
    <t>Se presentaron los informes correspondientes a los meses abril, mayo y junio al Despacho de Secretaría General.</t>
  </si>
  <si>
    <t>Actividad que presenta avance acumulado del 1,3% con evidencias objetivas. Finaliza en diciembre.</t>
  </si>
  <si>
    <t xml:space="preserve">Se presentaron los informes correspondientes a los meses julio, agosto y septiembre al Despacho de Secretaría General.
</t>
  </si>
  <si>
    <t>Actividad que presenta avances en el 3er trimestre, quedando con avance acumulado del 2%,  la actividad es de ejecución  mensual,, cuenta con las evidencias de los seguimiento que corresponden a informes mensuales enviados a la secretaria general de la UPME. Finaliza en diciembre,</t>
  </si>
  <si>
    <t xml:space="preserve">Se presentaron los informes correspondientes a los meses octubre, noviembre y diciembre al Despacho de Secretaría General, con lo cual se da por cumplida la acción.
</t>
  </si>
  <si>
    <t xml:space="preserve">Alertas </t>
  </si>
  <si>
    <t>Según necesidad</t>
  </si>
  <si>
    <t>Correos generando Alertas</t>
  </si>
  <si>
    <t>Generar las alertas resultantes del seguimiento anterior</t>
  </si>
  <si>
    <t>Se presentó al Despacho de Secretaría General,  el primer informe donde se contempla elprimer trimestre, con las alertas correspondientes al cumplimiento del PAA a cargo del Despacho de Secretaría General. Evidencias Acción 6</t>
  </si>
  <si>
    <t>Se presentaron los informes correspondientes a los meses abril, mayo y junio al Despacho de Secretaría General informando las alertas correspondientes.</t>
  </si>
  <si>
    <t xml:space="preserve">Se presentaron los informes correspondientes a los meses julio, agosto y septiembre al Despacho de Secretaría General informando las alertas correspondientes.
</t>
  </si>
  <si>
    <t>Actividad que presenta avances en el 3er trimestre, quedando con avance acumulado del 2%,  la actividad es de ejecución  mensual, cuenta con las evidencias de las alertaslas cuales se encuentran como un punto de los informes mensuales enviados a la secretaria general de la UPME. Finaliza en diciembre.</t>
  </si>
  <si>
    <t xml:space="preserve">Se presentaron los informes correspondientes a los meses octubre, noviembre y diciembre al Despacho de Secretaría General informando las alertas y comentarios correspondientes, con lo cual se da por cumplida la acción.
</t>
  </si>
  <si>
    <t>Gestión Transversal Coordinación de Gestión Administrativa</t>
  </si>
  <si>
    <t>Procedimientos y formatos Actualizados</t>
  </si>
  <si>
    <t>Actualizar los instructivos y formatos del GIT de Gestión Administrativa y enviarlos a formalización en el sistema de gestión de calidad.</t>
  </si>
  <si>
    <t>En proceso de construcción por el GIT de Gestión Administrativa. Sin evidencia</t>
  </si>
  <si>
    <t>En terminos</t>
  </si>
  <si>
    <t>Se inició el proceso con el GIT de Planeación del procedimiento de Gestión Documental y del formato Préstamo de expedientes en Archivos de Gestión.</t>
  </si>
  <si>
    <t>Actividad que presenta avance acumulado del 0,6%, con evidencias del trámite de formalización de las nuevas versiones de los 2 documentos. Finaliza en agosto.</t>
  </si>
  <si>
    <t xml:space="preserve">Se actualizaron los instructivos de gestión y tramite de comunicaciones, instructivo para la disposición final de documentos, formato para la creación, modificación de series y subseries y formato de entrega de inventario de documental, con la cual se da por cumplida la actividad.
</t>
  </si>
  <si>
    <t>Actividad finalizada conforme a lo planeado, cuenta con las evidencias de las actualización de los documentos (2 formatos y 2 procedimientos) actualizados y oficializados entre julio y agosto.</t>
  </si>
  <si>
    <t>Actividad cumplida en el 3er trimestre</t>
  </si>
  <si>
    <t>Matriz de Riesgos GITGF</t>
  </si>
  <si>
    <t>Matriz de riesgos</t>
  </si>
  <si>
    <t>Revisión y actualización de Riesgos e indicadores del proceso de Gestión Administrativa</t>
  </si>
  <si>
    <t>Se gestionaron diversas mesas de trabajo para el proceso de actualización de los riesgos de gestión y corrupción para los procesos de gestión documental y gestion administrativa. Evidencias Acción 8</t>
  </si>
  <si>
    <t>Se realizó la identificación y actualización de los riesgos de gestión y corrupción de los procesos de Gestión Adminsitrava y Gestión Documental en el aplicativo SIGUEME</t>
  </si>
  <si>
    <t>Actividad cumplida durante el 2do trimestre.</t>
  </si>
  <si>
    <t>Se dió cumplió a esta acción en el segundo trimestre.</t>
  </si>
  <si>
    <t>Actividad cumplida en el 2er trimestre</t>
  </si>
  <si>
    <t>Evaluación de Desempeño</t>
  </si>
  <si>
    <t>Evaluar  al equipo de trabajo  mediante el aplicativo correspondiente.</t>
  </si>
  <si>
    <t>Se evaluó el personal de carrera administrativa y provisionalidad, correspondiente al periodo 2021 y se concertaron compromisos para la vigencia 2022  (Kactus)</t>
  </si>
  <si>
    <t>Esta actividad finalizará en el III Trimestre de la vigencia 2022</t>
  </si>
  <si>
    <t>Actividad que no presentó avance al 2do trimestre. Finaliza en diciembre.</t>
  </si>
  <si>
    <t xml:space="preserve">Se evaluó el personal de carrera administrativa y provisionalidad, correspondiente al periodo 2022 de conformidad con las directrices impartidas por el grupo inteno de trabajo Gestión del talento humano. Las evidencias se encuentran en la plataforma (Kactus). Con esto se da por cumplida la actividad para la vigencia
</t>
  </si>
  <si>
    <t>Actividad finalizada, se terminó con la evaluación del periodo 2022 I</t>
  </si>
  <si>
    <t>Contribuir con el GIT de planeación, en lo relacionado con la planeación, ejecución y seguimiento del presupuesto asignado a la UPME especialmente los recursos de Funcionamiento.</t>
  </si>
  <si>
    <t>Formato de seguimiento presupuestal</t>
  </si>
  <si>
    <t>Formato</t>
  </si>
  <si>
    <t>Estandarizar el formato correspondiente al informe mensual de Seguimiento efectivo del comportamiento presupuestal generando las alertas mensuales de control a la ejecución presupuestal y de la obligación del presupuesto tanto de Inversión como de Funcionamiento en el sistema de Gestión de Calidad de SIGUEME, en cumplimiento de la eficiencia del Gasto Público.</t>
  </si>
  <si>
    <t>Se  construyó elformato con Código: F-GF-04, correspondiente al seguimiento a la ejecución presupuestal con periodicidad mensual a los recursos de inversión y funcionamiento, Así mismo se presentaron estos informes a la Dirección General. Evidencia Acción 1.</t>
  </si>
  <si>
    <t>Se formalizó el formato Informe de Seguimiento a Presupuesto bajo el Código: F-GF-04 el cual se encuentra implementado.</t>
  </si>
  <si>
    <t>Se dió cumplimiento de esta actividad en el pasado mes de Febrero.</t>
  </si>
  <si>
    <t>Actividad cumplida desde el 1er trimestre</t>
  </si>
  <si>
    <t>Informe mesual de ejecución</t>
  </si>
  <si>
    <t>Efectuar el seguimiento mensual de la ejecución presupuestal asignado a la UPME en el formato estandarizado, especialmente a los recursos de Funcionamiento</t>
  </si>
  <si>
    <t>Se elaboraron y se presentaron a la Dirección General  los informes de ejecución presupuestal correspondiente al primer trimestre de la vigencia 2022. Evidencia Acción 2.</t>
  </si>
  <si>
    <t>Se elaboraron y se presentaron a la Dirección General  los informes de ejecución presupuestal correspondientes a los meses de marzo , abril y mayo de la vigencia 2022. Evidencia Acción 2.</t>
  </si>
  <si>
    <t>Actividad que presenta avance acumulado del 2,5%, con evidencias del trámite de formalización de las nuevas versiones de los 2 documentos. Finaliza en agosto.</t>
  </si>
  <si>
    <t>Se elaboraron y se presentaron a la Dirección General  los informes de ejecución presupuestal correspondientes a los meses de junio , Julio, agosto, de la vigencia 2022. Evidencia Acción 1.</t>
  </si>
  <si>
    <t>Actividad que presenta avance durante el 3er trimestre, avance acumulado 3,75%, actividad de jecución mensual no cuenta con evidencias para validar el avance. Finaliza en diciembre.</t>
  </si>
  <si>
    <t>Se elaboraron y se presentaron a la Dirección General  los informes de ejecución presupuestal correspondientes a los meses de septiembre , Octubre, Noviembre de la vigencia 2022. Evidencia del consecutivo #2.</t>
  </si>
  <si>
    <t>Subactividad ejecutada completamente</t>
  </si>
  <si>
    <t>Anteproyecto de Presupuesto 2023</t>
  </si>
  <si>
    <t>Anteproyecto de Presupuesto Validado y Recibido en MinHacienda</t>
  </si>
  <si>
    <t>Participar en la formulación del Anteproyecto de Presupuesto 2023, en lo referente a la Programación presupuestal a través de mesas de trabajo con el GIT de planeación y las Áreas involucradas.</t>
  </si>
  <si>
    <t>Se construyó el anteproyecto en conjunto con elGIT de Planeación, para la vigencia 2023 de los recursos de funcionamiento e Inversión, además se presentó el 8 de marzo al Consejo Directivo para la aprobación. Posteriormente se realizó el cargue del anteproyecto de Presupuesto 2023, conforme a las directrices dadas por el Ministerio de Hacienda. Evidencia Acción 3.</t>
  </si>
  <si>
    <t>Se ejecutó acorde con lo planificado y cuenta con las evidencias.</t>
  </si>
  <si>
    <t>Se dió cumplimiento de esta actividad en el pasado mes de Marzo.</t>
  </si>
  <si>
    <t>Ejecutar el Cumplimiento de planes a cargo de la coordinación del GIT de Gestión Financiera</t>
  </si>
  <si>
    <t>Realizar seguimiento y control a las acciones propuestas en cada uno de los planes a cargo del GIT Gestión Financiera.</t>
  </si>
  <si>
    <t>Se actualizó el procedimiento de caja menor conforme al plan de mejoramiento Institucional de Caja menor, también se tuvo seguimiento a los diferentes planes institucionales , conforme a las observaciones se está trabajando en la ejecución del cumplimiento de estos planes. Evidencia Acción 4</t>
  </si>
  <si>
    <t xml:space="preserve">Actividad que presenta avances con evidencias y finaliza en agosto </t>
  </si>
  <si>
    <t>Se diseño el procedimiento de la gestión presupuestal en conjunto con la GIT de Planeación, también se tuvo seguimiento a los diferentes planes institucionales , conforme a las observaciones se está trabajando en la ejecución del cumplimiento de estos planes. Evidencia Acción 4</t>
  </si>
  <si>
    <t>Actividad que presenta avance acumulado del 0,6%, con evidencias. Finaliza en agosto.</t>
  </si>
  <si>
    <t>Se diseño el procedimiento de la gestión presupuestal en conjunto con la GIT de Planeación en la nueva plantilla y socializo con control interno, donde se suprimio la ctividad 6 del anteproyecto del presupuesto de acuerdo a la recomendación de control interno, el cual se va a incorporar en el procedimiento de direccionamiento estrátegico. Pendiente publicación. Evidencia Acción 2</t>
  </si>
  <si>
    <t>Actividad que reporta avance acumulado de 1%, no es posible validar lo reportado toda vez que no se subieron evidencias, queda con rezago del 0,25%. Finalizaba en agosto.</t>
  </si>
  <si>
    <t>Incumplida</t>
  </si>
  <si>
    <t>Se actualizo el procedimiento de la gestión contable y ya se encuentra cargado en el Sigueme. verfiicar la evidencia en el SIGUEME.</t>
  </si>
  <si>
    <t>Manual actualizado</t>
  </si>
  <si>
    <t>Manual</t>
  </si>
  <si>
    <t>Revisar el manual de Políticas Contables de Gestión Financiera y actualizarlo de acuerdo con la normativa vigente y/o nueva aplicable.</t>
  </si>
  <si>
    <t>Se está trabajando en la construcción del manual de políticas contables. Sin evidencia</t>
  </si>
  <si>
    <t>Se realizó la actualización y se encuentra pendiente la etapa de revisión del área contable con la coordinación financiera.</t>
  </si>
  <si>
    <t>Actividad que reporta avance del 0,8%, no se cuenta con evidencias del mismo. Finaliza en diciembre</t>
  </si>
  <si>
    <t>El ducumento se encuentra terminado y en borrador para revisión de los participantes de comite de Sostenibilidad contable</t>
  </si>
  <si>
    <t>Actividad que presenta avance acumulado de 1,5%, sin evidencias para validar el reporte. Finaliza en diciembre</t>
  </si>
  <si>
    <t>Se actualizó el Manual de Politicas Contables, bajo Resolución 523 de 2022, ya se encuentra publicado en la Sede Electónica de la Entidad y en el link de transparencia. Evidencia del consecutivo #5</t>
  </si>
  <si>
    <t>Administrar la Fiducia Mercantil, a través del cual se recibirán y administrarán los recursos provenientes de los terceros que utilicen o soliciten servicios técnicos o de planeación y asesoría a la UPME. Citar la ley 2019</t>
  </si>
  <si>
    <t>Certificado de cumplimiento</t>
  </si>
  <si>
    <t>Certificado</t>
  </si>
  <si>
    <t>Realizar el seguimiento de control mensual a los recursos procedentes de la actividad de la Fiducia Mercantil.</t>
  </si>
  <si>
    <t>Subdirección de Demana</t>
  </si>
  <si>
    <t>Se suscribió elcontrato 086-2022 con la Fiduciaria Bancolombia S.A. y se ha realizado elrecaudo adecuadamente en eltercer trimestre. Evidencia Acción 6</t>
  </si>
  <si>
    <t>Se están llevando a cabo la celebración de  los comites fiduciaros mensualmente, así mismo el pago de la comisión fiduciaria se encuentrá al día, y se está recibiendo el recaudo de incentivos tributarios.</t>
  </si>
  <si>
    <t>Actividad que presenta avance acumulado del 1,5%, con evidencias. Finaliza en diciembre.</t>
  </si>
  <si>
    <t>Actividad que reporta avance acumulado del 1,8%,, no se cuenta con evidencias para validar el reporte. Finaliza en diciembre.</t>
  </si>
  <si>
    <t>Se están llevando a cabo la celebración de  los comites fiduciaros mensualmente, así mismo el pago de la comisión fiduciaria se encuentrá al día, y se está recibiendo el recaudo de incentivos tributarios. Evidencia del consecutivo #6.</t>
  </si>
  <si>
    <t>Contabilizar  los recursos procedentes de la actividad de la Fiducia Mercantil.</t>
  </si>
  <si>
    <t>Estados Financieros</t>
  </si>
  <si>
    <t>Contabilizar  los recursos procedentes de la actividad de la Fiducia Mercantil, en relación a la normatividad vigente.</t>
  </si>
  <si>
    <t>No aplica</t>
  </si>
  <si>
    <t>Se contabiliza mensualmente los movimientos derivados de la Fiducia Mercantil, viéndose reportada en la información detallado de los  Estados Financieros de la entidad que reposan en la página web. Evidencia Acción 7</t>
  </si>
  <si>
    <t xml:space="preserve">Actividad que presenta avances sin evidencias las cuales están pendientes y finaliza en diciembre </t>
  </si>
  <si>
    <t>Se realizó la contabilidad de los recursos correspondientes de la fiducia mercantil para los meses de abril y mayo, el registro reposa en la cuenta contable 190803 - denominada cuenta contable 190803 Encargo fiduciario - fiducia de administración y pagos.</t>
  </si>
  <si>
    <t>Actividad que presenta avance acumulado del 1,3%, con evidencias. Finaliza en diciembre.</t>
  </si>
  <si>
    <t>Se realizó la contabilidad de los recursos correspondientes de la fiducia mercantil para los meses de junio, julio y agosto, el registro reposa en la cuenta contable 190803 - denominada cuenta contable 190803 Encargo fiduciario - fiducia de administración y pagos.</t>
  </si>
  <si>
    <t>Actividad que reporta avance acumulado del 2,05%, no se cuenta con evidencias para validar el reporte. Finaliza en diciembre.</t>
  </si>
  <si>
    <r>
      <rPr>
        <sz val="11"/>
        <color rgb="FF000000"/>
        <rFont val="Calibri, sans-serif"/>
      </rPr>
      <t xml:space="preserve">Se realizó la contabilidad de los recursos correspondientes de la fiducia mercantil para los meses de junio, septiembre, Octubre y Noviembre de 2022 , el registro reposa en la cuenta contable 190803 - denominada cuenta contable 190803 Encargo fiduciario - fiducia de administración y pagos. Evidencia del consecutivo #7, ver notas de efectivo y equivalente al efectivo de los estados financieros publicados en el siguiente link: </t>
    </r>
    <r>
      <rPr>
        <u/>
        <sz val="11"/>
        <color rgb="FF000000"/>
        <rFont val="Calibri, sans-serif"/>
      </rPr>
      <t>https://www1.upme.gov.co/Entornoinstitucional/Paginas/Financiero-contable.aspx#Default=%7B%22k%22%3A%22%22%2C%22r%22%3A%5B%7B%22n%22%3A%22PATipoFinancieroContable%22%2C%22t%22%3A%5B%22%5C%22%C7%82%C7%8245737461646f732066696e616e636965726f73%5C%22%22%5D%2C%22o%22%3A%22and%22%2C%22k%22%3Afalse%2C%22m%22%3Anull%7D%5D%2C%22l%22%3A9226%7D</t>
    </r>
    <r>
      <rPr>
        <sz val="11"/>
        <color rgb="FF000000"/>
        <rFont val="Calibri, sans-serif"/>
      </rPr>
      <t xml:space="preserve"> </t>
    </r>
  </si>
  <si>
    <t>Gestión Transversal Coordinación del GITGF</t>
  </si>
  <si>
    <t>Matriz de Riesgos actualizada</t>
  </si>
  <si>
    <t>Revisión y actualización de Riesgos y sus controles   del proceso de gestión Financiera.</t>
  </si>
  <si>
    <t>Se realizaron mesas de trabajo con elGIT de planeación donde se diseñó y se elaboró la matriz de riesgos del GIF financiero, Igualmente se realizó elcargue en elaplicativo Sigueme ( Se encuentra pendiente la validación para la coordinadora en elaplicativo) Evidencia 8</t>
  </si>
  <si>
    <t>Se realizó el cargue en el aplicativo SIGUEME el monitoreo a los riesgos del gestión del grupo Financiero.</t>
  </si>
  <si>
    <t>Actividad que presenta avance del 1,6%, las evidencias se encuentra en le SIGUEME. Finaliza en diciembre.</t>
  </si>
  <si>
    <t>Los riesgos se encuentran actualizados en la plataforma correspondiente, sin evidencia</t>
  </si>
  <si>
    <t>Actividad que presenta avance del 1,75%, los riesgos del proceso junto con los monitoresos de la primera línea se evidencian en el SIGUEME - modulo de riesgos. Finaliza en diciembre.</t>
  </si>
  <si>
    <t>Realizar la concertación de compromisos  y la Evaluación de Desempeño de los funcionarios a cargo del GIT de Gestión Financiera</t>
  </si>
  <si>
    <t>Se evaluó al personal de provisionalidad del Grupo GIT Financiero en elaplicativo Kactus, conforme  al periodo 2021 y se realizó la debida concertación de compromisos para la vigencia 2022</t>
  </si>
  <si>
    <t>Actividad que presenta avances y la evidencia se encuentra en el aplicativo Kactus.</t>
  </si>
  <si>
    <t>Esta actividad finalizara en el III Trimestre de la vigencia 2022</t>
  </si>
  <si>
    <t>Actividad que no presentó avance. Finaliza en diciembre.</t>
  </si>
  <si>
    <t>Esta actividad finalizara en el IV Trimestre de la vigencia 2022</t>
  </si>
  <si>
    <t>Actividad que no presentó avance durante el 3er trimestre. Se recomienda revisar puesto que en el mes de agosto se debió realizar el primer seguimiento a los compromisos pactados por los funcionarios en provisionalidad. Finaliza en diciembre.</t>
  </si>
  <si>
    <t>Durante la vigencia 2022 se realizaron las evaluaciones correspondiente a los funcionarios del GIT de Gestión Financiera por parte de la coordinadora del grupo. Evidencias en el sistema Kactus.</t>
  </si>
  <si>
    <t>Revisar y actualizar el manual de contratación Res. 184 de 2020 y el procedimiento de gestión contractual.</t>
  </si>
  <si>
    <t>Manual, Procedimiento y Actualizados</t>
  </si>
  <si>
    <t>Manual de Contratación y Procedimiento</t>
  </si>
  <si>
    <t>Revisar la actualización precontractual.</t>
  </si>
  <si>
    <t>Se llevaron a cabo mesas de trabajo con el GIT Gestión Jurídica y el despacho de la SG. Se trabajó en la actualización del procedimiento precontractual y se programaron fechas para su socialización</t>
  </si>
  <si>
    <t>Actividad que presenta avances con evidencias y finaliza en abril</t>
  </si>
  <si>
    <t>Se complementa el reporte del 1er trimestre, se suben las evidencias a la carpeta correspondiente.</t>
  </si>
  <si>
    <t>Actividad se ajusta en el reporte, completandola con las evidencias del primer trimestre y quedando así  cumplida.</t>
  </si>
  <si>
    <t>Es este trimestre se expide la Resolución "Por la cual se adopta el manual de contratación de la Unidad de Planeación Minero Energética - UPME" 
Evidencia: página web y Orfeo</t>
  </si>
  <si>
    <t xml:space="preserve">Revisar y Actualizar, la parte contractual </t>
  </si>
  <si>
    <t>Se llevaron a cabo mesas de trabajo con el despacho de la SG. Se trabajó en la actualización del procedimiento contractual y pos contractual, se programaron fechas para su socialización</t>
  </si>
  <si>
    <t>Actividad que se reporta cumplida durante el 2do trimestre, sin embargo en los soportes se evidencia el "Procedimiento Gestión Contractual" en borrador y sin oficializar en el Sistema de Gestión Institucional a través del SIGUEME. A la fecha no se cumple la actividad acorde con los planificado, se recomienda ajustar el porcentaje de avance.</t>
  </si>
  <si>
    <t>Revisar y actualizar la parte postcontractual</t>
  </si>
  <si>
    <t>Actividad se ejecuta en agosto según lo proyectado.</t>
  </si>
  <si>
    <t>Sin avance y en terminos</t>
  </si>
  <si>
    <t>Se socializó el manual de contratación y el procedimiento en el comité de contratación de la parte poscontractual, el 10 de agosto ante la mesa directiva. 
Evidencia: se carga matriz de seguimiento a la carpeta de evidencias
Cumplida</t>
  </si>
  <si>
    <t>Actividad cumplida conforme a lo planeado, cuenta con evidencias que corresponde a la citación a la Presentación del procedimiento contractual y pos contractual</t>
  </si>
  <si>
    <t>Realizar mesas de trabajo para socializar la propuesta del procedimiento y manual de gestión contractual.</t>
  </si>
  <si>
    <t>Actividad se ejecuta en septiembre según lo proyectado.</t>
  </si>
  <si>
    <t xml:space="preserve">Se socializó el manual de contratación y el procedimiento en el comité de contratación de fecha 27 de septiembre de 2022.
Evidencia: Acta de comité. Rad. 20221140004196 </t>
  </si>
  <si>
    <t>Actividad cumplida conforme a lo planeado, cuenta con evidencias que corresponden a un punto del acta de comité de contratación No.35</t>
  </si>
  <si>
    <t xml:space="preserve">Publicar el manual y el procedimiento </t>
  </si>
  <si>
    <t>Actividad se ejecuta en diciembre según lo proyectado.</t>
  </si>
  <si>
    <t>Realizar el Seguimiento en la planeación anual de contratación y seguimiento de la planeación en las mesas de articulación contractual</t>
  </si>
  <si>
    <t>Sesiones de mesas de articulación contractual</t>
  </si>
  <si>
    <t>Mesas de Articulación Contractual</t>
  </si>
  <si>
    <t>Realizar mesas de articulación contractual, con el seguimiento a la ejecución de los contratos de la vigencia 2022</t>
  </si>
  <si>
    <r>
      <rPr>
        <sz val="11"/>
        <color rgb="FF000000"/>
        <rFont val="Calibri"/>
        <family val="2"/>
      </rPr>
      <t xml:space="preserve">Se hicieron 4 mesas.
Evidencia: </t>
    </r>
    <r>
      <rPr>
        <u/>
        <sz val="11"/>
        <color rgb="FF000000"/>
        <rFont val="Calibri"/>
        <family val="2"/>
      </rPr>
      <t>Mesas Articulación contractual</t>
    </r>
    <r>
      <rPr>
        <sz val="11"/>
        <color rgb="FF000000"/>
        <rFont val="Calibri"/>
        <family val="2"/>
      </rPr>
      <t xml:space="preserve"> </t>
    </r>
  </si>
  <si>
    <t>Actividad que presenta avances con evidencias  y finaliza en diciembre.</t>
  </si>
  <si>
    <r>
      <rPr>
        <sz val="11"/>
        <color rgb="FF000000"/>
        <rFont val="Calibri"/>
        <family val="2"/>
      </rPr>
      <t xml:space="preserve">Se hicieron 4 mesas.
Evidencia: </t>
    </r>
    <r>
      <rPr>
        <u/>
        <sz val="11"/>
        <color rgb="FF000000"/>
        <rFont val="Calibri"/>
        <family val="2"/>
      </rPr>
      <t>Mesas Articulación contractual</t>
    </r>
    <r>
      <rPr>
        <sz val="11"/>
        <color rgb="FF000000"/>
        <rFont val="Calibri"/>
        <family val="2"/>
      </rPr>
      <t xml:space="preserve"> </t>
    </r>
  </si>
  <si>
    <t>Actividad que reporta avance del 2,8%, pendiente revisar las evidencias, toda vez que el no se pudo verificar el Drive en el que se encuentran. Finaliza en diciembre.</t>
  </si>
  <si>
    <r>
      <rPr>
        <sz val="11"/>
        <color rgb="FF000000"/>
        <rFont val="Calibri"/>
        <family val="2"/>
      </rPr>
      <t xml:space="preserve">Se hicieron 3 mesas de articulación. Una en cada mes. Julio 13; Agosto 9 y 14 de septiembre de 2022
Evidencia: </t>
    </r>
    <r>
      <rPr>
        <u/>
        <sz val="11"/>
        <color rgb="FF000000"/>
        <rFont val="Calibri"/>
        <family val="2"/>
      </rPr>
      <t>Mesas de articulación contractual 2022j6</t>
    </r>
  </si>
  <si>
    <t>Actividad que reporta avance acumulado del 3,22%, cuenta con las evidencias. Finaliza en diciembre.</t>
  </si>
  <si>
    <r>
      <rPr>
        <sz val="11"/>
        <color rgb="FF000000"/>
        <rFont val="Calibri"/>
        <family val="2"/>
      </rPr>
      <t xml:space="preserve">Se hicieron 3 mesas de articulación. Una en cada mes: 11 de octubre; 8 de noviembre y 13 de diciembre de 2022
Evidencia: </t>
    </r>
    <r>
      <rPr>
        <u/>
        <sz val="11"/>
        <color rgb="FF000000"/>
        <rFont val="Calibri"/>
        <family val="2"/>
      </rPr>
      <t>Mesas de articulación contractual 2022j6</t>
    </r>
  </si>
  <si>
    <t>Realizar seguimiento a la gestión Jurídica de la UPME.</t>
  </si>
  <si>
    <t>Comités de asuntos Jurídicos Realizados</t>
  </si>
  <si>
    <t>Comités Asuntos Jurídicos</t>
  </si>
  <si>
    <t>Realizar Comités de asuntos jurídicos</t>
  </si>
  <si>
    <r>
      <rPr>
        <sz val="11"/>
        <color rgb="FF000000"/>
        <rFont val="Calibri"/>
        <family val="2"/>
      </rPr>
      <t xml:space="preserve">Se hicieron 5 comités.
Evidencia </t>
    </r>
    <r>
      <rPr>
        <u/>
        <sz val="11"/>
        <color rgb="FF000000"/>
        <rFont val="Calibri"/>
        <family val="2"/>
      </rPr>
      <t>COmités Jurídicos</t>
    </r>
  </si>
  <si>
    <r>
      <rPr>
        <sz val="11"/>
        <color rgb="FF000000"/>
        <rFont val="Calibri"/>
        <family val="2"/>
      </rPr>
      <t xml:space="preserve">Se hicieron 6 comités.
Evidencia </t>
    </r>
    <r>
      <rPr>
        <u/>
        <sz val="11"/>
        <color rgb="FF000000"/>
        <rFont val="Calibri"/>
        <family val="2"/>
      </rPr>
      <t>COmités Jurídicos</t>
    </r>
  </si>
  <si>
    <t>Actividad que reporta avance acumulado del 0,6%, cuenta con la evidencias del reporte. Finaliza en diciembre.</t>
  </si>
  <si>
    <r>
      <rPr>
        <sz val="11"/>
        <color rgb="FF000000"/>
        <rFont val="Calibri"/>
        <family val="2"/>
      </rPr>
      <t xml:space="preserve">Se hicieron 7 comités de asuntos jurídicos: 14 y 28 de julio; 11 y 25 de agosto; 7, 23 y 29 de septiembre de 2022
Evidencia </t>
    </r>
    <r>
      <rPr>
        <u/>
        <sz val="11"/>
        <color rgb="FF000000"/>
        <rFont val="Calibri"/>
        <family val="2"/>
      </rPr>
      <t xml:space="preserve">Comité de asuntos jurídicos32
</t>
    </r>
    <r>
      <rPr>
        <sz val="11"/>
        <color rgb="FF000000"/>
        <rFont val="Calibri"/>
        <family val="2"/>
      </rPr>
      <t>Memorias: Expediente ORFEO: 2022114110100002E</t>
    </r>
  </si>
  <si>
    <t>Actividad que reporta avance acumulado del 0,98%, cuenta con las evidencias. Finaliza en diciembre.</t>
  </si>
  <si>
    <r>
      <rPr>
        <sz val="11"/>
        <color rgb="FF000000"/>
        <rFont val="Calibri"/>
        <family val="2"/>
      </rPr>
      <t xml:space="preserve">Se hicieron cinco (5) comités de asuntos jurídicos: 13 y 27 de octubre, 3 de noviembre y 1 y 29 de diciembre de 2022
Evidencia </t>
    </r>
    <r>
      <rPr>
        <u/>
        <sz val="11"/>
        <color rgb="FF000000"/>
        <rFont val="Calibri"/>
        <family val="2"/>
      </rPr>
      <t xml:space="preserve">Comité de asuntos jurídicos32
</t>
    </r>
    <r>
      <rPr>
        <sz val="11"/>
        <color rgb="FF000000"/>
        <rFont val="Calibri"/>
        <family val="2"/>
      </rPr>
      <t>Memorias: Expediente ORFEO: 2022114110100002E</t>
    </r>
  </si>
  <si>
    <t>Conceptos</t>
  </si>
  <si>
    <t xml:space="preserve">Consolidar los conceptos emitidos por el comité de Asuntos Jurídicos </t>
  </si>
  <si>
    <t>Se expidió un (1) concepto jurídico, relacionado con la libreta militar.
Rad. 20221100006711</t>
  </si>
  <si>
    <t>Actividad que presenta avances (Los conceptos son emitidos por demanda) con evidencias  y finaliza en diciembre.</t>
  </si>
  <si>
    <t>Se expidieron 4 conceptos juridicos. 
Rad. 20221100014273
Rad. 20221100015723
Rad. 20221100017653
Rad. 20221140019323</t>
  </si>
  <si>
    <t>Actividad que reporta avance acumulado del 0,6%, las evidencias corresponden a los radicados de los conceptos emitidos (Según demanda). Finaliza en diciembre.</t>
  </si>
  <si>
    <r>
      <rPr>
        <sz val="11"/>
        <color rgb="FF000000"/>
        <rFont val="Calibri"/>
        <family val="2"/>
      </rPr>
      <t xml:space="preserve">Se solicitaron dos (2) conceptos jurídicos, y se emitieron dos (2) conceptos jurídicos
Evidencia: 20221100032163
20221100032093
Expediente ORFEO: 2022114110100002E
WEB: </t>
    </r>
    <r>
      <rPr>
        <u/>
        <sz val="11"/>
        <color rgb="FF000000"/>
        <rFont val="Calibri"/>
        <family val="2"/>
      </rPr>
      <t>https://www1.upme.gov.co/Entornoinstitucional/Biblioteca-juridica/Paginas/Conceptos-juridicos-UPME.aspx</t>
    </r>
  </si>
  <si>
    <r>
      <rPr>
        <sz val="11"/>
        <color rgb="FF000000"/>
        <rFont val="Calibri"/>
        <family val="2"/>
      </rPr>
      <t>Se recibió una (1) solicitud de concepto y se emitió un (1) concepto jurídico
Evidencia: 20221140035393
Expediente ORFEO: 2022114110100002E
WEB:</t>
    </r>
    <r>
      <rPr>
        <sz val="11"/>
        <color rgb="FF000000"/>
        <rFont val="Calibri"/>
        <family val="2"/>
      </rPr>
      <t xml:space="preserve"> </t>
    </r>
    <r>
      <rPr>
        <u/>
        <sz val="11"/>
        <color rgb="FF000000"/>
        <rFont val="Calibri"/>
        <family val="2"/>
      </rPr>
      <t>https://www1.upme.gov.co/Entornoinstitucional/Biblioteca-juridica/Paginas/Conceptos-juridicos-UPME.aspx</t>
    </r>
  </si>
  <si>
    <t>Estructura Proyecto Biblioteca Jurídica</t>
  </si>
  <si>
    <t>Diseño del proyecto Biblioteca Jurídica </t>
  </si>
  <si>
    <t>Elaborar la propuesta del proyecto de la estructura de biblioteca jurídica virtual, en la página Web de la Entidad.</t>
  </si>
  <si>
    <t>No se realizó ninguna gestión tendiente al cumplimiento de esta actividad</t>
  </si>
  <si>
    <t xml:space="preserve">Se hicieron reuniones con al OGI y se diseñó la sección de la pagina relacionada con Biblioteca Jurídica. La OGI en reunión mostro avances, y se esta trabajando </t>
  </si>
  <si>
    <t xml:space="preserve">Actividad que reporta avance del 0,8%, cuenta con las evidencias del reporte. Finaliza en octubre. </t>
  </si>
  <si>
    <r>
      <rPr>
        <sz val="11"/>
        <color rgb="FF000000"/>
        <rFont val="Calibri"/>
        <family val="2"/>
      </rPr>
      <t>Se elaboró la biblioteca jurídica de la Upme, con sus respectiva clasificación. Actividad finalizada 
Evidencia WEB</t>
    </r>
    <r>
      <rPr>
        <sz val="11"/>
        <color rgb="FF000000"/>
        <rFont val="Calibri"/>
        <family val="2"/>
      </rPr>
      <t xml:space="preserve">: 
</t>
    </r>
    <r>
      <rPr>
        <u/>
        <sz val="11"/>
        <color rgb="FF000000"/>
        <rFont val="Calibri"/>
        <family val="2"/>
      </rPr>
      <t>https://www1.upme.gov.co/Entornoinstitucional/Biblioteca-juridica/</t>
    </r>
  </si>
  <si>
    <t>Actividad finalizada anticipadamente, se cuenta con las evidencias correspondiente a la biliote jurídica ubicada en la página web de la UPME.</t>
  </si>
  <si>
    <r>
      <rPr>
        <sz val="11"/>
        <color rgb="FF000000"/>
        <rFont val="Calibri"/>
        <family val="2"/>
      </rPr>
      <t xml:space="preserve">Actividad finalizada anticipadamente, se cuenta con las evidencias correspondiente a la bilioteca jurídica ubicada en la página web de la UPME.
Evidencia WEB: 
</t>
    </r>
    <r>
      <rPr>
        <u/>
        <sz val="11"/>
        <color rgb="FF000000"/>
        <rFont val="Calibri"/>
        <family val="2"/>
      </rPr>
      <t>https://www1.upme.gov.co/Entornoinstitucional/Biblioteca-juridica/</t>
    </r>
  </si>
  <si>
    <t>Cumplimiento de planes a cargo de la Coordinación</t>
  </si>
  <si>
    <t>Realizar seguimiento y control a las acciones propuestas en cada uno de los planes a cargo del GIT Gestión Jurídica.</t>
  </si>
  <si>
    <t>03/30/2022</t>
  </si>
  <si>
    <t>Se realizó seguimiento a los diferentes planes a cargo del GIT</t>
  </si>
  <si>
    <t>El GIT cuenta con tres (3) planes a cargo: Plan de acción, plan de la PPDA y plan de mejoramiento. 
Frente al avance del PA esta ok, frente al plan de la PPDA (Exp. Orfeo 2022114370600003E) se realizó control y seguimiento y se encuentra acorde al cronograma, y frente al plan de mejoramiento se encuentran las acciones abierta conforme el cronograma, pero con avances en su cummplimiento</t>
  </si>
  <si>
    <t>Actividad que reporte avance acumulado del 2,5%, faltan las evidencias objetivas para constatar el avance de los planes. Finaliza en diciembre.</t>
  </si>
  <si>
    <t>El GIT cuenta con seis (6) planes a cargo: Plan de acción; Plan de la PPDA; Plan cierre de brechas; PM Contraloría; PM Gestión Jurídica y PM Gestión Contractual. 
Se realizó seguimiento a cada una de las acciones de los diferentes planes, y algunas se encuentran finalizadas, y otras, en tiempo de realizarlas. 
Evidencia: se carga matriz de seguimiento a la carpeta de evidencias</t>
  </si>
  <si>
    <r>
      <rPr>
        <sz val="11"/>
        <color rgb="FF000000"/>
        <rFont val="Calibri"/>
        <family val="2"/>
      </rPr>
      <t xml:space="preserve">El GIT cuenta con seis (6) planes a cargo: Plan de acción; Plan de la PPDA; Plan cierre de brechas; PM Contraloría; PM Gestión Jurídica y PM Gestión Contractual. 
</t>
    </r>
    <r>
      <rPr>
        <sz val="11"/>
        <color rgb="FF000000"/>
        <rFont val="Calibri"/>
        <family val="2"/>
      </rPr>
      <t xml:space="preserve">Se realizó seguimiento a cada una de las acciones de los diferentes planes, y algunas se encuentran finalizadas, y otras, en tiempo de realizarlas. </t>
    </r>
    <r>
      <rPr>
        <sz val="11"/>
        <color rgb="FF000000"/>
        <rFont val="Calibri"/>
        <family val="2"/>
      </rPr>
      <t xml:space="preserve">
</t>
    </r>
    <r>
      <rPr>
        <sz val="11"/>
        <color rgb="FF000000"/>
        <rFont val="Calibri"/>
        <family val="2"/>
      </rPr>
      <t>Evidencia: se carga matriz de seguimiento a la carpeta de evidencias</t>
    </r>
  </si>
  <si>
    <t>Actividad no ejecutada en su totalidad</t>
  </si>
  <si>
    <t>Gestión Transversal Coordinación de Gestión jurídica y Contractual</t>
  </si>
  <si>
    <t>Revisión y actualización de Riesgos e indicadores del proceso de Gestión Jurídica y Contractual</t>
  </si>
  <si>
    <t>Se realizaron reuniones con elGIT Planeación y se ajustaron las matrices de riesgos.</t>
  </si>
  <si>
    <t>Actividad que presenta avances en relación con la actuialización de los riesgos y las evidencias se encuentran en el modulo de riesgos del SIGUEME, finaliza en diciembre.</t>
  </si>
  <si>
    <t>Se realizaron reuniones con el GIT Planeación y se ajustaron las matrices de riesgos.</t>
  </si>
  <si>
    <t>Actividad que presenta avance del 1,2%, las evidencias se encuentra en le SIGUEME. Finaliza en diciembre.</t>
  </si>
  <si>
    <t>Se actualizaron las matrices de riesgos. Evidencias: SIGUEME.
Actividad finalizada 100%.</t>
  </si>
  <si>
    <t>Actividad que finalizada anticipadamente, las evidencias correponden a los riesgos del proceso junto con los monitoreos de la primera línea que se encuentran en SIGUEME - modulo de riesgos. Finalizaba en diciembre.</t>
  </si>
  <si>
    <t>Actividad finalizada en el tercer trimestre
Evidencias: SIGUEME</t>
  </si>
  <si>
    <t>Se realizaron las evaluaciones y concertación de objetivos. 
Evidencia: en elaplicativo KACTUS</t>
  </si>
  <si>
    <t>Se realizaron mesas de trabajo para hacer seguimiento a los compromisos de los servidores de planta del GIT jurídico y se enviaron memorandos de control</t>
  </si>
  <si>
    <t>Actividad que reporta avance acumulado del 1,2%, las evidencias son citaciones a reuniones internas, la evaluación en el aplicativo correspondiente se debe hacer en el 3er trimestre. La subactividad proyecta finalización en diciembre</t>
  </si>
  <si>
    <t>Se realizó la evaluación de los servidores públicos a cargo desde la coordinación del GIT Gestión Jurídica y Contractual.
Evidencias: KACTUS</t>
  </si>
  <si>
    <t>Actividad que reporta avance acumulado del 1,88%, cuenta con las evidencias que reposan en el aplicativo Kactus. Finaliza en diciembre.</t>
  </si>
  <si>
    <r>
      <rPr>
        <sz val="11"/>
        <color rgb="FF000000"/>
        <rFont val="Calibri, sans-serif"/>
      </rPr>
      <t xml:space="preserve">Se realizó la evaluación de los servidores públicos a cargo desde la coordinación del GIT Gestión Jurídica y Contractual para el primer semestre de 2022. </t>
    </r>
    <r>
      <rPr>
        <sz val="11"/>
        <color rgb="FF000000"/>
        <rFont val="Calibri, sans-serif"/>
      </rPr>
      <t>El segundo semestre se debe evaluar en febrero de 2023, con corte al 31 de enero de 2023.</t>
    </r>
    <r>
      <rPr>
        <sz val="11"/>
        <color rgb="FF000000"/>
        <rFont val="Calibri, sans-serif"/>
      </rPr>
      <t xml:space="preserve">
Evidencias: KACTUS</t>
    </r>
  </si>
  <si>
    <t>Adelantar los trámites necesarios para el proceso de Modernización institucional.</t>
  </si>
  <si>
    <t>Modernización Institucional</t>
  </si>
  <si>
    <t>Modernización</t>
  </si>
  <si>
    <t>Realizar el seguimiento al trámite de la Modernización Institucional para la UPME vigencia 2022</t>
  </si>
  <si>
    <t>Todas las dependencias</t>
  </si>
  <si>
    <t>Se divide a ponderación del 10% en 4 trimestres, por lo que de deja cumplimiento del 2,5 del primer trimestre.
El día 14 de enero se obtuvo la viabilidad de presidencia, adicional a esto, se realizó un envío de la totalidad de los documentos ajustados, al Ministerio de Minas y Energía para una nueva revisión, producto, de unas mesas de trabajo realizadas con el DAFP.
De igual forma, el 15 de febrero de 2022, se presentó ante consejo directivo el costo del rediseño institucional.
A la fecha de corte, se han realizado todas las tareas requeridas para este tema.</t>
  </si>
  <si>
    <t>Actividad que presenta avances y evidencias, finaliza en julio.</t>
  </si>
  <si>
    <t>Se realizó un resumen ejecutivo sobre el proceso de modernización para ser presentado ante el ministro de Minas y energía.
Se realizó una reunión presencial el día 11 de mayo de 2022, con la Secretaría General del Ministerio Dra. Laura Ximena Martínez Arias, el Asesor del Despacho, Cristian Andrés Diaz Durán, y la directora de TH Sandra Milena Rodríguez,  para dar un status del actual proceso que se está desarrollando.</t>
  </si>
  <si>
    <t>Actividad que reporta avance acumulado del 1,3%, cuenta con las evidencias del reporte. Finaliza en diciembre. (Modificada en C&amp;GD No.7 del 8 de julio)</t>
  </si>
  <si>
    <t>Se realizó una presentación resúmen del proceso que se lleva adelantado ante la mesa de empalme para el cambio de gobierno durante el mes de julio y en el mes de septiembre se realizó una presentación ante el consejo, para contextualizar sobre los avances presentados y las actividades pendientes para lograr la modernización.</t>
  </si>
  <si>
    <t>Actividad que reporta avance acumulado del 1,88%, cuenta con las evidencias de las presentaciones adelantadas. Finaliza en diciembre.</t>
  </si>
  <si>
    <t>Se han realizado las presentaciones requeridas para presentar al nuevo gobierno, los avances sobre el tema para dar continuidad de aprobación del proyecto.</t>
  </si>
  <si>
    <t>Actividad que se ejecutó en cuanto al seguimiento del trámite de la modernización, por lo tanto se da por cumplida.</t>
  </si>
  <si>
    <t>Diseñar e implementar en la UPME la política de gestión del conocimiento y la innovación.</t>
  </si>
  <si>
    <t>Política de Gestión del Conocimiento y la Innovación</t>
  </si>
  <si>
    <t>Política</t>
  </si>
  <si>
    <t>Diseñar la Política de Gestión del Conocimiento y la Innovación en el marco del Modelo Integrado de Planeación y Gestión MIPG, a través de un contrato de consultoría durante la vigencia 2022</t>
  </si>
  <si>
    <t>Se asistió a las asesorías realizadas por el DAFP para la identificación de elementos a tener en cuenta para la implementación de la política.
Se elaboraron los estudios previos y la ficha técnica para la contratación.</t>
  </si>
  <si>
    <t>La actividad presenta avances y evidencias. Finaliza en agosto</t>
  </si>
  <si>
    <t>Se adelantó todo el estudio de mercado, se presentó la ficha al comité de gestión y desempeño y actualmente  el proceso de contratación está en el área jurídica para la elaboración de la minuta.</t>
  </si>
  <si>
    <t xml:space="preserve">Actividad que reporta avance, cuenta con las evidencias del reporte. Finaliza en noviembre. </t>
  </si>
  <si>
    <t>Se realizó el proceso de contratación de la entidad consultora mediante contrato No. 624-2022. Mediante la participación de funcionarios referentes de gestión del conocimiento por area se adelanta la politica de gestión de conocimiento e innovación de la UPME, el modelo de gestión , la estrategia y planes de implementación a partir de 8 mesas de trabajo realizadas</t>
  </si>
  <si>
    <t>Actividad que reporta avance acumulado del 1,43%, cuenta con las evidencias correspondientes al contrato suscrito para la consultoria y mesas de trabajo programadas para la el diseño de la política. Finaliza en noviembre.</t>
  </si>
  <si>
    <t>Al cierre de la presente vigencia se da cumplimento a la actividad de diseño la Política de Gestión del Conocimiento y la Innovación a traves del contrato de consultoria No. C-116-2022. Lo anterior, en el marco del Modelo Integrado de Planeación y Gestión MIPG,  aprobada en el Comite de Gestión y Desempeño del  30 de diciembre de 2022 y adoptada mediante Resolución No. 551 de Fecha 30 de diciembre de 2022.</t>
  </si>
  <si>
    <t>Proyecto de politica ajustado</t>
  </si>
  <si>
    <t>Socializar a la comunidad institucional el proyecto de política de gestión del conocimiento y la innovación y ajustar de acuerdo a los comentarios.</t>
  </si>
  <si>
    <t>Se participó en las sesiones de asesoría programadas por el DAFP en los meses de febrero, marzo y abril.
De igual manera, se inició la elaboración de los borradores de los estudios previos y la ficha técnica para revisión del GIT de Gestión Jurídica y Contractual, sobre el proceso de contratación requerido.</t>
  </si>
  <si>
    <t>La actividad presenta avances y evidencias. Finaliza en septiembre</t>
  </si>
  <si>
    <t>Actividad se ejecutará entre noviembre y diciembre según lo proyectado.</t>
  </si>
  <si>
    <t>Se realiza socialización del proyecto y avances de la politica de gestión del conocimiento ante la Secretaria General el 12 de septiembre y ante la Mesa Directiva del 19 de septiembre de 2022. Asi mismo al equipo de referentes de las diferentes dependencias conformado por 12 funcionarios publicos de la entidad.</t>
  </si>
  <si>
    <t>Actividad que presenta avance acumulado del 0,35%, las evidencias corresponden a socializaciones del proyecto de la consultoría para estructuración de la política mas no del proyecto de política ya formulada. La actividad está para ejecución entre noviembre y diciembre según lo proyectado.</t>
  </si>
  <si>
    <t>Se realiza la presentación ante la Mesa Directiva la Politica estructurada de Gestión del Conocimiento y la Innovación el 12 de Diciembre y se socializa en una Jornada de Tardeando con la UPME el 21 de diciembre de 2022</t>
  </si>
  <si>
    <t>Plan de acción</t>
  </si>
  <si>
    <t>Diseñar el plan de acción para la implementación de la primera etapa de la política de gestión de conocimiento y la innovación para la vigencia 2023</t>
  </si>
  <si>
    <t>Actividad para ejecución entre noviembre y diciembre según lo proyectado.</t>
  </si>
  <si>
    <t>Se reliza el Diseño del Plan de acción para la implementación incluyendo la propuesta de un instrumento para auditoria del conocimiento y un documento de estrategia y mecanismos de solcialización para la apropiación de la gestión del conocimiento.</t>
  </si>
  <si>
    <t xml:space="preserve">Adelantar las acciones orientadas a la implementación de las diferentes modalidades de trabajo </t>
  </si>
  <si>
    <t>Adopción modalidad Teletrabajo</t>
  </si>
  <si>
    <t>Teletrabajo</t>
  </si>
  <si>
    <t>Adoptar e implementar la modalidad de teletrabajo</t>
  </si>
  <si>
    <t>Se adoptó el teletrabajo mediante resolución 047 de 2022 y su modificatoria, la 057 de 2022, las cuáles fueron socializadas junto con elManual de Teletrabajo en elmes de febrero.
Adicional a esto se aperturó la primera convocatoria para servidores de la UPME en sus dos modalidades (Autónomo: 29 postulaciones y Suplementario: 34 postulaciones), las cuáles se encuentran en proceso de revisión, de acuerdo con los tiempos establecidos en la circular 023 de 2022.</t>
  </si>
  <si>
    <t>Actividad que presenta avances y evidencias, finaliza en diciembre.</t>
  </si>
  <si>
    <t>Se abrió la segunda convocatoria de teletrabajo para las dos modalidades implementadas (Suplementario y autónomo) y actualmente está realizandose la revisión de las diferentes postulaciones.
Se modificó la resolución de adopción de teletrabajo por solicitud de la OGI.</t>
  </si>
  <si>
    <t>Actividad que reporta avance acumulado del 1,3%, cuenta con las evidencias objetivas. Finaliza en diciembre.</t>
  </si>
  <si>
    <t>Se emitió la resolución 313 del 29 de julio de 2022 con un nuevo grupo de teletrabajadores autónomos y suplementarios y se surtió proceso de capacitación y levantamiento de los acuerdos de voluntades respectivos.</t>
  </si>
  <si>
    <t>Actividad que reporta avance acumulado del 1,88%, cuenta con las evidencias objetivas. Finaliza en diciembre.</t>
  </si>
  <si>
    <t>Se han realizado los procesos de designación de teletrabajo con éxito, el último se hizo en el mes de noviembre y está en curso la aprobación de 4 nuevas solicitudes mediante el comité interdisciplinario de teletrabajo qeu se oficiará el día 29 de diciembre.</t>
  </si>
  <si>
    <t>Se ejecuto la actividad y se cuenta con las evidencias</t>
  </si>
  <si>
    <t>Realizar seguimiento al estado y/o etapas restantes del concurso de méritos de la CNSC para la vigencia 2022</t>
  </si>
  <si>
    <t>Respuestas</t>
  </si>
  <si>
    <t>Respuesta a requerimientos</t>
  </si>
  <si>
    <t>Responder a la CNSC cualquier requerimiento que se presente durante el proceso del concurso de meritocracia, informando a la comunidad institucional cualquier directriz que se presente</t>
  </si>
  <si>
    <t>Se realizó seguimiento al proceso pero de parte de la CNSC no se presentaron novedades al mismo.</t>
  </si>
  <si>
    <t>Actividad que presenta avance (los requerimientos son por demanda y no se presentaron), finaliza en diciembre.</t>
  </si>
  <si>
    <t>Se realizó seguimeinto al proceso de concurso con la CNSC, la citación a pruebas para los postulados se realizó en el mes de mayo de 2022 y los resultados de las mismas fueron publicados el mes de junio de 2022. Esta información fue difundida entre la comunidad institucional.</t>
  </si>
  <si>
    <t>Actividad que reporta avance acumulado del 5%, cuenta con las evidencias objetivas. Finaliza en diciembre.</t>
  </si>
  <si>
    <t>Se ha realizado el seguimiento respectivo al concurso Nación 3 que se viene adelantando y se reportó ante la CNSC el retiro por vacancia definitiva de una servidora que estaba aplicando al concurso de ascenso y ya no forma parte de la entidad. Adicionalmente, se solicitó reunión con la CNSC para confirmar fechas y demás información operativa de la entrega de listados por cargo y se sopcializó a la comunidad institucional la información publicada por la CNSC sobre los resultados preliminares de las pruebas realizadas</t>
  </si>
  <si>
    <t>Posterior a la publicación de las listas de elegibles, se realizó con la Comisión de Personal la verificación de las mismas y actualmente se está siguiendo el proceso respectivo con las demás etapas que continúan.</t>
  </si>
  <si>
    <t>Actividad cumplida , acorde con el reporte al 4to trimestre, cuenta con las evidencias.</t>
  </si>
  <si>
    <t>Continuar con la implementación de la Política de atención al Ciudadano en la UPME</t>
  </si>
  <si>
    <t xml:space="preserve">Seguimiento a la construcción de la Pagina Web </t>
  </si>
  <si>
    <t>Reporte</t>
  </si>
  <si>
    <t>Coordinar con la Oficina de Gestión de la información las directrices necesarias que se deban tener en cuenta en la construcción e implementación de la página WEB de la entidad, atendiendo los criterios de la política de atención al ciudadano</t>
  </si>
  <si>
    <t>En relación al nuevo portal web de la UPME, desde elárea de Servicio al Ciudadano, se envió a la OGI los temas que deben ir en los submenús Servicio al Ciudadano y Participa, así  mismo se validó que el nuevo portal web contenga de manera visible las zonas transaccional, informativa y de participación ciudadana.</t>
  </si>
  <si>
    <t>03/05/2022
12/05/2022
19/05/2022</t>
  </si>
  <si>
    <r>
      <rPr>
        <sz val="11"/>
        <color rgb="FF000000"/>
        <rFont val="Calibri"/>
        <family val="2"/>
      </rPr>
      <t>Continuando con los avances de la presente temática (nuevo portal web de la UPME-desde elárea de Servicio al Ciudadano) se realizaron los siguiente ejercicios para el trimestre II-2022: 
1. Se coordinó con la OGI que en la sección preguntas frecuentes sea creada una categoría que se llama "Trámites y servicios".
2. En el micrositio preguntas frecuentes-sección "preguntas por área de interés" se creo un enlace que se llama "Convocatorias de Transmisión" la cual quedó asociada  a la temática " Energía Eléctrica"
3. Se Coordinó con la OGI  ubicar  en un lugar màs visible del nuevo portal web un botòn que permita direccionar a los usuarios para que hagan seguimiento  a sus radicados, lo anterior,  como parte de la línea estratègica II de la Polìtica de Servicio al Ciudadano, que busca entregar herramientas para la autogestiòn de los usuarios</t>
    </r>
    <r>
      <rPr>
        <sz val="11"/>
        <color rgb="FF000000"/>
        <rFont val="Calibri"/>
        <family val="2"/>
      </rPr>
      <t xml:space="preserve">.
</t>
    </r>
    <r>
      <rPr>
        <u/>
        <sz val="11"/>
        <color rgb="FF000000"/>
        <rFont val="Calibri"/>
        <family val="2"/>
      </rPr>
      <t>https://orfeo.upme.gov.co/consultaWeb/</t>
    </r>
  </si>
  <si>
    <t>Actividad que reporta un avance acumulado de 1,9%, cuenta con las evidencias objetivas. Finaliza en diciembre</t>
  </si>
  <si>
    <t xml:space="preserve">En relación con las actividades realizadas para el tercer trimestre, podemos reportar lo siguiente:
1. En el menú Participa - botón eventos sectoriales, se ajustó el enlace donde se incluyen los eventos institucionales y del sector.
2. En la sección de transparencia de la sede electrónica de la UPME, se vinculó la matriz de la estrategia de participación ciudadana, ya que solo estaba realacionado el nombre pero no está consignada la matriz.
</t>
  </si>
  <si>
    <t xml:space="preserve">Actividad finalizada de forma anticipada, toda vez que finalizaba en diciembre, cuenta con las evidencias de las modificaciones realizadas en el portal web. </t>
  </si>
  <si>
    <t>Temas transversales</t>
  </si>
  <si>
    <t>Documentos revisados y actualizados</t>
  </si>
  <si>
    <t>Revisar los procedimientos instructivos que se requieran en el proceso de Gestión Humana y Servicio al Ciudadano y en caso de requerirse actualizarlos y/o ajustarlos de acuerdo con las necesidades. </t>
  </si>
  <si>
    <t>Se elaboró en conjunto con las áreas responsables, el procedimiento de recobro de incapacidades, el cual ya se encuentra publicado en el Sígueme con código P-TH-16.</t>
  </si>
  <si>
    <t>Procedimiento de viáticos actualizado, se crearon el procedimiento de acoso laboral y el protocolo de Acoso Sexual.</t>
  </si>
  <si>
    <t>Actividad que reporta avance acumulado del 1,25%, cuenta con las evidencias objetivas. Finaliza en diciembre.</t>
  </si>
  <si>
    <t>Están en proceso de revisión y actualización los siguientes procedimientos:
Actualización Procedimiento de recobro de incapacidades (está en proceso de cargue en la herramienta SÍGUEME para el flujo de aprobación final).
Actualización Procedimiento de Capacitación (Está en proceso de revisión final de parte del GIT de TH para cargue en sígueme).
Creación Procedimiento de Bienestar Social (Está en revisión por parte de la Coordinación del GIT de TH).
Creación Procedimiento de Gestión Disciplinaria (Está en elaboración para revisión por parte de Secretaría General).</t>
  </si>
  <si>
    <t>Actividad que reporta avance acumulado del 1,88%, cuenta con las evidencias objetivas de la actualización y creación de procedimientos del proceso. Finaliza en diciembre.</t>
  </si>
  <si>
    <t>Se realizó la actualización de riesgos y de documentos inherentes al proceso de TH en la herramienta Sígueme, cumpliendo con todo el flujo de información.</t>
  </si>
  <si>
    <t>Ejecutar los planes intitucionales a cargo de la coordinación del GIT de Talento Humano</t>
  </si>
  <si>
    <t>Porcentaje</t>
  </si>
  <si>
    <t>Realizar seguimiento y control a la ejecución de las acciones propuestas en cada uno de los planes institucionales a cargo del GIT de Talento Humano</t>
  </si>
  <si>
    <t>Se cumplieron las actividades programadas para el primer trimestre del año, se anexan las evidencias de las actividades realizadas por cada plan</t>
  </si>
  <si>
    <t>Se ejcutaron todas las actividades contempladas en cada uno de los planes a cargo de TH, tal como se evidencia en los anexos publicados.</t>
  </si>
  <si>
    <t>Se cumplieron las actividades programadas para el tercer trimestre del año, se anexan las evidencias de las actividades realizadas por cada plan</t>
  </si>
  <si>
    <t>Actividad que reporta avance acumulado del 1,88%, cuenta con las evidencias de la ejecución de los planes de TH. Finaliza en diciembre.</t>
  </si>
  <si>
    <t>Se dio cumplimiento al 100% de las actividades programadas en los planes de TH.</t>
  </si>
  <si>
    <t>Matriz</t>
  </si>
  <si>
    <t>Revisión y actualización de Riesgos y sus controles   del proceso de gestión Humana y del Servicio al ciudadano</t>
  </si>
  <si>
    <t>Se realizó la revisión y actualización de riesgos y sus controles del proceso de Talento Humano y de Servicio al Ciudadano, los cuáles fueron documentados en el aplicativo SIGUEME.</t>
  </si>
  <si>
    <t>Actividad que cumplió anticipadamente, las evidencias se encuentran en el modulo de riesgos del SIGUEME.</t>
  </si>
  <si>
    <t>Actividad cumplida en el 1er trimestre.</t>
  </si>
  <si>
    <t>Actividad que reporta cumplimiento desde el 1er trimestre. Las evidencias corresponden a los riesgos y el monitoreo de los riesgos que se encuentra en el SIGUEME.</t>
  </si>
  <si>
    <t>Actividad cumplida en el primer trimestre</t>
  </si>
  <si>
    <t>Evaluaciones de desempeño</t>
  </si>
  <si>
    <t>Según Necesidad</t>
  </si>
  <si>
    <t>Evaluaciones</t>
  </si>
  <si>
    <t>Realizar las campañas dirigidas a los Jefes de oficina para la evaluación de desempeño de los funcionarios de la UPME</t>
  </si>
  <si>
    <t>Se cierra proceso de evaluación de la vigencia 2021 y se formulan metas y objetivos para la evaluación de la gestión 2022 (Se adjunta como evidencia los informes de gestión de los procesos de SEGI y EDL)</t>
  </si>
  <si>
    <t>Se practicaron todas las evaluaciones de desempeño de los Servidores Públicos de carrera en la plataforma EDL de la Comisión Nacional del Servicio Civil - CNSC. Igualmente, se realizó la calificación definitiva al Seguimiento de la Gestión Institucional a los Servidores Públicos en Provisionalidad a través del Kactus.
Se realizaron las capacitaciones a todas las áreas, en las plataformas para evaluar.</t>
  </si>
  <si>
    <t>Actividad que reporta avance acumulado del 0,7%, cuenta con las evidencias objetivas. Finaliza en diciembre.</t>
  </si>
  <si>
    <t>Se generan campañas de socialización, acompañamiento y apoyo a la gestión en cada una de las etapas del sistema de evaluación de la gestión institucional, para la vigencia actual, etapa de concertación de metas y objetivos y calificación primer seguimiento.</t>
  </si>
  <si>
    <t>Actividad que reporta avance acumulado del 1,06%, no cuenta con evidencias para validar el reporte. Finaliza en febrero  de 2023.</t>
  </si>
  <si>
    <t>No se presenta avaces de la actividad, ya que su siguiente etapa de ejecución tiene corte al 31 de enero de 2023 y finaliza el 22 de febrero de 2023.</t>
  </si>
  <si>
    <t>Durante la vigencia se realizaron las campañas y evaluaciones de desempeño del 2022</t>
  </si>
  <si>
    <t>Acuerdos de Gestión Actualizados</t>
  </si>
  <si>
    <t>Acuerdos de Gestión</t>
  </si>
  <si>
    <t>Hacer seguimiento a la suscripción, seguimiento y evaluación periódica de los acuerdos de gestión de los gerentes públicos de la entidad, para garantizar el alcance de las metas institucionales propuestas.</t>
  </si>
  <si>
    <t>Se recibieron los acuerdos de gestión firmados año 2021 y se recibió la concertación de compromisos año 2022. 
De igual forma se capacitó a todos los directivos en eltema de referencia con elapoyo del DAFP eldía 10 de febrero de 2022.</t>
  </si>
  <si>
    <t>Se realizaron todas las actividades inherentes a la concertación de los acuerdos de gestión de los gerentes y a la concertación de compromisos de la vigencia 2022.</t>
  </si>
  <si>
    <t>Actividad que reporta avance acumulado del 0,75%, cuenta con las evidencias objetivas. Finaliza en diciembre.</t>
  </si>
  <si>
    <t>El director general realizó el seguimiento a los acuerdos de gestión con corte a 19 de septiembre de 2022.</t>
  </si>
  <si>
    <t>Actividad que reporta avance acumulado del 1,19%, cuenta con evidencias de los acuerso de gestión realizados. Finaliza en diciembre.</t>
  </si>
  <si>
    <t xml:space="preserve">Durante la vigencia se realizó seguimiento a los acuerdos de gestión </t>
  </si>
  <si>
    <t>Diseñar e implementar una estrategia de apropiación del Modelo Integrado de Planeación y Gestión en la UPME.</t>
  </si>
  <si>
    <t>Documento Técnico con la Estrategia</t>
  </si>
  <si>
    <t>Unidad</t>
  </si>
  <si>
    <t>Diseño de la estrategia de apropiación que contenga las acciones específicas, responsables con ponderaciones y evidencias o productos resultantes de cada acción.</t>
  </si>
  <si>
    <t>Se elaboró la estratégia y se encuentra en proceso de implementación.</t>
  </si>
  <si>
    <t>Actividad cumplida anticipadamente y con las evidencias objetivas.</t>
  </si>
  <si>
    <t>Actividad cumplida durante el 1er trimestre.</t>
  </si>
  <si>
    <t>Evidencias de Ejecución</t>
  </si>
  <si>
    <t>Implementar las acciones de apropiación formuladas en la estrategia, cuyos avances se reportaran de forma trimestral en este instrumento de seguimiento.</t>
  </si>
  <si>
    <t>Oficina de Gestión de la Información / Comunicaciones</t>
  </si>
  <si>
    <t>En el primer trimestre se han ejecutado actividades de la estrategia relacionadas la socialización del sigueme y con se han realizado capacitaciones sobre el modulo de riesgos.</t>
  </si>
  <si>
    <t>Actividad que presenta avances y evidencias, finaliza en noviembre.</t>
  </si>
  <si>
    <t xml:space="preserve">En el segundo trimestre se ejecutaron actividades de la estratégia  relacionadas con la socialización del SIGUEME,  Implementando acciones de apropiación, capacitación  del Flujo de aprobación Documental para la creación, modificación y eliminación de documentos. </t>
  </si>
  <si>
    <t>Actividad que presenta avance y cuenta con las evidencias. Finaliza en noviembre.</t>
  </si>
  <si>
    <t xml:space="preserve">En el tercer trimestre se ejecutaron actividades de la estratégia  relacionadas con la socialización del SIGUEME,  Implementando acciones de apropiación, capacitación  del módulo de SG-SST, módulo de Mejora- planes de acción.
Al proceso de Demanda y Prospectiva Energética, capacitación   Flujo  Documental para la creación, modificación y eliminación de documentos </t>
  </si>
  <si>
    <t>Actividad que reporta avance acumulado del 11,25%, cuenta con las evidencias. Finaliza en noviembre.</t>
  </si>
  <si>
    <r>
      <rPr>
        <sz val="11"/>
        <color rgb="FF000000"/>
        <rFont val="Calibri"/>
        <family val="2"/>
      </rPr>
      <t xml:space="preserve">Se ejecutaron de las actividades de la estratgia planteada, llegando a un cumplimiento del 97%. Evuidencia en: </t>
    </r>
    <r>
      <rPr>
        <u/>
        <sz val="11"/>
        <color rgb="FF000000"/>
        <rFont val="Calibri"/>
        <family val="2"/>
      </rPr>
      <t>https://docs.google.com/spreadsheets/d/14pQ5jOiuib05VA2elIhyNLUbdSPUS1ts/edit#gid=341109596</t>
    </r>
  </si>
  <si>
    <t>Reportes descargados del SIGUEME</t>
  </si>
  <si>
    <t>Poner en operación la funcionalidad de SIGUEME II y evidenciar la puesta en producción a través de los reportes de información que se pueden descargar.</t>
  </si>
  <si>
    <r>
      <rPr>
        <sz val="11"/>
        <color rgb="FF000000"/>
        <rFont val="Calibri"/>
        <family val="2"/>
      </rPr>
      <t xml:space="preserve">En el mes de marzo se puso en funcionamiento el SIGUEME, se parametrizó y se está utilizando inicialmente los modulos de documentación y el de riesgos , para este ultimo re realizaron capacitaciones dirigidas a enlaces para el registro y aprobación de los riesgos. El objetivo es utilizar la mayoria de los modulo en la medida de lo posible.
Evidencia: </t>
    </r>
    <r>
      <rPr>
        <u/>
        <sz val="11"/>
        <color rgb="FF000000"/>
        <rFont val="Calibri"/>
        <family val="2"/>
      </rPr>
      <t>https://sigueme.upme.gov.co/sigueme/portal/</t>
    </r>
  </si>
  <si>
    <r>
      <rPr>
        <sz val="11"/>
        <color rgb="FF000000"/>
        <rFont val="Calibri"/>
        <family val="2"/>
      </rPr>
      <t xml:space="preserve"> Durante el tercer trimestre se puso en operación el módulo "MEJORA", "AUDITORÍAS" y se parametrizó  y dejo listo para uso el de "INDICADORES" en la  funcionalidad de SIGUEME II , completando así cinco(5)  modulos  incluidos "DOCUMENTOS" y  "RIESGOS".
Evidencia: </t>
    </r>
    <r>
      <rPr>
        <u/>
        <sz val="11"/>
        <color rgb="FF000000"/>
        <rFont val="Calibri"/>
        <family val="2"/>
      </rPr>
      <t>https://sigueme.upme.gov.co/sigueme/portal/</t>
    </r>
    <r>
      <rPr>
        <sz val="11"/>
        <color rgb="FF000000"/>
        <rFont val="Calibri"/>
        <family val="2"/>
      </rPr>
      <t xml:space="preserve"> </t>
    </r>
  </si>
  <si>
    <t>Actividad cumplida durante el 1er trimestre</t>
  </si>
  <si>
    <t>Manual del Sistema de Gestión</t>
  </si>
  <si>
    <t>Elaborar y socializar el Manual del Sistema de Gestión de la UPME asegurando la articulación con el modelo de operación del MIPG.</t>
  </si>
  <si>
    <t>Con corte a marzo se cuenta con un primer borrador del manual, el cual se encuentra en revisión de la coordinadora del GIT de Planeación.</t>
  </si>
  <si>
    <t>Actividad que presenta avances y evidencias, finaliza en junio.</t>
  </si>
  <si>
    <t>Actividad que no presenta avance, el documento está pendiente de revisión.</t>
  </si>
  <si>
    <t>Actividad que no presenta avance en el 2do trimestre. Presenta rezago del 7%. Finalizaba en junio.</t>
  </si>
  <si>
    <t xml:space="preserve">Actividad que no presenta avance, el documento continúa pendiente de revisión. </t>
  </si>
  <si>
    <t>Actividad que al 3er trimestre no reporta avance, continua con el avance del 3% reportado en el primer trimestre. Finalizaba en junio.</t>
  </si>
  <si>
    <t>Se elaboro el Manual del Sistema de Gestión Institucional y queda pendiente la aprobación final y el diseño grafico para socializarlo.</t>
  </si>
  <si>
    <t>Procedimientos</t>
  </si>
  <si>
    <t>Documentar y formalizar el SIGUEME II los procedimientos para:
- Formulación, Seguimiento y Reporte de Indicadores de Gestión
- Gestión Integral de Riesgos
- Planes de Mejoramiento
- Formulación y actualización del Plan Anual de Adquisiciones</t>
  </si>
  <si>
    <t>Con corte a marzo se realizó la documentación y/o actualización del procesimiento para la gestión integral del riesgo, el cual se alineó con la versión 5 de la guía del DAFP para tal fin. La evidencia se encuentra en el SIGUEME.</t>
  </si>
  <si>
    <r>
      <rPr>
        <sz val="11"/>
        <color rgb="FF000000"/>
        <rFont val="Calibri, sans-serif"/>
      </rPr>
      <t xml:space="preserve">Durante el 2do trimestre del año se construyó, aprobó y formalizó en el SIGUEME el procedimiento para formulación, modificación y seguimiento del plan anual de adquisiciones Código P-DE-12.
</t>
    </r>
    <r>
      <rPr>
        <sz val="11"/>
        <color rgb="FF000000"/>
        <rFont val="Calibri, sans-serif"/>
      </rPr>
      <t xml:space="preserve">
</t>
    </r>
    <r>
      <rPr>
        <u/>
        <sz val="11"/>
        <color rgb="FF000000"/>
        <rFont val="Calibri, sans-serif"/>
      </rPr>
      <t>https://sigueme.upme.gov.co/sigueme/files/mod_documentos/documentos/P-DE-03/versiones/P-DE-03_V2_copia_controlada.pdf</t>
    </r>
  </si>
  <si>
    <t>Actividad que reporta un avance acumulado del 5%, cuenta con la evidencia objetiva y queda con un rezago del 5%. Finalizaba en junio.</t>
  </si>
  <si>
    <r>
      <rPr>
        <sz val="11"/>
        <color rgb="FF000000"/>
        <rFont val="Calibri"/>
        <family val="2"/>
      </rPr>
      <t xml:space="preserve">Durante el tercer trimestre se 
Documento y formalizo en el módulo de "DOCUMENTOS" del SIGUEME II, los procedimientos:
</t>
    </r>
    <r>
      <rPr>
        <b/>
        <sz val="11"/>
        <color rgb="FF000000"/>
        <rFont val="Calibri"/>
        <family val="2"/>
      </rPr>
      <t>Actualización</t>
    </r>
    <r>
      <rPr>
        <sz val="11"/>
        <color rgb="FF000000"/>
        <rFont val="Calibri"/>
        <family val="2"/>
      </rPr>
      <t xml:space="preserve">  P-MC-02 PROCEDIMIENTO FORMULACIÓN, REPORTE, SEGUIMIENTO Y EVALUACIÓN DE INDICADORES DE GESTIÓN 
</t>
    </r>
    <r>
      <rPr>
        <b/>
        <sz val="11"/>
        <color rgb="FF000000"/>
        <rFont val="Calibri"/>
        <family val="2"/>
      </rPr>
      <t>Actualización</t>
    </r>
    <r>
      <rPr>
        <sz val="11"/>
        <color rgb="FF000000"/>
        <rFont val="Calibri"/>
        <family val="2"/>
      </rPr>
      <t xml:space="preserve">  P-DE-07 PROCEDIMIENTO DE GESTION INTEGRAL DEL RIESGO 
</t>
    </r>
    <r>
      <rPr>
        <b/>
        <sz val="11"/>
        <color rgb="FF000000"/>
        <rFont val="Calibri"/>
        <family val="2"/>
      </rPr>
      <t>Creación</t>
    </r>
    <r>
      <rPr>
        <sz val="11"/>
        <color rgb="FF000000"/>
        <rFont val="Calibri"/>
        <family val="2"/>
      </rPr>
      <t xml:space="preserve"> P-DE-013 PROCEDIMIENTO GESTIÓN DEL CAMBIO 
</t>
    </r>
    <r>
      <rPr>
        <b/>
        <sz val="11"/>
        <color rgb="FF000000"/>
        <rFont val="Calibri"/>
        <family val="2"/>
      </rPr>
      <t xml:space="preserve">Creación  </t>
    </r>
    <r>
      <rPr>
        <sz val="11"/>
        <color rgb="FF000000"/>
        <rFont val="Calibri"/>
        <family val="2"/>
      </rPr>
      <t xml:space="preserve">P-MC-003 PROCEDIMIENTO ACCIONES PREVENTIVAS, CORRECTIVAS Y DE MEJORA 
</t>
    </r>
  </si>
  <si>
    <t>Actividad que reporta cumplimiento durante el 3er trimestre, cuenta con las evidencias correspondientes a los procedimiento publicados en el aplicativo SIGUEME,</t>
  </si>
  <si>
    <t>Estrategia de racionalización de trámites 2022</t>
  </si>
  <si>
    <t>Acompañar a las áreas responsables de trámites en la formulación de la estrategia de racionalización de trámites, y realizar el registro y reporte de los avances en el SUIT.</t>
  </si>
  <si>
    <t>Areas misionales con trámites a cargo.</t>
  </si>
  <si>
    <t xml:space="preserve">Se realizó el registro de la estrategia de racionalización en el SUIT el 27/01/2022 acorde con la información suministrada por la Subdirección de Demanda y la Subdirección de Hidrocarburos.
Adicionalmente, el29/03/2022 se realizó reunión con personal  de la Dirección de Participación, Transparencia y Servicio al Ciudadano del DAFP, para resolver dudas acerca del proceso de racionalización que se planteó.
Evidencia:  Copia de la estrategia registrada en el SUIT y copia del acta de reunión con el DAFP, las cuáles están ubicadas en DRIVE, Carpeta PAAC 2022 en el siguiente enlace: https://drive.google.com/drive/folders/10DtKvlx9H6mDqDmnfqO3vlwdyl9b8mHo?usp=sharing
Enlace del cronograma de actividades para la formulación de proyectos de inversiòn 2023: https://docs.google.com/spreadsheets/d/14GAbjmE6h_G9NlJQm5heGjS6F3vV8W0B/edit#gid=4664708
</t>
  </si>
  <si>
    <t>Plan cierre de brechas ajustado
(Si Aplica)</t>
  </si>
  <si>
    <t>Ajustar y/o reformular el Plan Cierre de Brechas del 2022, acorde con los resultados FURAG 2021.</t>
  </si>
  <si>
    <t>Areas responsables de políticas MIPG</t>
  </si>
  <si>
    <t>A partir de los resultados FURAG 2022, se formuló el plan cierre de brechas 2022, siendo presentado en el CD&amp;D del mes de junio realizado el 8 de julio (Comité No.7)
Plan Ciere de Brechas 2022: https://docs.google.com/spreadsheets/d/1hStAzAy3oMJYbpzywOXdAwrspJc8uuqS/edit#gid=1446515096
Presentación del CG&amp;D No.7_Aprobación del Plan Ciere de Brechas.
https://drive.google.com/drive/folders/1z4s-M3NTF-RKCYuY_1HG9ZxIeCm3HBs_</t>
  </si>
  <si>
    <t>Actividad cumplida en el 2do trimestre acorde con lo programado, cuenta con las evidencias objetivas.</t>
  </si>
  <si>
    <t>Actividad cumplida en el 2do trimestre.</t>
  </si>
  <si>
    <t>Coordinar la formulación de los proyectos de inversión 2023, brindando las herramientas y lineamientos pertinentes.</t>
  </si>
  <si>
    <t>Lineamientos</t>
  </si>
  <si>
    <t>Planificación de las actividades de acompañamiento para la formulación de proyectos de inversión 2023.</t>
  </si>
  <si>
    <r>
      <rPr>
        <sz val="11"/>
        <color rgb="FF000000"/>
        <rFont val="Calibri"/>
        <family val="2"/>
      </rPr>
      <t xml:space="preserve">En el mes de febrero se formuló y se aprobó en la Mesa de Coordinación Directiva No.5 del 7/02/2022 el cronograma de actividades para la formulación de proyectos de inversión 2023. 
Evidencias: Presentación de la Mesa de Coordinación Directiva No.5 ubicada en DRIVE en la carpeta con el siguiente enlace: </t>
    </r>
    <r>
      <rPr>
        <u/>
        <sz val="11"/>
        <color rgb="FF000000"/>
        <rFont val="Calibri"/>
        <family val="2"/>
      </rPr>
      <t>https://docs.google.com/presentation/d/1wWl9x873EgQ8wtxbmJQhpXcPQvG95OAg/edit#slide=id.g111c1a150e7_0_109</t>
    </r>
  </si>
  <si>
    <t>P. I. Formulados y Registrados en la MGA y en el SUIFP</t>
  </si>
  <si>
    <t>Asistir técnicamente a las áreas en la formulación y registro en las plataformas MGA y SUIFP de los proyectos de Inversión 2023.</t>
  </si>
  <si>
    <t>Se realizó asistencia técnica a través del desarrollo de talleres y reuniones virtuales y presenciales con cada una de las áreas funcionales de la Unidad, se asistió técnicamente a las áreas en la formulación de dos (2) nuevos proyectos de inversión y en la ampliación de horizonte de seis (6) vigentes.  Así mismo, se registró en el aplicativo MGA del DNP la información referente a los dos nuevos proyectos de inversión para el 2023. (Evidencias del cargue en la MGA en carpeta DRIVE ).</t>
  </si>
  <si>
    <t>Se ejecutó acorde con lo planificado y se cuentan con las envidencias objetivas.</t>
  </si>
  <si>
    <t>Proyectos aprobados</t>
  </si>
  <si>
    <t>Seguimiento al trámite de aprobación de los proyectos de inversión.</t>
  </si>
  <si>
    <t xml:space="preserve">Se realizó segumiento a través de reuniones virtuales y presenciales con el DNP al trámite de aprobación de tres (3) nuevos proyectos de inversión y la ampliación de horizonte de seis (6) vigentes. Así mismo, se efectuaron lo ajustes a que hubo lugar en la plataforma SUIFP, quedando en estado aprobado la totalidad de los proyectos. Es de anotar, que los tres (3) nuevos, quedaron aprobados con concepto previo. </t>
  </si>
  <si>
    <t>Implementar el boletín de informativo de gestión presupuestal</t>
  </si>
  <si>
    <t>Estructura del Boletín presupuestal</t>
  </si>
  <si>
    <t>Definir el diseño, estructura o contenido que hará parte del boletín informativo y que será actualizada de forma trimestral.</t>
  </si>
  <si>
    <t>El pasado 24/03/2022 se realizó reunión de seguimiento al interior del GIT de Planeación, en donde se dieron las directrices sobre la frecuencia de emisión del boletín así como las temáticas que deberá contener, a saber:
Ejecución presupuestal Vs el PAA.
Saldos sin ejecutar de cada uno de los proyectos.</t>
  </si>
  <si>
    <t>1 Boletín Trimestral</t>
  </si>
  <si>
    <t>Elaborar y remitir trimestralmente los boletines a las áreas.</t>
  </si>
  <si>
    <r>
      <rPr>
        <sz val="11"/>
        <color rgb="FF000000"/>
        <rFont val="Calibri"/>
        <family val="2"/>
      </rPr>
      <t xml:space="preserve">Se comparten los informes de indicadores en la mesa de coordinación directiva semanalmente y adicionalmete  se comparte con las áreas para consulta la matriz de seguimiento qal PAA y de ejecucuión presupuestal https://docs.google.com/spreadsheets/d/1OzkX-vXghmmZs4JItTvf9rHo-um6-EB2Uk-GHIMyeY8/edit?usp=sharing
</t>
    </r>
    <r>
      <rPr>
        <u/>
        <sz val="11"/>
        <color rgb="FF000000"/>
        <rFont val="Calibri"/>
        <family val="2"/>
      </rPr>
      <t>https://docs.google.com/spreadsheets/d/1qYsp9WOpdcqsa86neJ3Pmrc-x6hV2Uuk2ScaEoRb-yg/edit?usp=sharing</t>
    </r>
  </si>
  <si>
    <t>Actividad que presenta avance del 4%, cuenta con las evidencias. Finaliza en diciembre</t>
  </si>
  <si>
    <t>Se presentan semanalmente en mesa de coordinación directiva los informes de ejecución presupuestal</t>
  </si>
  <si>
    <t>Actividad que presenta avance acumulado del 7,5%, las evidencias corresponden a las presentaciónes de mesa de coordinación directiva. Finaliza en diciembre.</t>
  </si>
  <si>
    <r>
      <rPr>
        <sz val="11"/>
        <color rgb="FF000000"/>
        <rFont val="Calibri"/>
        <family val="2"/>
      </rPr>
      <t xml:space="preserve">Se presentaron semanalmente los informes de ejecuciòn presupuestal, en las mesas de coordinación directiva.
</t>
    </r>
    <r>
      <rPr>
        <u/>
        <sz val="11"/>
        <color rgb="FF000000"/>
        <rFont val="Calibri"/>
        <family val="2"/>
      </rPr>
      <t>https://drive.google.com/drive/folders/1KUSodcyEsmWIvBQGYaOmAZsccrJMWZSy</t>
    </r>
  </si>
  <si>
    <t>Actividad finalizada y cuenta con las evidencias</t>
  </si>
  <si>
    <t>Implementar el tablero de control de presupuesto</t>
  </si>
  <si>
    <t>Tablero de Control - Power BI</t>
  </si>
  <si>
    <t>Implementar con el apoyo de la OGI el tablero control con los indicadores de ejecución presupuestal.</t>
  </si>
  <si>
    <r>
      <rPr>
        <sz val="11"/>
        <color rgb="FF000000"/>
        <rFont val="Calibri, sans-serif"/>
      </rPr>
      <t xml:space="preserve">Se cuenta con el tablero de Power BI , en segunda versión en el suguiente enlace </t>
    </r>
    <r>
      <rPr>
        <u/>
        <sz val="11"/>
        <color rgb="FF000000"/>
        <rFont val="Calibri, sans-serif"/>
      </rPr>
      <t>https://app.powerbi.com/view?r=eyJrIjoiZWIwOTE0ZTAtNjg2MC00MTNkLTgzNmEtZDk4NTI4NTdkN2M0IiwidCI6IjUxYzFhOGQwLTMyYmQtNDZlYi05YmRlLTkxZTZlNGU3MDRmZCJ9</t>
    </r>
    <r>
      <rPr>
        <sz val="11"/>
        <color rgb="FF000000"/>
        <rFont val="Calibri, sans-serif"/>
      </rPr>
      <t xml:space="preserve"> en este se han diseñado los indicadores y actualmente se estan haciendo verificacione en la integridad de la información </t>
    </r>
  </si>
  <si>
    <t>Que presenta avance del 8%, cuenta con las evidencias y queda con un rezago del 2%. Finalizaba en junio.</t>
  </si>
  <si>
    <r>
      <rPr>
        <sz val="11"/>
        <color rgb="FF000000"/>
        <rFont val="Calibri"/>
        <family val="2"/>
      </rPr>
      <t xml:space="preserve">El tablero de contro se encuentra elaborado y está pendiente de revisión y aprobación para proceder a ponerlo a disposición de laspersonas que deben acceder al mismo.
</t>
    </r>
    <r>
      <rPr>
        <u/>
        <sz val="11"/>
        <color rgb="FF000000"/>
        <rFont val="Calibri"/>
        <family val="2"/>
      </rPr>
      <t>https://app.powerbi.com/view?r=eyJrIjoiMTMzYzNmOGQtMjNhOS00NWQ0LWJlMGMtYzQ2ZWFiZGI3ZTZjIiwidCI6IjMzZWYwNmM5LTBiNjMtNDg3MC1hNTY1LWIzYzc5NWIxNmE1MyIsImMiOjR9</t>
    </r>
  </si>
  <si>
    <t>Actividad que presenta avance acumulado al 3er trimestre del 9%. Las evidencias corresponden al enlace del tablero de control.</t>
  </si>
  <si>
    <r>
      <rPr>
        <sz val="11"/>
        <color rgb="FF000000"/>
        <rFont val="Calibri, sans-serif"/>
      </rPr>
      <t xml:space="preserve">Se cuenta con el tablero de Power BI , en versión definitiva publicada en el suguiente enlace </t>
    </r>
    <r>
      <rPr>
        <u/>
        <sz val="11"/>
        <color rgb="FF000000"/>
        <rFont val="Calibri, sans-serif"/>
      </rPr>
      <t>https://app.powerbi.com/view?r=eyJrIjoiZWIwOTE0ZTAtNjg2MC00MTNkLTgzNmEtZDk4NTI4NTdkN2M0IiwidCI6IjUxYzFhOGQwLTMyYmQtNDZlYi05YmRlLTkxZTZlNGU3MDRmZCJ9</t>
    </r>
    <r>
      <rPr>
        <sz val="11"/>
        <color rgb="FF000000"/>
        <rFont val="Calibri, sans-serif"/>
      </rPr>
      <t xml:space="preserve"> </t>
    </r>
  </si>
  <si>
    <t>Elaboración del informe de proyección de demanda de energéticos: energía eléctrica, gas natural y combustibles líquidos para el periodo 2022-2037</t>
  </si>
  <si>
    <t>Proyección de demanda de energéticos</t>
  </si>
  <si>
    <t>0 meses de retraso en la publicación del informe</t>
  </si>
  <si>
    <t>meses de retraso (fecha programada es junio de 2022)</t>
  </si>
  <si>
    <t>Compilación datos 2021 y proyección de PIB</t>
  </si>
  <si>
    <t>Se tienen las bases de datos compiladas y la estimación del PIB para las proyecciones de demanda.</t>
  </si>
  <si>
    <t>El reporte indica que se cumplió la actividad, sin embargo, no se cuenta con evidencia objetiva de las bases de datos compilada y la estimación PIB para determinar el cumplimiento.</t>
  </si>
  <si>
    <t>Se estimaron los escenarios de PIB para utilizar en la proyección de demanda</t>
  </si>
  <si>
    <t>Actividad cumplida desde el 1er trimestre y cuenta con las evidencias objetivas.</t>
  </si>
  <si>
    <r>
      <rPr>
        <sz val="11"/>
        <color rgb="FF000000"/>
        <rFont val="Calibri"/>
        <family val="2"/>
      </rPr>
      <t xml:space="preserve">Actividad cumplida desde el 1er trimestre y cuenta con las evidencias objetivas. Puede ser consultado en: </t>
    </r>
    <r>
      <rPr>
        <u/>
        <sz val="11"/>
        <color rgb="FF000000"/>
        <rFont val="Calibri"/>
        <family val="2"/>
      </rPr>
      <t>https://www1.upme.gov.co/DemandayEficiencia/Paginas/Proyecciones-de-demanda.aspx</t>
    </r>
  </si>
  <si>
    <t>Proyección de demanda de los 4 energéticos priorizados</t>
  </si>
  <si>
    <t>Se tiene el esquema de publicación y avances en la redacción del documento.</t>
  </si>
  <si>
    <t>La actividad reportan avance del 50% de lo programado, pero no se cuenta con evidencias objetiva para verificarlo.</t>
  </si>
  <si>
    <t>Se tienen los resultados de las estimaciones para los energéticos que componen el informe</t>
  </si>
  <si>
    <t xml:space="preserve">Actividad que reporta cumplimiento desde el 1er trimestre,  no se identifican las evidencias de la proyección de demanda de los 4 energéticos priorizados, dentro de la carpeta correspondiente. </t>
  </si>
  <si>
    <t>Actividad cumplida desde el segundo trimestre. La publiación se puede consultar en la página web de la entidad  https://www1.upme.gov.co/DemandayEficiencia/Paginas/Proyecciones-de-demanda.aspx</t>
  </si>
  <si>
    <t>Actividad cumplida en el 2do trimestre y cuenta con las evidencias que corresponden a las proyecciones publicadas en página web.</t>
  </si>
  <si>
    <t>Redacción del documento, diagramación por parte de la OGI y publicación en la página web de la UPME</t>
  </si>
  <si>
    <t>Esto se realiza en el mes de junio.</t>
  </si>
  <si>
    <t>Se tiene el informe y sus resultados. Se pasará a OGI el viernes 17 de junio para diagración y se presenta al director el 22 de junio.</t>
  </si>
  <si>
    <t xml:space="preserve">Actividad que reporta cumplimiento acorde con lo programado, no se identifican las evidencias del documento relacionado con la proyección de demanda de energéticos: energía eléctrica, gas natural y combustibles líquidos para el periodo 2022-2037, dentro de la carpeta correspondiente. </t>
  </si>
  <si>
    <t>Actualizar el Plan Energético Nacional 2022-2052</t>
  </si>
  <si>
    <t>Plan Energético Nacional actualizado</t>
  </si>
  <si>
    <t>Autodiagnóstico: Priorización de temas, información a recolectar y regiones</t>
  </si>
  <si>
    <t>Se realizó el autodiagnóstico del PEN pasado con todo el equipo de la subdirección de demanda.</t>
  </si>
  <si>
    <t xml:space="preserve">El reporte indica que si se cumplió la actividad, sin embargo, no se encuentra evidencias objetivas del autodiagnostico del PEN para determinar el cumplimiento. </t>
  </si>
  <si>
    <t>Se realizó el autodiagnóstico de forma conjunta en la subdirección</t>
  </si>
  <si>
    <t xml:space="preserve">Actividad que reporta cumplimiento desde el 1er trimestre, no se identifican las evidencias del autodiagnóstico realizado en la carpeta correspondiente. </t>
  </si>
  <si>
    <t>Actividad cumplida desde el primer trimestre.</t>
  </si>
  <si>
    <t>Actividad cumplida desde el 1er trimestre.</t>
  </si>
  <si>
    <t>Realización de talleres de construcción colectiva para definición de la matriz de entorno, DOFA y escenarios</t>
  </si>
  <si>
    <t>Se realizaron entrevistas a expertos y se consolidó una matriz inicial. El concurso para seleccionar los realizadores del taller se encuentra en curso.</t>
  </si>
  <si>
    <t>La actividad presenta avance del 50% de lo programado, sin embargo, no se encuentra evidencias objetivas para determinar el cumplimiento.</t>
  </si>
  <si>
    <t>Se realizaron las entrevistas del PEN y se inició la consultoría para los talleres de participación ciudadana.</t>
  </si>
  <si>
    <t>Actividad que continúa con avance del 3% reportado en el 1er trimestre, no se identifican las evidencias del avance y presenta rezago del 3%. Finalizaba en junio.</t>
  </si>
  <si>
    <t>Se realizaron las entrevistas y todos los talleres de participación colectiva virtuales y presenciales. Las entrevistas estan aqui: https://drive.google.com/drive/folders/1CMcy7ITx9yNwvheC7ubHoCsIbz1YwkTc</t>
  </si>
  <si>
    <t>Actividad cumplida durante el 3er trimetre, cuenta con las evidencias relacionadas con la realización de talleres de participación ciudadana, el análisis del entorno y la construcción de escenarios.</t>
  </si>
  <si>
    <t>Modelamiento nuevos escenarios</t>
  </si>
  <si>
    <t>Actividad se ejecuta entre junio y octubre según lo proyectado.</t>
  </si>
  <si>
    <t>En ejecución sobre los tiempos planeados</t>
  </si>
  <si>
    <t>Actividad que reporta avance del 2%, no se identican evidencias frente al "modelamiento nuevos escenarios". Finaliza en Octubre.</t>
  </si>
  <si>
    <r>
      <rPr>
        <sz val="11"/>
        <color rgb="FF000000"/>
        <rFont val="Calibri"/>
        <family val="2"/>
      </rPr>
      <t>Se realizó la modelación de los escenarios del Plan Energético Nacional en la herramienta LEAP. Los resultados del modelo se encuentran en:</t>
    </r>
    <r>
      <rPr>
        <sz val="11"/>
        <color rgb="FF000000"/>
        <rFont val="Calibri"/>
        <family val="2"/>
      </rPr>
      <t xml:space="preserve">
</t>
    </r>
    <r>
      <rPr>
        <u/>
        <sz val="11"/>
        <color rgb="FF000000"/>
        <rFont val="Calibri"/>
        <family val="2"/>
      </rPr>
      <t>https://drive.google.com/drive/u/2/folders/15HwNiAnUijpxy3PnVgK01IoSka9WrqzF</t>
    </r>
  </si>
  <si>
    <t>Redacción del documento, diagramación por parte de la OGI y publicación en la página web de la UPME documento a consulta</t>
  </si>
  <si>
    <t>Actividad que se ejecuta entre junio y diciembre según lo proyectado.</t>
  </si>
  <si>
    <t>Esto se realiza al final del año</t>
  </si>
  <si>
    <t>Actividad que no presenta avance, finaliza en diciembre.</t>
  </si>
  <si>
    <r>
      <rPr>
        <sz val="11"/>
        <color rgb="FF000000"/>
        <rFont val="Calibri"/>
        <family val="2"/>
      </rPr>
      <t xml:space="preserve">Se cuenta con el documento base, el cual se encuentra en revisión por parte de la Subdirección de Demanda. Posteriormente se remitirá a la OGI para la respectiva diagramación y publicación. El documento se puede consultar en: </t>
    </r>
    <r>
      <rPr>
        <u/>
        <sz val="11"/>
        <color rgb="FF000000"/>
        <rFont val="Calibri"/>
        <family val="2"/>
      </rPr>
      <t>https://docs.google.com/document/d/1tokqt5F1eFWa4vI0wbqpes7a8Bldx8S0BB_1j-9kX9k/edit#</t>
    </r>
  </si>
  <si>
    <t>Actualizar la reglamentación de incentivos tributarios de acuerdo con lo establecido en la Ley 2099 de 2021</t>
  </si>
  <si>
    <t>Resolución con el procedimiento</t>
  </si>
  <si>
    <t>Publicación de resolución definitiva con el nuevo procedimiento para la solicitud de certificado UPME para las inversiones en FNCE, GEE e H2</t>
  </si>
  <si>
    <t>Se tiene una versión preliminar de la resolución definitiva y se tiene la matriz de comentarios con sus respectivas respuestas. Se debe realizar eltrámite ante función pública una vez eldecreto reglamentario se expida.</t>
  </si>
  <si>
    <t>La actividad presenta avance del 80% de lo programado, sin embargo, no se encuentran evidencias objetivas para determinar el cumplimiento.</t>
  </si>
  <si>
    <t>Se envió a función pública la nueva versión del procedimiento para los incentivos tributarios de acuerdo con lo dispuesto en la Ley 2099</t>
  </si>
  <si>
    <t>Actividad que continúa con el avance del 4% reportado en el 1er trimestre, cuenta con las evidencias y  presenta rezago del 1%. Finalizaba en abril.</t>
  </si>
  <si>
    <t>Tarea cumplida. La resolución con el nuevo procedimiento ya se encuentra publicada y en vigencia.  La resolución se encuentra aqui: https://www1.upme.gov.co/Normatividad/319_2022.pdf</t>
  </si>
  <si>
    <t>Actividad cumplida durante el 3er trimestre, cuenta con las evidencias.</t>
  </si>
  <si>
    <t>Publicación de resolución definitiva con los criterios para determinar la inclusión de un bien o servicio a la lista de inversiones con incentivos tributarios.</t>
  </si>
  <si>
    <t>Se presentó una versión preliminar al director y estamos realizando los ajustes.</t>
  </si>
  <si>
    <t>La actividad presenta avance del 40% de lo programado, sin embargo, no se encuentra evidencias objetivas para determinar el cumplimiento. La actividad finaliza en junio.</t>
  </si>
  <si>
    <t>Se realizó la consulta pública de la resolución. Se recibieron los comentarios. Se procederá a analizarlos y ajustar la resolución con ellos.</t>
  </si>
  <si>
    <t>Actividad que reporta avance acumulado del 2,5%, cuenta con las evidencias objetivas y queda con un rezago del 2,5%. Finalizaba en junio.</t>
  </si>
  <si>
    <t>La resolución definitiva se encuentra en revisión de DAFP para proceder con su publicación y aplicación</t>
  </si>
  <si>
    <t>Actividad que presenta avance acumulado del 4,5%, no cuenta con evidencias objetivas para validar el reporte.</t>
  </si>
  <si>
    <r>
      <rPr>
        <sz val="11"/>
        <color rgb="FF000000"/>
        <rFont val="Calibri"/>
        <family val="2"/>
      </rPr>
      <t xml:space="preserve">La lista de bienes y servicios se encuentra en el anexo 2 de la resolución UPME 319 de 2022 </t>
    </r>
    <r>
      <rPr>
        <u/>
        <sz val="11"/>
        <color rgb="FF000000"/>
        <rFont val="Calibri"/>
        <family val="2"/>
      </rPr>
      <t xml:space="preserve">https://www1.upme.gov.co/Normatividad/319_2022.pdf
</t>
    </r>
    <r>
      <rPr>
        <sz val="11"/>
        <color rgb="FF000000"/>
        <rFont val="Calibri"/>
        <family val="2"/>
      </rPr>
      <t xml:space="preserve">El procedimiento de ampliación para la inclusión de bienes o servicios a la establecida en la Resolución UPME No. 319 de 2022, se reglamentó mediante la Resolución UPME No. 468 de 2022. </t>
    </r>
    <r>
      <rPr>
        <u/>
        <sz val="11"/>
        <color rgb="FF000000"/>
        <rFont val="Calibri"/>
        <family val="2"/>
      </rPr>
      <t>https://www1.upme.gov.co/Normatividad/468_2022.pdf</t>
    </r>
  </si>
  <si>
    <t>Lista de bienes y servicios GEE</t>
  </si>
  <si>
    <t>Publicación del listado de bienes y servicios de GEE de acuerdo con la adopción del nuevo PAI-PROURE</t>
  </si>
  <si>
    <t>Se avanza en la compilación de la lista.</t>
  </si>
  <si>
    <t>La actividad presenta avance del 30% de lo programado, sin embargo, no se encuentra evidencias objetivas para determinar el cumplimiento. La actividad finaliza en julio.</t>
  </si>
  <si>
    <t>Se publicó a comentarios una primera versión de la lista. Se finalizó el periodo de comentarios en la semana de 13 de junio.</t>
  </si>
  <si>
    <t>Actividad que reporta avance acumulado del 2,5%, cuenta con las evidencias objetivas. Finaliza en julio.</t>
  </si>
  <si>
    <r>
      <rPr>
        <sz val="11"/>
        <color rgb="FF000000"/>
        <rFont val="Calibri"/>
        <family val="2"/>
      </rPr>
      <t xml:space="preserve">La lista de bienes y servicios se encuentra en el anexo 2 de la resolución UPME 319 de 2022 </t>
    </r>
    <r>
      <rPr>
        <u/>
        <sz val="11"/>
        <color rgb="FF000000"/>
        <rFont val="Calibri"/>
        <family val="2"/>
      </rPr>
      <t>https://www1.upme.gov.co/Normatividad/319_2022.pdf</t>
    </r>
  </si>
  <si>
    <r>
      <rPr>
        <sz val="11"/>
        <color rgb="FF000000"/>
        <rFont val="Calibri"/>
        <family val="2"/>
      </rPr>
      <t xml:space="preserve">La lista de bienes y servicios se encuentra en el anexo 2 de la resolución UPME 319 de 2022. </t>
    </r>
    <r>
      <rPr>
        <u/>
        <sz val="11"/>
        <color rgb="FF000000"/>
        <rFont val="Calibri"/>
        <family val="2"/>
      </rPr>
      <t>https://www1.upme.gov.co/Normatividad/319_2022.pdf</t>
    </r>
  </si>
  <si>
    <t>Publicación del listado de bienes y servicios de H2</t>
  </si>
  <si>
    <t>Se terminó la primera fase del convenio con CSIRO y se tiene una lista compilada con respuesta a comentarios sobre los bienes y servicios asociados al upstream. TRabajamos en la segunda fase para completar la lista.</t>
  </si>
  <si>
    <t>Se recibió el informe del consultor y se procede a publicar la lista a comentarios</t>
  </si>
  <si>
    <t>Actividad que reporta avance del 4%, cuenta con las evidencias objetivas y queda con un rezago del 1%. Finalizaba en junio.</t>
  </si>
  <si>
    <r>
      <rPr>
        <sz val="11"/>
        <color rgb="FF000000"/>
        <rFont val="Calibri"/>
        <family val="2"/>
      </rPr>
      <t xml:space="preserve">La lista de bienes y servicios se encuentra en el anexo 3 de la resolución UPME 319 de 2022. </t>
    </r>
    <r>
      <rPr>
        <u/>
        <sz val="11"/>
        <color rgb="FF000000"/>
        <rFont val="Calibri"/>
        <family val="2"/>
      </rPr>
      <t>https://www1.upme.gov.co/Normatividad/319_2022.pdf</t>
    </r>
  </si>
  <si>
    <r>
      <rPr>
        <sz val="11"/>
        <color rgb="FF000000"/>
        <rFont val="Calibri"/>
        <family val="2"/>
      </rPr>
      <t xml:space="preserve">La lista de bienes y servicios se encuentra en el anexo 3 de la resolución UPME 319 de 2022. </t>
    </r>
    <r>
      <rPr>
        <u/>
        <sz val="11"/>
        <color rgb="FF000000"/>
        <rFont val="Calibri"/>
        <family val="2"/>
      </rPr>
      <t>https://www1.upme.gov.co/Normatividad/319_2022.pdf</t>
    </r>
  </si>
  <si>
    <t>Publicación del listado de bienes y servicios de CCUS</t>
  </si>
  <si>
    <t>Se seleccionó al contratista para asesorar la lista de bienes y servicios para CCUS. Se encuentra en trámites precontractuales.</t>
  </si>
  <si>
    <t>Se recibió el primer informe del consultor. El contrato avanza de forma normal</t>
  </si>
  <si>
    <t>Actividad que reporta avance del 1,5% y cuenta con las evidencias objetivas. Finaliza en septiembre.</t>
  </si>
  <si>
    <t>El contratista ya entregó una lista inicial a la que se hicieron comentarios por parte del equipo de trabajo. Se publicará en la fecha programada</t>
  </si>
  <si>
    <t>Actividad cumplida durante el 3er trimestre, las evidencias coirresponden al Informe No.2 "Identificación de los bienes y servicios que son requeridos para la Captura, secuestro y utilización de carbono de acuerdo con lo establecido en la ley 2099 de 2021"</t>
  </si>
  <si>
    <r>
      <rPr>
        <sz val="11"/>
        <color rgb="FF000000"/>
        <rFont val="Calibri"/>
        <family val="2"/>
      </rPr>
      <t xml:space="preserve">Actividad cumplida durante el 3er trimestre, las evidencias coirresponden al Informe No.2 "Identificación de los bienes y servicios que son requeridos para la Captura, secuestro y utilización de carbono de acuerdo con lo establecido en la ley 2099 de 2021". Adicionalmente se publicó la Circular UPME NO. 095 de 2022 donde se presenta el listado de bienes y servicios de CCUS a comentarios del público general.
La circular puede ser consultada en: </t>
    </r>
    <r>
      <rPr>
        <u/>
        <sz val="11"/>
        <color rgb="FF000000"/>
        <rFont val="Calibri"/>
        <family val="2"/>
      </rPr>
      <t>https://www1.upme.gov.co/Normatividad/Circular_095_2022.pdf</t>
    </r>
  </si>
  <si>
    <t>Elaborar el Balance energético nacional BECO 2021</t>
  </si>
  <si>
    <t>Matriz producción-utilización para 19 energéticos para el año 2021</t>
  </si>
  <si>
    <t>Compilación datos 2021</t>
  </si>
  <si>
    <t>Se cuenta con los datos de 2021</t>
  </si>
  <si>
    <t xml:space="preserve">El reporte indica que se avanzó en la actividad, sin embargo, no se encuentra evidencias objetivas del autodiagnostico del PEN para determinar el cumplimiento. </t>
  </si>
  <si>
    <t>Avance en la recopilación de datos.</t>
  </si>
  <si>
    <t>Actividad que reporta avance acumulado del 7,2%, no se encuentran las evidencias del avance relacionado con la compilación de datos. Finaliza en septiembre.</t>
  </si>
  <si>
    <t>Ya se tiene la matriz compilada para publicación en la página web de la entidad</t>
  </si>
  <si>
    <t>Actividad cumplida durante el 3er trimestre, cuenta con las evidencias que corresponde a achivo excel con datos relacionados con el BECO.</t>
  </si>
  <si>
    <r>
      <rPr>
        <sz val="11"/>
        <color rgb="FF000000"/>
        <rFont val="Calibri"/>
        <family val="2"/>
      </rPr>
      <t xml:space="preserve">La nueva versión del Balance Energético Colombiano se encuentra publicada en el siguiente enlace: </t>
    </r>
    <r>
      <rPr>
        <u/>
        <sz val="11"/>
        <color rgb="FF000000"/>
        <rFont val="Calibri"/>
        <family val="2"/>
      </rPr>
      <t>https://www1.upme.gov.co/DemandayEficiencia/Paginas/BECO.aspx</t>
    </r>
  </si>
  <si>
    <t>Presentación datos consolidados 2021</t>
  </si>
  <si>
    <t>Actividad que se ejecuta en octubre, según lo proyectado.</t>
  </si>
  <si>
    <t>La presentación del BECO se realizó el día miercoles 7 de septiembre al director de la UPME para proceder con ajustes y publicación final</t>
  </si>
  <si>
    <r>
      <rPr>
        <sz val="11"/>
        <color rgb="FF000000"/>
        <rFont val="Calibri"/>
        <family val="2"/>
      </rPr>
      <t xml:space="preserve">La presentación del BECO se realizó el día 28 de septiembre al público. Se encuentra en: </t>
    </r>
    <r>
      <rPr>
        <u/>
        <sz val="11"/>
        <color rgb="FF000000"/>
        <rFont val="Calibri"/>
        <family val="2"/>
      </rPr>
      <t>https://www.youtube.com/watch?v=Rv3ioW5l6GQ</t>
    </r>
  </si>
  <si>
    <t>Publicación en la página web</t>
  </si>
  <si>
    <t>Se publica la versión del BECO para el año 2021 en la página web de la entidad. La publicación se encuentra aqui: https://www1.upme.gov.co/DemandayEficiencia/Paginas/BECO.aspx</t>
  </si>
  <si>
    <r>
      <rPr>
        <sz val="11"/>
        <color rgb="FF000000"/>
        <rFont val="Calibri"/>
        <family val="2"/>
      </rPr>
      <t xml:space="preserve">La nueva versión del Balance Energético Colombiano se encuentra publicada en el siguiente enlace: </t>
    </r>
    <r>
      <rPr>
        <u/>
        <sz val="11"/>
        <color rgb="FF000000"/>
        <rFont val="Calibri"/>
        <family val="2"/>
      </rPr>
      <t>https://www1.upme.gov.co/DemandayEficiencia/Paginas/BECO.aspx</t>
    </r>
  </si>
  <si>
    <t>Evaluar técnica y financieramente los proyectos de energía eléctrica y gas combustible presentados a los mecanismos y fondos de apoyo financiero</t>
  </si>
  <si>
    <t xml:space="preserve">Conceptos de evaluación en formato excel y posteriormente en PDF </t>
  </si>
  <si>
    <t>1.1 Evaluar técnica y financieramente los proyectos de energía eléctrica y gas combustible presentados a los mecanismos y fondos de apoyo financiero</t>
  </si>
  <si>
    <t xml:space="preserve">Se ajustó el porcentaje reportado.
FAER: Se realizó evaluación técnica y financieramente de la totalidad de los proyectos presentados al fondo.SGR: Se realizó la evaluación, dentro del tiempo establecido, de todos los proyectos presentados en elprimer trimestre para acceder a recursos del Sistema General de Regalías.
FECF: Se evaluaron todos los proyectos presentados al fondo.
PGLP: Se evaluaron todos los proyectos presentados al PGLP.
OxI: Se realizó la evaluación de todos los proyectos presentados al mecanismo de Obras por Impuestos.
FTSP: Durante este semestre no se presentaron proyectos para este fondo.
SGR: Se realizó la evaluación, dentro del tiempo establecido, de todos los proyectos presentados en elprimer trimestre para acceder a recursos del Sistema General de Regalías.FENOGE: Se realizó la evaluación de todos los requerimientos del fondo a tiempo presentados para elprimer trimestre. FINDETER: se atendieron todos los requerimientos a tiempo dentro del primer trimestre </t>
  </si>
  <si>
    <t>La actividad se reporta como cumplida, perto teniendo en cuenta que esta actividad se ejecuta por demanda y finaliza en diciembre. se ajusta el avance a la 4ta parte de los programado. Se cuenta con las evidencias del cumplimiento.</t>
  </si>
  <si>
    <t xml:space="preserve">FTSP: Se evaluaron todos los proyectos presentados al fondo durante este trimestre.
FECF: Se respondieron las solicitudes de evaluación dentro de los tiempos establecidos.
PGLP: Se respondieron las solicitudes de evaluación dentro de los tiempos establecidos.
OxI: Durante este trimestre no se presentaron proyectos.
SGR: Se realizó la evaluación, dentro del tiempo establecido, de todos los proyectos presentados en el segundo trimestre para acceder a recursos del Sistema General de Regalías.
FAER: Se realizó evaluación técnica y financieramente de la totalidad de los proyectos presentados al fondo. 
FINDETER: Se atendieron todos los requerimientos dentro del segundo trimestre.
FENOGE:  Se realizó la evaluación de todos los requerimientos del fondo a tiempo presentados para el segundo trimestre.
</t>
  </si>
  <si>
    <t>Actividad que reporta un avance acumulado del 15% y cuenta con las evidencias objetivas. Finaliza en diciembre</t>
  </si>
  <si>
    <t>FECF: Se respondieron las solicitudes de evaluación dentro de los tiempos establecidos.
PGLP: Se respondieron las solicitudes de evaluación dentro de los tiempos establecidos.
OxI: Se evaluaron los proyectos dentro de los tiempos establecidos.
SGR: Se realizó la evaluación, dentro del tiempo establecido, de todos los proyectos presentados en el segundo trimestre para acceder a recursos del Sistema General de Regalías.
FAER: Se realizó evaluación técnica y financieramente de la totalidad de los proyectos presentados al fondo. 
FINDETER: Se atendieron todos los requerimientos dentro del tercer trimestre.
FENOGE:  Se realizó la evaluación de todos los requerimientos del fondo a tiempo presentados para el  tercer trimestre.
FTSP: Se evaluaron todos los proyectos presentados al fondo durante este trimestre.</t>
  </si>
  <si>
    <t>Actividad que reporta al 3er trimestre un avance acumulado del 22,5% y cuenta con las evidencias objetivas. Finaliza en diciembre</t>
  </si>
  <si>
    <t>FAER: Se realizó evaluación técnica y financieramente de la totalidad de los proyectos presentados al fondo. 
FECF: Se respondieron las solicitudes de evaluación dentro de los tiempos establecidos.
PGLP: Se respondieron las solicitudes de evaluación dentro de los tiempos establecidos.
OxI: Se evaluaron los proyectos dentro de los tiempos establecidos.
FINDETER: Se atendieron todos los requerimientos dentro del cuarto trimestre.
FENOGE:  Se realizó la evaluación de todos los requerimientos del fondo a tiempo presentados para el cuarto trimestre. FTSP: Se evaluaron todos los proyectos presentados al fondo durante este trimestre.
SGR: Se realizó la evaluación, dentro del tiempo establecido, de todos los proyectos presentados en el cuarto trimestre para acceder a recursos del Sistema General de Regalías.</t>
  </si>
  <si>
    <t xml:space="preserve">Documento resumen de formalizacion de tramite </t>
  </si>
  <si>
    <t>1.2 Formalización trámite evaluación proyectos FINDETER</t>
  </si>
  <si>
    <t xml:space="preserve">Se ajustó el porcentaje reportado.
Se han realizado los documentos de memoria justificativa y proyecto de resolución para pasar a revisión jurídica </t>
  </si>
  <si>
    <t>La actividad se reporta como cumplida, sin embargo, el tramite aun no ha sido formalizado en el SUIT y no se cuenta con el producto mencionado, razón por la cual se debe ajustar el avance acorde con lo avanzado. Se cuenta con las evidencias y la actividad finaliza en diciembre.</t>
  </si>
  <si>
    <t>Por parte de la Oficina de Gestión de Fondos se adelantó el proyecto de resolución “Por la cual se establecen las tarifas a cobrar por la expedición de conceptos para acceder a los beneficios de la Línea de Redescuento con Tasa Compensada de FINDETER y el seguimiento a los recursos desembolsados por parte de FINDETER a los beneficiarios de los recursos” el cual pasará a revisión del área jurídica. Se iniciará con la elaboración de la manifestación de impacto regulatorio para proceder a poner en consulta pública y despues iniciar el procedimiento de autorización del trámite ante el DAFP acorde con lo establecido en el articulo 4 de la resolución 1099 del 2017. Se proyecta para agosto iniciar el procedimeinto.</t>
  </si>
  <si>
    <t>Actividad no presenta avance en el 2do trimestre, continua con un avance del 2,5%, cuenta con las evidencias (Proyecto de resolución y memoria justificativa). Finaliza en diciembre.</t>
  </si>
  <si>
    <t xml:space="preserve">Por parte de la OGPF se adelantó el Procedimiento para el Tramite FINDETER, el Documento metodologico para establecer la tarifa FINDETER y el documento Manifestación de Impacto Regulatorio MIR, con el proposito de soportar el proyecto de resolución “Por la cual se establecen las tarifas a cobrar por la expedición de conceptos para acceder a los beneficios de la Línea de Redescuento con Tasa Compensada de FINDETER y el seguimiento a los recursos desembolsados por parte de FINDETER a los beneficiarios de los recursos” el cual pasará a revisión del área jurídica. Adicionalmente, se sostuvo reunión con el MME para establecer la responsabilidad en proceso de publicación del proyecto de resolución en mención. </t>
  </si>
  <si>
    <t>Activida que al 3er trimestre presenta un avance acumulado del 3,75%, cuenta con las evidencias relacionadas con el procedimiento y el proyecto de resolución. Finaliza en Diciembre.</t>
  </si>
  <si>
    <t xml:space="preserve">De acuerdo a reunión sostenida con el área juridica y de planeación de la UPME, se realizaron modificaciones a: el Documento metodologico para establecer la tarifa FINDETER y el documento Manifestación de Impacto Regulatorio MIR, con el proposito de soportar el proyecto de resolución “Por la cual se establecen las tarifas a cobrar por la expedición de conceptos para acceder a los beneficios de la Línea de Redescuento con Tasa Compensada de FINDETER y el seguimiento a los recursos desembolsados por parte de FINDETER a los beneficiarios de los recursos”. Adicionalmente, se publico el documento del Procedimiento Interno FINDETER por parte de la UPME. Finalmente, se compartireron los documentos en mención al MME con el fin de adelantar el tramite genereal por parte de dicha entidad. </t>
  </si>
  <si>
    <t>Realizar seguimiento gerencial, trazabilidad y transparencia en la evaluación de proyectos</t>
  </si>
  <si>
    <t>Aplicativo actualizado con la informacion de los proyectos evaluados</t>
  </si>
  <si>
    <t>2.1 Actualizar el aplicativo o herramienta con la información de los proyectos evaluados</t>
  </si>
  <si>
    <t xml:space="preserve">Se ajustó el porcentaje reportado.
FAER: La herramienta de seguimiento de los conceptos de evaluación se ha mantenido actualizada 
SGR: Se ha actualizado constantemente la herramienta de seguimiento de los conceptos de evaluación de los proyectos presentados a este fondo
FECF: La herramienta de seguimiento con la información de los proyectos FECF evaluados se encuentra actualizada
PGLP:  La herramienta de seguimiento con la información de los proyectos PGLP evaluados se encuentra actualizada
OxI:  La herramienta de seguimiento con la información de los proyectos OxI evaluados se encuentra actualizada. FINDETER Y FENOGE se encuentran la información de control y seguimiento actualizada </t>
  </si>
  <si>
    <t>La actividad se reporta como cumplida, pero teniendo en cuenta que esta actividad se ejecuta por demanda y finaliza en diciembre. Se recomienda ajustaa el avance a la 4 parte de los programado. Se cuenta con las evidencias del cumplimiento.</t>
  </si>
  <si>
    <t>FTSP: Se cargaron los proyectos presentados durante el trimestre y se actualizo su concepto en el aplicativo y herramienta de seguimiento.
FECF: La herramienta de seguimiento con la información de los proyectos FECF evaluados se encuentra actualizada
PGLP:  La herramienta de seguimiento con la información de los proyectos PGLP evaluados se encuentra actualizada
SGR: Se ha actualizado constantemente la herramienta de seguimiento de los conceptos de evaluación de los proyectos presentados a este fondo</t>
  </si>
  <si>
    <t>Actividad que reporta un avance acumulado del 1,5%, cuenta con las evidencias. Finaliza en diciembre.</t>
  </si>
  <si>
    <t>FECF: La herramienta de seguimiento con la información de los proyectos FECF evaluados se encuentra actualizada
PGLP: La herramienta de seguimiento con la información de los proyectos PGLP evaluados se encuentra actualizada
OxI: La herramienta de seguimiento con la información de los proyectos OxI evaluados se encuentra actualizada
FAER: La herramienta de seguimiento con la información de los proyectos FAER evaluados se encuentra actualizada
FINDETER: La herramienta de seguimiento con la información de los proyectos FINDETER evaluados se encuentra actualizada
FENOGE: La herramienta de seguimiento con la información de los proyectos FENOGE evaluados se encuentra actualizada
SGR: Se ha actualizado permanentemente la herramienta de seguimiento de los conceptos de evaluación de los proyectos presentados a este fondo y la herramienta de seguimiento a las mesas técnicas.
FTSP: La herramienta de seguimiento con la información de los proyectos FTSP evaluados se encuentra actualizada.</t>
  </si>
  <si>
    <t>Actividad que reporta un avance acumulado del 2,25%, cuenta con las evidencias. Finaliza en diciembre.</t>
  </si>
  <si>
    <t>FAER: La herramienta de seguimiento con la información de los proyectos FAER evaluados se encuentra actualizada
FECF: La herramienta de seguimiento con la información de los proyectos FECF evaluados se encuentra actualizada
PGLP: La herramienta de seguimiento con la información de los proyectos PGLP evaluados se encuentra actualizada
OxI: La herramienta de seguimiento con la información de los proyectos OxI evaluados se encuentra actualizada
FINDETER: La herramienta de seguimiento con la información de los proyectos FINDETER evaluados se encuentra actualizada
FENOGE: La herramienta de seguimiento con la información de los proyectos FENOGE evaluados se encuentra actualizada
SGR: Se ha actualizado permanentemente la herramienta de seguimiento de los conceptos de evaluación de los proyectos presentados a este fondo y la herramienta de seguimiento a las mesas técnicas.</t>
  </si>
  <si>
    <t xml:space="preserve">Informe de gestion de proyectos reportado y publicado trimestralmente </t>
  </si>
  <si>
    <t>2.2 Elaborar un informe de gestión de proyectos con reportes y publicado</t>
  </si>
  <si>
    <t>Se ajustó el porcentaje reportado.
Se realizó elinforme de gestión para elTrimestre-I  del 2022 y elmismo ya se encuentra publicado.</t>
  </si>
  <si>
    <t>La actividad se reporta como cumplida, pero teniendo en cuenta que esta actividad se ejecuta trimestralmente y finaliza en diciembre. Se recomienda ajusta el avance a la 4ta parte de los programado. Se cuenta con las evidencias del cumplimiento.</t>
  </si>
  <si>
    <t>Se realizó el informe de gestión para el Trimestre-II del 2022, está pendiente publicación.</t>
  </si>
  <si>
    <t>Se ajustó el porcentaje reportado.
Se realizó elinforme de gestión para elTrimestre-III del 2022 y el mismo ya se encuentra publicado.</t>
  </si>
  <si>
    <t>Se ajustó el porcentaje reportado.
Se realizó elinforme de gestión para elTrimestre-IV del 2022 y el mismo ya se encuentra publicado.</t>
  </si>
  <si>
    <t>Racionalizar los procedimientos con la construcción de manuales operativos o guías de evaluación.</t>
  </si>
  <si>
    <t>Documentos terminados y publicados</t>
  </si>
  <si>
    <t>3.1 Actualizar y publicar las guías de evaluación de proyectos</t>
  </si>
  <si>
    <t>SGR-Manual Operativo: se tiene un avance del 80%.
OxI - Guía: Se tiene un avance del 30%.
FAER - Guía: Se tiene un avance del 5%. FINDETER: La Guia esta actualizada, pendiente su publicación.</t>
  </si>
  <si>
    <t>La actividad se reporta como cumplida, pero teniendo en cuenta que esta actividad se ejecuta trimestralmente de la gestión realizada durante el mismo,  se recomienda ajustar el avance a la 4ta parte de lo programado. Se cuenta con las evidencias del cumplimiento.</t>
  </si>
  <si>
    <t>OxI - Guía: Se tiene un avance del 35%. 
SGR-Manual Operativo: se tiene un avance del 90%.
FAER - Guía: Se tiene un avance del 5%. 
FINDETER: La Guía está actualizada, pendiente su publicación.</t>
  </si>
  <si>
    <t>Actividad que reporta un avance acumulado del 5%, cuenta con evidencias del avance en la actualización de guía para el fondo Oxl, faltan evidencias del resto de guías. Finaliza en diciembre.</t>
  </si>
  <si>
    <t>OxI - Guía: Se tiene un avance del 70%. 
SGR-Manual Operativo: se tiene un avance del 95%.
FAER - Guía: Se tiene un avance del 5%. 
FINDETER: La Guía está actualizada, pendiente su publicación</t>
  </si>
  <si>
    <t>Actividad que reporta un avance acumulado del 7,5%, cuenta con las evidencias DE LA guia PARA OxL y SGR . Finaliza en diciembre.</t>
  </si>
  <si>
    <r>
      <rPr>
        <sz val="11"/>
        <color rgb="FF000000"/>
        <rFont val="Calibri"/>
        <family val="2"/>
      </rPr>
      <t xml:space="preserve">FINDETER: La Guía está actualizada, se encuentra en revision para su publicación.
OxI: Se publicó la guía para la estructuraciòn y formulaciòn de proyectos de energía eléctrica y gas combustible en la página web de la UPME, la cual puede consultarse en el siguiente enlace: </t>
    </r>
    <r>
      <rPr>
        <u/>
        <sz val="11"/>
        <color rgb="FF000000"/>
        <rFont val="Calibri"/>
        <family val="2"/>
      </rPr>
      <t>https://www1.upme.gov.co/fondos-apoyo-financiero/Paginas/guia-presentacion-proyectos.aspx</t>
    </r>
  </si>
  <si>
    <t>Documento terminado y entregado a la UNGRD</t>
  </si>
  <si>
    <t>3.2 Actualizar  y enviar a la UNGRD la guía de evaluación de proyectos de Plan Todos Somos PAZcífico</t>
  </si>
  <si>
    <t>Se actualiza la guía y se envía para aprobación del comité técnico del FTSP  número 23 el cual se realizará el1 de Abril.</t>
  </si>
  <si>
    <t>La actividad reporta cumplimiento anticipado, no se evidencias los soportes para definir el cumplimiento.</t>
  </si>
  <si>
    <r>
      <rPr>
        <sz val="11"/>
        <color rgb="FF000000"/>
        <rFont val="Calibri"/>
        <family val="2"/>
      </rPr>
      <t xml:space="preserve">La actividad se completo el 31 de marzo, sin embargo el 17 de Mayo del 2022 se publicó la guía en la página web de la upme SIEL en el siguiente enlace </t>
    </r>
    <r>
      <rPr>
        <u/>
        <sz val="11"/>
        <color rgb="FF000000"/>
        <rFont val="Calibri"/>
        <family val="2"/>
      </rPr>
      <t>http://www.siel.gov.co/portals/0/fondos/Formatos/Formatos_Proyectos_PTSP/May_2022/Guia_presentacion_proyectos_FTSP_actualizacion_abril_2022.pdf</t>
    </r>
  </si>
  <si>
    <t>Actividad cumplida en el 1er trimestre, cuenta con las evidencias objetivas.</t>
  </si>
  <si>
    <r>
      <rPr>
        <sz val="11"/>
        <color rgb="FF000000"/>
        <rFont val="Calibri"/>
        <family val="2"/>
      </rPr>
      <t xml:space="preserve">La actividad se completo el 31 de marzo, sin embargo el 17 de Mayo del 2022 se publicó la guía en la página web de la upme SIEL en el siguiente enlace </t>
    </r>
    <r>
      <rPr>
        <u/>
        <sz val="11"/>
        <color rgb="FF000000"/>
        <rFont val="Calibri"/>
        <family val="2"/>
      </rPr>
      <t>http://www.siel.gov.co/portals/0/fondos/Formatos/Formatos_Proyectos_PTSP/May_2022/Guia_presentacion_proyectos_FTSP_actualizacion_abril_2022.pdf</t>
    </r>
  </si>
  <si>
    <t>Actividad cumplida en el 1er trimestre y conplementado el reporte durante el 3er trimestre. cuenta con las evidencias.</t>
  </si>
  <si>
    <r>
      <rPr>
        <sz val="11"/>
        <color rgb="FF000000"/>
        <rFont val="Calibri"/>
        <family val="2"/>
      </rPr>
      <t xml:space="preserve">La actividad se completo el 31 de marzo, sin embargo el 17 de Mayo del 2022 se publicó la guía en la página web de la upme SIEL en el siguiente enlace </t>
    </r>
    <r>
      <rPr>
        <u/>
        <sz val="11"/>
        <color rgb="FF000000"/>
        <rFont val="Calibri"/>
        <family val="2"/>
      </rPr>
      <t>http://www.siel.gov.co/portals/0/fondos/Formatos/Formatos_Proyectos_PTSP/May_2022/Guia_presentacion_proyectos_FTSP_actualizacion_abril_2022.pdf</t>
    </r>
  </si>
  <si>
    <t>Documento terminado y publicado</t>
  </si>
  <si>
    <t>3.3 Actualizar y publicar guía general de evaluación de proyectos.</t>
  </si>
  <si>
    <t>Se realiza actualización de guia tiene un avance del 10%</t>
  </si>
  <si>
    <t>Se reporta avance de la actividad, evidencia el proyecto de actualización para fondos del SRG, se ajustó el valor del avance para que fuera el 10% del 3% programado para esta actividad. Finaliza en diciembre la actividad.</t>
  </si>
  <si>
    <t>Se realiza actualización de guia tiene un avance del 20%</t>
  </si>
  <si>
    <t>Actividad que reporta un avance acumulado del 1,05%, cuenta con evidencias del avance en la actualización de guía. Finaliza en diciembre.</t>
  </si>
  <si>
    <t>Se realiza actualización de guia tiene un avance del 50%</t>
  </si>
  <si>
    <t>Actividad que reporta un avance acumulado del 2,25%, cuenta con evidencias del avance en la actualización de guía. Finaliza en diciembre.</t>
  </si>
  <si>
    <t>Se realizó la actualización de la guía general de evaluación de proyectos. Está en revisión para su publicación.</t>
  </si>
  <si>
    <t>Promover Planes de Energización Rural Sostenible-PERS</t>
  </si>
  <si>
    <t>Convenio aprobado por juridica UPME/ Actas de seguimiento y reuniones</t>
  </si>
  <si>
    <t>4.1 Realizar la Gestión previa, elaboración de convenio y realizar el seguimiento y control General de los PERS.</t>
  </si>
  <si>
    <t>1. Se sigue con el proceso de trámite de liquidación para el Pers Guaviare. Sobre este se solicitó concepto jurídico sobre tema de los rendimientos financieros.  Hasta tanto este aspecto no se llegue a un acuerdo no se puede avanzar.
2. Con relación al Pers Cauca. se recibió elinforme de avance técnico a partir del cual se hicieron recomendaciones. lo cual quedó plasmado en acta No 8 , que esta para proceso de revisión y firmas por parte del comité de seguimiento.
3. Se han venido gestionando los elementos previos del Pers Bolivar,  de lo cual se envió propuesta a IPSE en cuanto a : objeto, objetivos y presupuesto, este aún no ha remitido respuesta</t>
  </si>
  <si>
    <t>Actividad que presenta avance y cuenta con las evidencias del seguimiento  a PERS, finaliza en Diciembre.</t>
  </si>
  <si>
    <t>1.  Pers Guaviare: Teniendo en cuenta que la liquidacion debia darse dentro de los seis meses establecidos en el convenio, y no se surtio en dicho tiempo, se envio informe de supervision de la UPME al IPSE y Energuaviare., conforme a concepto del asesor juridico de Secretaria General.  En este se hace una relación de lo realizado en los aspectos técnicos y financieros del PERS . Se entregaron los productos y se efectuo la devolución de los recursos no utilizados por parte de Energuaviare
2. Con relacion al PERS Cauca, se tiene el documento de prorroga firmado por el Director de la UPME, este se circuló a las demas entidades.  Se envio para revisión  acta No 12, en la cual se da aprobación a informe financiero. Por otro lado, se remitió acta con las recomendaciones frente a los informes de avance técnico, para revisión por parte del IPSE y la Universidad.
3. Se han venido revisando los elementos previos del Pers Bolivar por lo que aun estamos en etapa de unificación de criterios, se espera una nueva reunión para concretar dichos aspectos</t>
  </si>
  <si>
    <t>Actividad que reporta un avance acumulado del 4%, cuenta con evidencias del avance. Finaliza en diciembre.</t>
  </si>
  <si>
    <t xml:space="preserve">1.  Pers Guaviare: El documento de liquidación se firmó el 16 de septiembre de 2022 por los representantes legales de cada entidad.
2. Con relacion al PERS Cauca, se deja plasmados en correo los compromisos requeridos. Se ha tenido comunicacion sobre el trabajo de campo, de lo cual la Universidad ha manifestado inconvenientes por orden publico y una dificultad con el apk de las encuestas.  En el tema financiero,  se ha tenido contacto para ajuste del informe financiero del mes de julio q persiste con un dato no coincidente.  
3. Pers Bolivar: El dia 10 de agosto de 2022, se firmo el convenio con la Universidad del Atlantico, y cuya acta de inicio del 29 de agosto.  A la fecha se efectuo el primer y unico desembolso por parte de la UPME de $92.000.000 contraentrega del documento de diseño muestral y soportes. </t>
  </si>
  <si>
    <t>Actividad que reporta un avance acumulado del 6,5%, cuenta con evidencias del avance en la actualización de guía. Finaliza en diciembre.</t>
  </si>
  <si>
    <t>1. Con relacion al PERS Cauca . El 28 de octubre de 2022 se firmo el otrosi No 2, con el cual se amplia el tiempo de ejecucion hata el 30 de abril de 2023 por razones de conflicto armado en región.   El 16 de diciembre la Universidad remite avance tecnico el cual sera revisado por la supervisora y profesionales del area.  En el tema financiero,  se ha tenido contacto para ajuste del informe financiero del mes de septiembre q persiste con un dato no coincidente.  
3. Pers Bolivar: el 9 de diciembre se hizo entega final del PERS para efectos del ultimo desembolso a efectuarse por el IPSE. Se esta en revision de documentos e inicio de gestiones para la liquidación.</t>
  </si>
  <si>
    <t>Actas de reuniones y correos de aclaraciones y observaciones a los productos PERS</t>
  </si>
  <si>
    <t>4.2 Revisar la información de Oferta, demanda, socieconòmica, información de proyectos, politica pùblica</t>
  </si>
  <si>
    <t xml:space="preserve">Se recibió informe técnico por parte de la Universidad del Cauca, en el se presentan los avances de los diferentes frentes de trabajo.   Los profesionales de la oficina han revisado la documentacion, de la cual se hicieron recomendaciones.   Se han realizado las revisiones de todos los requerimientos de oferta energetica durante eltrimestre </t>
  </si>
  <si>
    <t>La actividad presenta avance y  cuenta con las evidencias. Finaliza en diciembre</t>
  </si>
  <si>
    <t xml:space="preserve">PERS CAUCA: Se revisa el avance tecnico bimestral del pers en cada uno de los componentes y se ajusta la Metodología para la recolección de información primaria.
PERS CAQUETA: Se realizan las observaciones correspondientes a los documentos presentados de Demanda y Socioeconomico.
PERS GUAVIARE: Se revisa el documento de analisis critico y se realizan las observaciones correspondientes. </t>
  </si>
  <si>
    <t>Actividad que reporta un avance acumulado del 5%, cuenta con evidencias del avance. Finaliza en diciembre.</t>
  </si>
  <si>
    <t>PERS BOLIVAR: Se revisa el documento de diseño muestral y se dan las orientaciones para la elaboración de este documento, asi mismo, se realizan las capacitaciones en cada una de las tematicas a trabajar en el PERS.
PERS GUAVIARE: Se efectua la revisión del documento de liquidacion para verificacion de cifras y datos involucrados.
PERS CAUCA: se enviaron en formato de los mecanismos de financiación OXI y SGR , las observaciones a los proyectos de Patia y Caloto</t>
  </si>
  <si>
    <t>Actividad que reporta un avance acumulado del 7,5%, cuenta con evidencias del avance en la actualización de guía. Finaliza en diciembre.</t>
  </si>
  <si>
    <t xml:space="preserve">PERS CAUCA: se han efecuado reuniones para revisar aspectos de los proyectos. Si bien el trabajo de campo culmino, la Universidad  reviso las encuestas a mayor profundidad debido a una posible perdida de datos. El supervisor de la Universidad informo que se han recuperado dada la trazabilidad de la informacion descargada. Se procedera a revisar los documentos de avance entregados el 15 de diciembre de 2022.   Frente a los documentos de avances tecnicos entregados en el mes de octubre se tiene: El 17 de noviembre se enviaron las observaciones a la Universidad frente al documento socioenomico. El  4 de noviembre se envian las observaciones del documento de politica. El 22 de noviembre se envian las observaciones del documento de oferta. Los proyectos fueron revisados el 24 de noviembre y se enviaron los formatos correspondientes. </t>
  </si>
  <si>
    <t>Subactividad no ejecutada en su totalidad</t>
  </si>
  <si>
    <t>4.3 Realizar crítica de datos de las encuestas</t>
  </si>
  <si>
    <t>se realizó revisión frente al archivo excel de cálculo de las variables del Pers Cauca para dejar una plantilla y que el gestor local la utilice una vez realice las encuestas.  Esta última actividad aún no se ha realizado por lo que no se tiene la crítica de datos.</t>
  </si>
  <si>
    <t>Para este periodo no se ha realizado critica de datos.</t>
  </si>
  <si>
    <t>Actividad que continúa sin avance con corte al 2do trimestre. Finaliza en diciembre</t>
  </si>
  <si>
    <t>El PERS Cauca, se encuentra en la actividad de trabajo de campo, una vez se tengan las encuestas se procedera con la critica de datos por parte de la  Universidad como gestor local y de lo cual haremos un acompañamiento. Para esta actividad se dejaron descritos aspectos base para realizar la validacion de datos.</t>
  </si>
  <si>
    <t>Actividad que continúa sin avance con corte al 3er trimestre. Finaliza en diciembre</t>
  </si>
  <si>
    <t xml:space="preserve">PERS CAUCA: se han efecuado reuniones para revisar aspectos de la informacion cargada en el archivo BD. Se ajusta la plantilla utilizada por la Universidad y se realiza reunion sobre los campos ajustados. Asi mismos el 3 de noviembre se envio un archivo con las observaciones de la informacion cargada en la plantilla inicial .  </t>
  </si>
  <si>
    <t>Actas donde se evidencien la promocion y acompañamiento a los PERS que realizan entidades territoriales / Documento con los cambios planteados para los PERS</t>
  </si>
  <si>
    <t>4.4 Promover, acompañar la elaboración de PERS  que realicen las entidades territoriales y promover cambios estratégicos en los PERS.</t>
  </si>
  <si>
    <t>Frente a promover el PERS, el Minambiente ha venido desarrollando el Pers Caqueta con el apoyo de la UPME en la revisión de los productos de este.</t>
  </si>
  <si>
    <t>Actividad que reporta avance del 1,6% y cuenta con las evidencias. Finaliza en diciembre.</t>
  </si>
  <si>
    <t>Frente a promover el PERS, la UPME ha realizado el apoyo al Minambiente sobre la revision de los productos del PERS Caqueta, de lo cual se ha informado a la misma, la subsanación de las observaciones .  Finalizaria esta acción</t>
  </si>
  <si>
    <t>Actividad que reporta un avance acumulado del 3,4%, cuenta con evidencias del avance en relación con el acompañamiento y observaciones emitidas al PERS Caquetá. Finaliza en diciembre.</t>
  </si>
  <si>
    <t xml:space="preserve">Frente a promover el PERS, la primera fase del PERS culmino, de la cual se tiene evidencia en presentacion de Comité Ejecutivo Visión Amazonía. </t>
  </si>
  <si>
    <t>Desarrollar actividades con enfoque territorial y estrategia de comunicación adecuada.</t>
  </si>
  <si>
    <t>Listado de asistencia a las capacitaciones</t>
  </si>
  <si>
    <t>5.1 Desarrollar capacitaciones regionales en formulación de proyectos identificando primero necesidades</t>
  </si>
  <si>
    <t>Se adelantó la consolidación de información referente a: departamentos con menor cobertura (&lt;70), cuáles de ellos presentan más proyectos y cuanto es el porcentaje de aprobación respecto a los proyectos presentados.</t>
  </si>
  <si>
    <t>Actividad que presenta avance y cuenta con las evidencias de mimos. Finaliza en diciembre.</t>
  </si>
  <si>
    <t>En el segundo trimestre no se ha adelantado la actividad</t>
  </si>
  <si>
    <t>Actividad que no reporta avance al 2do trimestre. Finaliza en diciembre</t>
  </si>
  <si>
    <t>Se realizó una Capacitación en Fondos/Mecanismos de Financiación a personal de la gobernación de Norte de Santander el día 29/09/2022</t>
  </si>
  <si>
    <t>Actividad que reporta un avance acumulado del 1%, cuenta con evidencias del avance. Finaliza en diciembre.</t>
  </si>
  <si>
    <t>Se realizarón 3 Capacitaciones en Fondos/Mecanismos de Financiación en el mes de octubre</t>
  </si>
  <si>
    <t xml:space="preserve">Documento terminado </t>
  </si>
  <si>
    <t>5.2 Desarrollar documento de estrategias de energización en las regiones.</t>
  </si>
  <si>
    <t xml:space="preserve">Se cuenta con documento preliminar de los primeros ejercicios de identificación de pico y micro centrales en el sector rural con fines de ampliación de cobertura residencial o procesos productivos </t>
  </si>
  <si>
    <t>Actividad a la que se le ajusta el procentaje de avance, teniendo en cuenta que se reportaba terminada, sin embargo el reporte indica que se ha avanzado sin conocer si se encuentra terminado tal y como se menciona en el producto de la actividad, se recomienda ajustar el procentaje reportado acorde con el avance. Finaliza en diciembre.</t>
  </si>
  <si>
    <t>Se estan desarrollando los cálculos de la curva de duración de caudal en los puntos de interes.</t>
  </si>
  <si>
    <t>Actividad que ajusta el porcentaje de avance del 3% reportado en el 1er trimestre (Cumplida) al 0,75% de avance, con corte al 2do trimestre tiene avance acumulado del 1,5%, cuenta con las evidencias acorde con el reporte. Finaliza en diciembre.</t>
  </si>
  <si>
    <t xml:space="preserve">Se calcularon los caudales medios y del 95% en los sitios del PIec (formatos shp) adjuntos,  se espera que se libere la nueva capa del piec para actualizar las metodologias y concluir el documento </t>
  </si>
  <si>
    <t>Actividad que reporta un avance acumulado del 2,25%, cuenta con evidencias del avance. Finaliza en diciembre.</t>
  </si>
  <si>
    <t xml:space="preserve">Se realizo el calculo de potencial hidroenergetico en sitios donde se concentra mayor población sin servicio </t>
  </si>
  <si>
    <t>Análisis de Información para corridas Homer para elaboración PIEC y PECOR. Cargue de Información de OR, análisis de info para rpta a los OR. Búsqueda y actualización base de datos equipos e infraestructura eléctrica para correr soluciones en Homer para elaboración de PIEC y PECOR.</t>
  </si>
  <si>
    <t>5.3 Apoyo PIEC y PECOR</t>
  </si>
  <si>
    <t>se entregó cada uno de los análisis de Información solicitados para corridas Homer en esta oportunidad se adelantan corridas para 45 kWh/mes con el fin de suministrar información para la elaboración del  PIEC y PECOR.  De igual manera se participó en las pruebas para el nuevo aplicativo en BISAGI.</t>
  </si>
  <si>
    <t>La actividad reporta terminación anticipada, se cuenta con evidencias.</t>
  </si>
  <si>
    <t>Se entregaron los analisis correspondientes al segundo trimestre</t>
  </si>
  <si>
    <t>Actividad que reporta un avance al 2do trimestre, pero en el 1er trimestre se había reportado cumplida, por lo tando se deja como cero en el avance y se deja la descripciòn. Finaliza en diciembre.</t>
  </si>
  <si>
    <t>Se entregaron cada uno de los análisis de Información solicitados para PIEC y PECOR.  De igual manera se participó en las pruebas para el nuevo aplicativo en BISAGI para PECOR.</t>
  </si>
  <si>
    <t>Actividad terminada conforme a lo planeado. Se reportó cumplida desde el primer trimestre, sin embargo se continuan realizado acciones de apoyo para el PIEC y el PECOR, la caules son reistradas trimestralmente. Son acciones realizadas por demanda.</t>
  </si>
  <si>
    <t>Se revisaron las observaciones de los distintos operadores de red respecto de los comentarios al PIEC en ejecución, realizando las correcciones necesarias y las aclaraciones solicitadas. Con base en las corridas de Homer se hicieron revisiones de las corridas tanto individuales como de las microgrids. Se hicieron realizaron pruebas al aplicativo Bisagi y se mencionaron las inconsistencias así como las correcciones necesarias al aplicativo, quedando pendiente el ajuste de las mismas para realizar nuevas pruebas y posibles ajustes y correcciones.  Respecto de las solicitudes de información por parte de usuarios particulares así como oficiales, se realizaron borradores de respuestas los cuales fueron revisados y realizadas las correcciones pertinentes.</t>
  </si>
  <si>
    <t>Calculos y documento con analisis del potencial energetico del recurso solar y actualizacion de metodologias en la region</t>
  </si>
  <si>
    <t>5.4 Cálculos y análisis del recurso solar a nivel regional</t>
  </si>
  <si>
    <t xml:space="preserve">Se realizó la ficha se encuentra en comentarios para observaciones internas y se cuenta con un número de empresas para hacer elestudio de mercado </t>
  </si>
  <si>
    <t>La actividad a la que se le ajusta el porcetaje de avance toda vez que reporta terminación anticipada, sin embargo, acorde con el reporte y las evidencias, no se ha cumplido con el producto. Se recomienda ajustar el porcentaje de deñl reporte acorde con el avance. Finaliza en diciembre.</t>
  </si>
  <si>
    <t>Se aprobo en comité de contratos, pendiente revisión de estudios previos</t>
  </si>
  <si>
    <t>Actividad que ajusta el porcentaje de avance del 3% reportado en el 1er trimestre (Cumplida) al 0,75% de avance, con corte al 2do trimestre acumula avance del 1,5%, no cuenta con las evidencias que soporten el avance reportado. Finaliza en diciembre.</t>
  </si>
  <si>
    <t xml:space="preserve">Se realizó el proceso contractual donde solo se presento una empresa, se evaluó y se requirieron documentos subsanables y no los cargaron a tiempo en el sitio indicado en el Secop por lo anterior se sugiere declarar desierto </t>
  </si>
  <si>
    <t>Actividad que reporta un avance acumulado del 2%, cuenta con evidencias del avance las cuales se relacionan con el proceso de contratación adelantado. Finaliza en diciembre.</t>
  </si>
  <si>
    <t>se calculó el potencial solar en La Guajira, los calculos y los informes presentados en la consultoria se encuentran en la carpeta de contratos del servidor de fondos contrato 136-2022</t>
  </si>
  <si>
    <t>Desarrollar las acciones del Plan Estratégico de Comunicaciones Externa</t>
  </si>
  <si>
    <t>Tácticas externas del PECO implementadas</t>
  </si>
  <si>
    <t xml:space="preserve">Diseñar conceptualmente las campañas de comunicación externa para su divulgación por los canales institucionales como redes sociales, pagina web, mailing  y demás  </t>
  </si>
  <si>
    <t>Todas las Dependencias</t>
  </si>
  <si>
    <t>14. Plan Estratégico de Comunicaciones</t>
  </si>
  <si>
    <r>
      <rPr>
        <sz val="11"/>
        <color rgb="FF000000"/>
        <rFont val="Calibri"/>
        <family val="2"/>
      </rPr>
      <t xml:space="preserve">Se diseñaron conceptualmente las campañas de comunicación relacionadas con el paso a paso de los proyectos de Fondo Pazcifico, Fondo FAER, Cupos de Combustibles, Ascenso Tecnológico y FECOC. las cuáles se pueden consultar en ellink </t>
    </r>
    <r>
      <rPr>
        <u/>
        <sz val="11"/>
        <color rgb="FF000000"/>
        <rFont val="Calibri"/>
        <family val="2"/>
      </rPr>
      <t>https://drive.google.com/drive/folders/1iPpUVjEeT20_cd89kVg19unHYO6ksJlz</t>
    </r>
    <r>
      <rPr>
        <sz val="11"/>
        <color rgb="FF000000"/>
        <rFont val="Calibri"/>
        <family val="2"/>
      </rPr>
      <t xml:space="preserve"> </t>
    </r>
  </si>
  <si>
    <t>Se reporta avance de la actividad, y cuenta con las evidencias en enlace DRIVE , pendiente por verificar, toda vez que no se tiene acceso. Finaliza en diciembre</t>
  </si>
  <si>
    <r>
      <rPr>
        <sz val="11"/>
        <color rgb="FF000000"/>
        <rFont val="Calibri, Arial"/>
      </rPr>
      <t xml:space="preserve">Se diseñaron y diagramaron las campañas para redes sociales de </t>
    </r>
    <r>
      <rPr>
        <u/>
        <sz val="11"/>
        <color rgb="FF000000"/>
        <rFont val="Calibri, Arial"/>
      </rPr>
      <t>Factor de Emisiones</t>
    </r>
    <r>
      <rPr>
        <sz val="11"/>
        <color rgb="FF000000"/>
        <rFont val="Calibri, Arial"/>
      </rPr>
      <t xml:space="preserve"> y el </t>
    </r>
    <r>
      <rPr>
        <u/>
        <sz val="11"/>
        <color rgb="FF000000"/>
        <rFont val="Calibri, Arial"/>
      </rPr>
      <t xml:space="preserve">Programa de Ascenso Tecnológico </t>
    </r>
  </si>
  <si>
    <t xml:space="preserve">Actividad que reporta un avance acumulado del 2,6%, cuenta con las evidencias (piezas de las campañas). Finaliza en diciembre. </t>
  </si>
  <si>
    <t xml:space="preserve">Durante el tercer trimestre se diseñaron conceptualmente campañas de comunicación alrededor de los mecanismos de divulgación y socialización del informe de cobre asi como las jornadas de socialización del procedimiento de solicitudes de conexión </t>
  </si>
  <si>
    <t xml:space="preserve">Actividad que al 3er trimestre reporta un avance acumulado del 3,6%, cuenta con las evidencias  de piezas elaboradas para las campañas, es una actividad que se ejecuta por demanada. Finaliza en diciembre. </t>
  </si>
  <si>
    <r>
      <rPr>
        <sz val="11"/>
        <color rgb="FF000000"/>
        <rFont val="Calibri"/>
        <family val="2"/>
      </rPr>
      <t xml:space="preserve">Durante el cuarto trimestre se llevaron a cabo campañas de comunicación alusivas a la importancia del sector energético como #LaEnergiaEstaContigo disponible en </t>
    </r>
    <r>
      <rPr>
        <u/>
        <sz val="11"/>
        <color rgb="FF000000"/>
        <rFont val="Calibri"/>
        <family val="2"/>
      </rPr>
      <t>https://drive.google.com/drive/folders/11Qu99Sl_5rqIPcapt3ZS9vMjV6mG_Fw2?usp=share_link</t>
    </r>
    <r>
      <rPr>
        <sz val="11"/>
        <color rgb="FF000000"/>
        <rFont val="Calibri"/>
        <family val="2"/>
      </rPr>
      <t xml:space="preserve">, de igual forma los mensajes alusivos a la temporada navideña </t>
    </r>
    <r>
      <rPr>
        <u/>
        <sz val="11"/>
        <color rgb="FF000000"/>
        <rFont val="Calibri"/>
        <family val="2"/>
      </rPr>
      <t>https://drive.google.com/file/d/1T26H8QiL4nENHPUu9TNHKjDdcQ-w0wFp/view?usp=share_link</t>
    </r>
    <r>
      <rPr>
        <sz val="11"/>
        <color rgb="FF000000"/>
        <rFont val="Calibri"/>
        <family val="2"/>
      </rPr>
      <t xml:space="preserve"> </t>
    </r>
  </si>
  <si>
    <t>Consolidar calendario de eventos institucionales y sectoriales para brindar acompañamiento en el desarrollo de los espacios de acercamiento de doble vía con la ciudadana, via streaming o presencial.</t>
  </si>
  <si>
    <r>
      <rPr>
        <sz val="11"/>
        <color rgb="FF000000"/>
        <rFont val="Calibri"/>
        <family val="2"/>
      </rPr>
      <t xml:space="preserve">Se consolidó el cronograma de eventos institucionales dirigidos a las audiencias externas como insumo para elComité de Comunicaiones </t>
    </r>
    <r>
      <rPr>
        <u/>
        <sz val="11"/>
        <color rgb="FF000000"/>
        <rFont val="Calibri"/>
        <family val="2"/>
      </rPr>
      <t>https://docs.google.com/document/d/1GGQxTmWthhitHkc8_MkyPiEX09yrKwIp/edit?usp=sharing&amp;ouid=111760882073382928579&amp;rtpof=true&amp;sd=true</t>
    </r>
    <r>
      <rPr>
        <sz val="11"/>
        <color rgb="FF000000"/>
        <rFont val="Calibri"/>
        <family val="2"/>
      </rPr>
      <t xml:space="preserve"> </t>
    </r>
  </si>
  <si>
    <t>Actividad que reporta avance y cuenta con las evidencias. Finaliza en diciembre</t>
  </si>
  <si>
    <r>
      <rPr>
        <sz val="11"/>
        <color rgb="FF000000"/>
        <rFont val="Calibri, Arial"/>
      </rPr>
      <t xml:space="preserve">En el segundo trimestre se llevaron a cabo 6 </t>
    </r>
    <r>
      <rPr>
        <u/>
        <sz val="11"/>
        <color rgb="FF000000"/>
        <rFont val="Calibri, Arial"/>
      </rPr>
      <t>eventos institucionales</t>
    </r>
    <r>
      <rPr>
        <sz val="11"/>
        <color rgb="FF000000"/>
        <rFont val="Calibri, Arial"/>
      </rPr>
      <t>, de conformidad con el respectivo informe que se proporciona como evidencia</t>
    </r>
  </si>
  <si>
    <t xml:space="preserve">Actividad que reporta un avance acumulado del 1,2%, cuenta con las evidencias de los eventos en los que se realizó acompañamiento. Finaliza en diciembre. </t>
  </si>
  <si>
    <t xml:space="preserve">Durante el tercer trimestre se llevaron a cabo 18 eventos externos de conformidad con el respectivo informe que se proporciona como evidencia </t>
  </si>
  <si>
    <t xml:space="preserve">Actividad que al 3er trimestre reporta un avance acumulado del 1,7%, cuenta con las evidencias de los eventos en los que se realizó acompañamiento. Finaliza en diciembre. </t>
  </si>
  <si>
    <r>
      <rPr>
        <sz val="11"/>
        <color rgb="FF000000"/>
        <rFont val="Calibri"/>
        <family val="2"/>
      </rPr>
      <t xml:space="preserve">Durante el cuarto trimestre se llevaron a cabo los eventos como la 9na, 10ma y 11ma jornadas de socialización del procedimiento de solicitudes de conexión, cuyos soportes se dejan en de evidencia en la URL </t>
    </r>
    <r>
      <rPr>
        <u/>
        <sz val="11"/>
        <color rgb="FF000000"/>
        <rFont val="Calibri"/>
        <family val="2"/>
      </rPr>
      <t>https://docs.google.com/document/d/14uBIxr1dYqjETmNMd8vkHZr45YpeCLhA5x-KyzjreRY/edit?usp=share_link</t>
    </r>
    <r>
      <rPr>
        <sz val="11"/>
        <color rgb="FF000000"/>
        <rFont val="Calibri"/>
        <family val="2"/>
      </rPr>
      <t xml:space="preserve"> </t>
    </r>
  </si>
  <si>
    <t>Coordinar editorialmente el diseño y diagramación documentos externos como planes técnicos, monografías sectoriales y demás iniciativas de corte editorial para socializar la gestión institucional con los públicos de relacionamiento a nivel externo.</t>
  </si>
  <si>
    <r>
      <rPr>
        <sz val="11"/>
        <color rgb="FF000000"/>
        <rFont val="Calibri"/>
        <family val="2"/>
      </rPr>
      <t xml:space="preserve">Se diseñó y diagramaron tres cartillas guías para la presentación de proyectos en los fondos FAER y Pazcifico asi como para la solicitud de cupos de combustibles que se puede consultar en los siguientes links: </t>
    </r>
    <r>
      <rPr>
        <u/>
        <sz val="11"/>
        <color rgb="FF000000"/>
        <rFont val="Calibri"/>
        <family val="2"/>
      </rPr>
      <t>https://drive.google.com/drive/folders/1zQsvBc6v7iy9LOZI4vAVMe5AeA39LnO-?usp=sharing</t>
    </r>
    <r>
      <rPr>
        <sz val="11"/>
        <color rgb="FF000000"/>
        <rFont val="Calibri"/>
        <family val="2"/>
      </rPr>
      <t xml:space="preserve"> </t>
    </r>
    <r>
      <rPr>
        <u/>
        <sz val="11"/>
        <color rgb="FF000000"/>
        <rFont val="Calibri"/>
        <family val="2"/>
      </rPr>
      <t>https://drive.google.com/drive/folders/1_6rDkUaR8m5WYpdIanObuIorUST2reIo?usp=sharing</t>
    </r>
    <r>
      <rPr>
        <sz val="11"/>
        <color rgb="FF000000"/>
        <rFont val="Calibri"/>
        <family val="2"/>
      </rPr>
      <t xml:space="preserve">  </t>
    </r>
    <r>
      <rPr>
        <u/>
        <sz val="11"/>
        <color rgb="FF000000"/>
        <rFont val="Calibri"/>
        <family val="2"/>
      </rPr>
      <t>https://drive.google.com/drive/folders/1Qrdbb2Ib1Ko3eUanolOvRZe5IxU5MCY-?usp=sharing</t>
    </r>
  </si>
  <si>
    <t>Actividad que reporta avance y cuenta con las evidencias (Actividad por demanda). Finaliza en diciembre</t>
  </si>
  <si>
    <r>
      <rPr>
        <sz val="11"/>
        <color rgb="FF000000"/>
        <rFont val="Calibri, Arial"/>
      </rPr>
      <t>Se editaron iniciativas de corte editorial, en el ámbito audivosual, como las</t>
    </r>
    <r>
      <rPr>
        <u/>
        <sz val="11"/>
        <color rgb="FF000000"/>
        <rFont val="Calibri, Arial"/>
      </rPr>
      <t xml:space="preserve"> guías de incentivos tributarios</t>
    </r>
    <r>
      <rPr>
        <sz val="11"/>
        <color rgb="FF000000"/>
        <rFont val="Calibri, Arial"/>
      </rPr>
      <t xml:space="preserve"> a proyectos de FNCE y GEE </t>
    </r>
  </si>
  <si>
    <t xml:space="preserve">Actividad que reporta un avance acumulado del 1,2%, cuenta con las evidencias de la diagramación. Finaliza en diciembre. </t>
  </si>
  <si>
    <t>Se coordinaron iniciativas de corte editorial en el marco de recursos pedagógicos como incentivos tributarios para proyectos de Gestión Eficiente de Energía y Fuentes No Convencionales de Energía Renovable y Guías para el diligenciamiento de proyectos de hidrógeno verde y azul, como se evidencia en la carpeta de evidencias</t>
  </si>
  <si>
    <t xml:space="preserve">Actividad que reporta un avance acumulado del 1,8%, cuenta con las evidencias objetivas del reporte. Finaliza en diciembre. </t>
  </si>
  <si>
    <r>
      <rPr>
        <sz val="11"/>
        <color rgb="FF000000"/>
        <rFont val="Calibri"/>
        <family val="2"/>
      </rPr>
      <t xml:space="preserve">Durante el cuarto trimestre se diseño y diagramó el Boletín Estadístico de Minas y Energía para la series 2018-2022 </t>
    </r>
    <r>
      <rPr>
        <u/>
        <sz val="11"/>
        <color rgb="FF000000"/>
        <rFont val="Calibri"/>
        <family val="2"/>
      </rPr>
      <t>https://drive.google.com/drive/folders/1HpNdZKM70idkShIYMXJaPjapnIZxpftU?usp=share_link</t>
    </r>
    <r>
      <rPr>
        <sz val="11"/>
        <color rgb="FF000000"/>
        <rFont val="Calibri"/>
        <family val="2"/>
      </rPr>
      <t xml:space="preserve"> </t>
    </r>
  </si>
  <si>
    <t>Desarrollar las acciones del Plan Estratégico de Comunicaciones Interna</t>
  </si>
  <si>
    <t>Tácticas internas del PECO implementadas</t>
  </si>
  <si>
    <t>Diseñar conceptualmente las campañas de comunicación interna para divulgación por la intranet, carteleras virtuales y demás canales de la Unidad</t>
  </si>
  <si>
    <t xml:space="preserve">Se realizaron diferentes campañas internas como: Avisos informativos novedad institucional - socialización resoluciones- Animaciones Carteleras - Animación papel tapiz y protectores de pantalla. Ver informe detallado de campañas aquí </t>
  </si>
  <si>
    <r>
      <rPr>
        <sz val="11"/>
        <color rgb="FF000000"/>
        <rFont val="Calibri"/>
        <family val="2"/>
      </rPr>
      <t xml:space="preserve">Se realizaron diferentes campañas internas como: Avisos informativos novedad institucional - socialización resoluciones- Animaciones Carteleras - Animación papel tapiz y protectores de pantalla. Ver informe detallado de campañas aquí </t>
    </r>
    <r>
      <rPr>
        <u/>
        <sz val="11"/>
        <color rgb="FF000000"/>
        <rFont val="Calibri"/>
        <family val="2"/>
      </rPr>
      <t>https://drive.google.com/drive/folders/17TGd9Mvx5EQ8tz8BOe77e96jRt-AmIkR?usp=sharing</t>
    </r>
  </si>
  <si>
    <t xml:space="preserve">Actividad que reporta un avance acumulado del 1,6%, cuenta con las evidencias de piezas de avisos informativos. Finaliza en diciembre. </t>
  </si>
  <si>
    <r>
      <rPr>
        <sz val="11"/>
        <color rgb="FF000000"/>
        <rFont val="Calibri"/>
        <family val="2"/>
      </rPr>
      <t xml:space="preserve">Se realizaron campañas internas: Avisos informativos de novedades institucional, informes de PQRS - Novedades del SIGUEME - Política de seguridad y salud en el trabajo - Reportes Gerenciales Orfeo -  Protectores de Pantalla - Papel Tapiz  Ver evidencias aquí: </t>
    </r>
    <r>
      <rPr>
        <u/>
        <sz val="11"/>
        <color rgb="FF000000"/>
        <rFont val="Calibri"/>
        <family val="2"/>
      </rPr>
      <t>https://drive.google.com/drive/folders/1AIPJxK2R1LOIdy0gFf1BwsH0MoKbFhnV?usp=sharing</t>
    </r>
  </si>
  <si>
    <t xml:space="preserve">Actividad que reporta un avance acumulado del 2,4%, cuenta con las evidencias objetivas de los avisos y/o piezas realizadas. Finaliza en diciembre. </t>
  </si>
  <si>
    <r>
      <rPr>
        <sz val="11"/>
        <color rgb="FF000000"/>
        <rFont val="Calibri"/>
        <family val="2"/>
      </rPr>
      <t xml:space="preserve">Se realizaron campañas internas relacionadas con la novedad institucoinal .  Ver evidencias aquí: </t>
    </r>
    <r>
      <rPr>
        <u/>
        <sz val="11"/>
        <color rgb="FF000000"/>
        <rFont val="Calibri"/>
        <family val="2"/>
      </rPr>
      <t>https://docs.google.com/document/d/1ygd37-A_dVF2ok-KpYECDmqIssD0EbBGEf6wMTlZz9E/edit?usp=share_link</t>
    </r>
  </si>
  <si>
    <t xml:space="preserve">Consolidar calendario de eventos a nivel interno, para el uso y apropiación de proyectos TI, cultura y bienestar institucional y brindar el respectivo acompañamiento. </t>
  </si>
  <si>
    <t xml:space="preserve">Se elaboró un calendario preliminar de eventos internos. Ver documento aquí  -  Se elaboró una matriz con las fechas estimadas de espacios de socialización de los proyectos de TI Ver documento a quí  </t>
  </si>
  <si>
    <r>
      <rPr>
        <sz val="11"/>
        <color rgb="FF000000"/>
        <rFont val="Calibri"/>
        <family val="2"/>
      </rPr>
      <t xml:space="preserve">Se realizo acompañamiento a diferentes eventos internos y proyectos de TI </t>
    </r>
    <r>
      <rPr>
        <u/>
        <sz val="11"/>
        <color rgb="FF000000"/>
        <rFont val="Calibri"/>
        <family val="2"/>
      </rPr>
      <t>https://drive.google.com/drive/folders/1wsQzFkRSMon1IdTshwl18EUFQfb4D7kM?usp=sharinghttps://drive.google.com/drive/folders/1wsQzFkRSMon1IdTshwl18EUFQfb4D7kM?usp=sharing</t>
    </r>
  </si>
  <si>
    <t xml:space="preserve">Actividad que reporta un avance acumulado del 1%, cuenta con las evidencias de las piezas realizadas para eventos. Finaliza en diciembre. </t>
  </si>
  <si>
    <r>
      <rPr>
        <sz val="11"/>
        <color rgb="FF000000"/>
        <rFont val="Calibri"/>
        <family val="2"/>
      </rPr>
      <t xml:space="preserve">Se realizó el acompañamiento a diferentes eventos institucionales. Ver evidencias aquí : </t>
    </r>
    <r>
      <rPr>
        <u/>
        <sz val="11"/>
        <color rgb="FF000000"/>
        <rFont val="Calibri"/>
        <family val="2"/>
      </rPr>
      <t>https://drive.google.com/drive/folders/1nxUUXPyR6V--hOy6TJI6xRq5VXBY-SUI?usp=sharing</t>
    </r>
  </si>
  <si>
    <t xml:space="preserve">Actividad que reporta un avance acumulado del 2,4%, cuenta con las evidencias objetivas del reporte. Finaliza en diciembre. </t>
  </si>
  <si>
    <t>Se realizó el acompañamiento a diferentes eventos institucionales. Ver evidencias aquí: https://docs.google.com/document/d/1CgtwxGftvfb8rAjQ5-hkAo9taHsIHQk1pJjtfujlTNI/edit?usp=share_link</t>
  </si>
  <si>
    <t xml:space="preserve">Coordinar editorialmente el desarrollo de documentos de corte interno como informes, cartillas, presentaciones de comités y demás en articulación con las iniciativas lideradas por Talento Humano y demás dependencias. </t>
  </si>
  <si>
    <t xml:space="preserve">Se diagramaron los siguientes documentos: Plan de Seguridad y Privacidad de la Información -  Plan de Tratamiento de Riesgos de Seguridad y Privacidad de la Información - Presentacion Estrategia Cátedras Minero energéticas - ppt consejo directivo - Manual Teletrabajo - Protocolo Bioseguridad - Manual portal autogestión </t>
  </si>
  <si>
    <r>
      <rPr>
        <sz val="11"/>
        <color rgb="FF000000"/>
        <rFont val="Calibri"/>
        <family val="2"/>
      </rPr>
      <t xml:space="preserve">Se diagramaron los siguientes documentos: Presentación Resultados FURAG - ppt Consejo Directivo - Protocolo Bioseguridad - Presentación política de atención al ciudadano- presentación mesa de servicios- presentación para fotografias enterritorio y se trabajo en un borrado de abordaje territorial </t>
    </r>
    <r>
      <rPr>
        <u/>
        <sz val="11"/>
        <color rgb="FF000000"/>
        <rFont val="Calibri"/>
        <family val="2"/>
      </rPr>
      <t>https://drive.google.com/drive/folders/1GX6DWncopptxS_Ic5rRw24fvDuaJzEyZ?usp=sharing</t>
    </r>
  </si>
  <si>
    <t xml:space="preserve">Actividad que reporta un avance acumulado del 1,6%, cuenta con las evidencias de las diagramaciones. Finaliza en diciembre. </t>
  </si>
  <si>
    <t>Se diagramaron los siguientes documentos: ppt consejo directivo - ppt cifras de solicitudes de conexión -  power Bi ejecución presupuestal - Informe de entrega -  Gestión de información - Política Gestión de la Información -  (10) documentos Gestión de la información. Ver evidencias aquí:  https://drive.google.com/drive/folders/1M55ct02k2ELC-bcrvWv-imskWI1Yj3po?usp=sharing</t>
  </si>
  <si>
    <t xml:space="preserve">Actividad que reporta un avance acumulado del 2%, cuenta con las evidencias objetivas de los avisos y/o piezas realizadas. Finaliza en diciembre. </t>
  </si>
  <si>
    <r>
      <rPr>
        <sz val="11"/>
        <color rgb="FF000000"/>
        <rFont val="Calibri"/>
        <family val="2"/>
      </rPr>
      <t xml:space="preserve">Se diagramaron los siguientes documentos: ppt consejo directivo - ppt cifras de solicitudes de conexión -  power Bi ejecución presupuestal - Informe de entrega -  Gestión de información - Política Gestión de la Información -  (10) documentos Gestión de la información. Ver evidencias aquí:  </t>
    </r>
    <r>
      <rPr>
        <u/>
        <sz val="11"/>
        <color rgb="FF000000"/>
        <rFont val="Calibri"/>
        <family val="2"/>
      </rPr>
      <t>https://docs.google.com/document/d/1fcfj7czLt6TretNwbmW4mi2JP2Ba_XOY4QNOp9KbwjA/edit?usp=share_link</t>
    </r>
  </si>
  <si>
    <t>Automatización de flujos identificados en la Arquitectura Empresarial</t>
  </si>
  <si>
    <t>Procesos automatizados e implementados</t>
  </si>
  <si>
    <t>Proceso</t>
  </si>
  <si>
    <t xml:space="preserve">Desarrollar los módulos
- Etapa Precontractual 
- Solicitudes de Conexión </t>
  </si>
  <si>
    <t>Subdirección de energía / Secretaria General</t>
  </si>
  <si>
    <t xml:space="preserve">Se adelantó la fase de desarrollo de los módulos y se entregaron para pruebas a las áreas usuarias
- Etapa Precontractual 
- Solicitudes de Conexión 
</t>
  </si>
  <si>
    <t>Se cumplió la actividad de acuerdo a lo planificado. Se cuenta con las evidencias objetivas del desarrollo de los 2 modulos.</t>
  </si>
  <si>
    <r>
      <rPr>
        <sz val="11"/>
        <color rgb="FF000000"/>
        <rFont val="Calibri, Arial"/>
      </rPr>
      <t xml:space="preserve">Los módulos fueron desarrollados. </t>
    </r>
    <r>
      <rPr>
        <u/>
        <sz val="11"/>
        <color rgb="FF000000"/>
        <rFont val="Calibri, Arial"/>
      </rPr>
      <t>Evidencia</t>
    </r>
  </si>
  <si>
    <t>Cumplida en el primer trimestre</t>
  </si>
  <si>
    <t xml:space="preserve">Implementar los módulos:
- Precio Base de Minerales
- Evaluación plan de expansión de cobertura (PECOR)
- Etapa precontractual 
- Solicitudes de conexión </t>
  </si>
  <si>
    <t>Subdirección de minería / Subdirección de energía / Secretaria General</t>
  </si>
  <si>
    <t xml:space="preserve">Ejecución de la fase de pruebas de recorrido y funcionales (con acompañamiento) con las áreas usuarias de los módulos  
- Precio Base de Minerales
- Evaluación plan de expansión de cobertura (PECOR)
- Etapa precontractual 
- Solicitudes de conexión </t>
  </si>
  <si>
    <t>Se presenta avance de la actividad, con evidencias para:
- Evaluación plan de expansión de cobertura (PECOR)
- Etapa precontractual 
- Solicitudes de conexión 
Finaliza en junio</t>
  </si>
  <si>
    <r>
      <rPr>
        <sz val="11"/>
        <color rgb="FF000000"/>
        <rFont val="Calibri, Arial"/>
      </rPr>
      <t>Alcance. 01/08/2022: Los módulos se encuentran implementados en ambiente de producción, quedando pendiente el despliegue ante el usuario final el cual se llevará a cabo una vez sea solicitado por el área dueña del proceso.
Los módulos Pecor y Precio base están en</t>
    </r>
    <r>
      <rPr>
        <u/>
        <sz val="11"/>
        <color rgb="FF000000"/>
        <rFont val="Calibri, Arial"/>
      </rPr>
      <t xml:space="preserve"> pruebas de los usuarios técnicos</t>
    </r>
    <r>
      <rPr>
        <sz val="11"/>
        <color rgb="FF000000"/>
        <rFont val="Calibri, Arial"/>
      </rPr>
      <t xml:space="preserve"> para exponerlos al público.
El módulo de conexiones ya est</t>
    </r>
    <r>
      <rPr>
        <sz val="11"/>
        <color rgb="FF000000"/>
        <rFont val="Calibri, Arial"/>
      </rPr>
      <t>á</t>
    </r>
    <r>
      <rPr>
        <u/>
        <sz val="11"/>
        <color rgb="FF000000"/>
        <rFont val="Calibri, Arial"/>
      </rPr>
      <t xml:space="preserve"> expuesto al publico</t>
    </r>
    <r>
      <rPr>
        <sz val="11"/>
        <color rgb="FF000000"/>
        <rFont val="Calibri, Arial"/>
      </rPr>
      <t xml:space="preserve">. 
El módulo precontractual está en la socializacion a los del comité contractual para iniciar el uso por parte de los enlaces contractuales </t>
    </r>
  </si>
  <si>
    <t>Actividad cumplida en el 2do trimestre, cuenta con las evidencias (Pendientes de validar porque al abrir los enlaces no  se permite acceder el sitio web).</t>
  </si>
  <si>
    <t>Cumplida en el segundo trimestre</t>
  </si>
  <si>
    <t>Mantenimiento de los módulos:
- Módulos de Incentivos por fuentes no convencionales de energía – FNCE
-Módulos de Incentivos por eficiencia energética –EE
-Módulo de Evaluación de Fondos</t>
  </si>
  <si>
    <t>Subdirección de demanda, Oficina de Fondos</t>
  </si>
  <si>
    <t xml:space="preserve">Se llevó a cabo el levantamiento de los nuevos requerimientos de los  módulos de Incentivos por fuentes no convencionales de energía – FNCE e Incentivos por eficiencia energética –EE
Se están llevando a cabo los ajustes al Módulo de Evaluación de Fondos de acuerdo con requerimientos del área usuaria </t>
  </si>
  <si>
    <t>Actividad que reporta avance y cuenta con las evidencias. Finaliza en noviembre</t>
  </si>
  <si>
    <r>
      <rPr>
        <sz val="11"/>
        <color rgb="FF000000"/>
        <rFont val="Calibri, Arial"/>
      </rPr>
      <t xml:space="preserve">La contratación para el mantenimiento se encuentra </t>
    </r>
    <r>
      <rPr>
        <u/>
        <sz val="11"/>
        <color rgb="FF000000"/>
        <rFont val="Calibri, Arial"/>
      </rPr>
      <t>publicado en el secop</t>
    </r>
    <r>
      <rPr>
        <sz val="11"/>
        <color rgb="FF000000"/>
        <rFont val="Calibri, Arial"/>
      </rPr>
      <t xml:space="preserve"> y esta cumpliendo el calendario del proceso</t>
    </r>
  </si>
  <si>
    <t>Actividad con avance acumulado del 0,3%, cuenta con las evidencias que corresponden al proceso de contratación "Desarrollar e implementar nuevas funcionalidades en los módulos del Sistema Único de Usuarios -SUU y, brindar soporte sobre los existentes en la plataforma Bizagi" que se está llevando a cabo. Finaliza en noviembre.</t>
  </si>
  <si>
    <t>Se hizo levantamiento de requerimientos de los módulos indicados y se desarrollaron nuevas funcionalidades del módulo de usuarios.</t>
  </si>
  <si>
    <t xml:space="preserve">Actividad finalizada anticipadamente, toda vez finalizaba en noviembre, cuenta con evidencias. </t>
  </si>
  <si>
    <t>Se realiza la implementacion de los modulos de FNCE y EE, conforme los requerimientos levantados y aprobados por el area tecnica</t>
  </si>
  <si>
    <t>Implementación de la virtualización de escritorios incluida la gestión del cambio</t>
  </si>
  <si>
    <t>Solución escritorios implementados</t>
  </si>
  <si>
    <t xml:space="preserve">Estabilizar la solución </t>
  </si>
  <si>
    <t>Se recibieron equipos pendiente de entrega (monitores), se estabilizó solución, se configuraron clientes livianos en la infraestructura de VDI e inició entrega de equipos - solución a usuarios finales.</t>
  </si>
  <si>
    <t xml:space="preserve">Se cumplió la actividad en lo relacionado con la estabilización de la solución, la actividad presenta rezago del 1% toda vez que está pendiente finalizar la entrega de la solución a usuarios finales. </t>
  </si>
  <si>
    <t>Se entregó la solución de escritorios virtuales a los usuarios indicados por las áreas.</t>
  </si>
  <si>
    <t>Actividad cumplida durante el 2do trimestre y cuenta con las evidencias de implementación de escritorios virtuales.</t>
  </si>
  <si>
    <t>Fortalecimiento de la solución</t>
  </si>
  <si>
    <t>Presentación y aprobación en comité de contratos la ficha para adelantar el proceso, elaboración de estudios previos e inicio a la fase precontractual del proceso (recepción de propuestas)</t>
  </si>
  <si>
    <t>Se realiza contrato C-106-2022 para suministrar, instalar y configurar una solución de contingencia y respaldo para escritorios virtuales con la firma GREEN SERVICES AND SOLUTIONS S.A.S. y se da inicio a su ejecución.</t>
  </si>
  <si>
    <t>Actividad con avance acumulado del 2%, cuenta con las evidencias de la contratación adelantada para suministrar, instalar y configurar una solución de contingencia y respaldo para escritorios virtuales (con duración ampliada). Finaliza en noviembre.</t>
  </si>
  <si>
    <t>Se realizó Modificatorio No.1 al contrato C-106-2022 por razones de retraso en la línea de producción del fabricante. Se amplió el plazo de ejecución hasta el 1 de diciembre de 2022. El contratista entregó el documento de planeacion de la solución y la matriz de precios unitarios.</t>
  </si>
  <si>
    <t>Actividad que reporta avance acumulado del 3,5%, cuenta con las evidencias de la modificación del contrato y del documento de planeación mencionado. Finaliza en noviembre.</t>
  </si>
  <si>
    <t>Contratista entregó e implementó equipos objeto del contrato</t>
  </si>
  <si>
    <t>Apropiar la solución por parte del usuario final</t>
  </si>
  <si>
    <t>Reuniones internas (en sitio) para establecer estrategia de socialización del proyecto al interior de la entidad</t>
  </si>
  <si>
    <t>Actividad que reporta avance y cuenta con las evidencias relacionadas con piezas (Mailing) relacionadas con la solición. Finaliza en diciembre.</t>
  </si>
  <si>
    <t>Desarrollo de piezas comunicacionales para envio por correo, intranet y cartelera virtual</t>
  </si>
  <si>
    <t>Actividad cumplida durante el 2do trimestre y cuenta con las evidencias de socialización interna de escritorios virtuales.</t>
  </si>
  <si>
    <t>Gestión de contenido web como habilitador tecnológico en el fortalecimiento de servicios ciudadanos</t>
  </si>
  <si>
    <t>Web site implementado en  nueva  versión de  CMS</t>
  </si>
  <si>
    <t>Afinar y publicar la solución de CMS actualizado</t>
  </si>
  <si>
    <t>Se adelantaron actividades de ajuste y afinamiento respecto a la actualización del CMS, el cual ya se encuentra instalado y configurado en los servidores de producción de la UPME; posteriormente se presentó el nuevo website al comité directivo el pasado 23 de marzo y se dió inicio a la fase de revisión y ajustes de contenidos con las diferentes dependencias.</t>
  </si>
  <si>
    <t>Se cumplió la actividad en cuanto a la instalación y configuración del CMS, así mismo cuenta con las evidencias objetivas.</t>
  </si>
  <si>
    <t>Actividad cumplida desde el 2do trimestre.</t>
  </si>
  <si>
    <t>Actualizar e integrar las páginas del SIMEC (SIEL, SIPG, SI3EA) al portal de la UPME.</t>
  </si>
  <si>
    <t>Se dió inicio al proyecto, se realizaron actividades de revisión del mapeo de contenidos levantado para los portales SIEL y SIPG y se realizaron las reuniones de inicio con las subdirecciones de energía éléctrica e hidrocarburos así como con la oficina de fondos para dar la línea de como realizar elanálisis y definición de los contenidos que se van a migrar por parte de las dependencias.</t>
  </si>
  <si>
    <t>Se realizaron reuniones de trabajo con la subdirección de hidrocarburos para elaborar el diseño del mockup del sitio y dar inicio a la estructuración y configuración del portal SIPG en la herramienta tecnológica, así como se dió inicio a la estructuración del sitio de Fondos.</t>
  </si>
  <si>
    <t>Actividad con avance acumulado del 1,89%, no cuenta con evidencias para validar el reporte. Finaliza en noviembre.</t>
  </si>
  <si>
    <t>Se realiza la configuración del sitio SIPG en la nueva herramienta y se da inicio a la migración de contenidos.</t>
  </si>
  <si>
    <t>Actividad que presenta avance acumulado al 3er trimestre del 2,4%, cuenta con las evidencias relacioandas con la configuración del Sistema de Información de Petroleo y Gas - SIPG. Finaliza en noviembre.</t>
  </si>
  <si>
    <r>
      <rPr>
        <sz val="11"/>
        <color rgb="FF000000"/>
        <rFont val="Calibri"/>
        <family val="2"/>
      </rPr>
      <t xml:space="preserve">Se dispone en ambiente productivo los nuevos sitios del SIPG y SIEL las cuales tienen las URLs: </t>
    </r>
    <r>
      <rPr>
        <u/>
        <sz val="11"/>
        <color rgb="FF000000"/>
        <rFont val="Calibri"/>
        <family val="2"/>
      </rPr>
      <t xml:space="preserve">https://www1.upme.gov.co/siel
</t>
    </r>
    <r>
      <rPr>
        <u/>
        <sz val="11"/>
        <color rgb="FF000000"/>
        <rFont val="Calibri"/>
        <family val="2"/>
      </rPr>
      <t>https://www1.upme.gov.co/sipg</t>
    </r>
  </si>
  <si>
    <t>Llevar a cabo acciones de Arquitectura Empresarial enfocadas en el marco de referencia emitido por MinTIC</t>
  </si>
  <si>
    <t>Road Map de Arquitectura Empresarial</t>
  </si>
  <si>
    <t>Actualizar los dominios de arquitectura definidos en el marco de referencia</t>
  </si>
  <si>
    <t xml:space="preserve">En desarrollo actividades de los Dominios Arquitectura de Información, Arquitectura de Sistemas de Información, Arquitectura de Infraestructura de TI, Arquitectura de Seguridad  y Uso y Apropiacion de Arquitectura.
</t>
  </si>
  <si>
    <t>En desarrollo actividades de los Dominios Planeaciòn de la Arquitectura, Arquitectura de Información, Arquitectura de Sistemas de Información, Arquitectura de Infraestructura de TI, Arquitectura de Seguridad  y Uso y Apropiacion de Arquitectura.</t>
  </si>
  <si>
    <t>Actividad con avance acumulado del 3,43%, cuenta con evidencias que corresponden al cronograma del proyecto con Id. PETI_2022_005. Finaliza en diciembre.</t>
  </si>
  <si>
    <t>Actividad que presenta avance acumulado al 3er trimestre del 3,6%, cuenta con evidencias que corresponden resumen del avance cualitativo y financiero del proyecto con Id. PETI_2022_005, sin que se pueda evidenciar la ejecución de las actividades relacionadas en el reporte. Finaliza en diciembre.</t>
  </si>
  <si>
    <t>Desarrolladas actividades de los Dominios Planeaciòn de la Arquitectura, Arquitectura de Información, Arquitectura de Sistemas de Información, Arquitectura de Infraestructura de TI, Arquitectura de Seguridad  y Uso y Apropiacion de Arquitectura. (Evidencia arquitectura empresarial)</t>
  </si>
  <si>
    <t>Generar reportes de seguimiento al ejercicio de Arquitectura Empresarial</t>
  </si>
  <si>
    <t>Se generaron reportes de Seguimiento de los Dominios AI, AS y UA.</t>
  </si>
  <si>
    <t>Se generó reporte de seguimiento de los dominios PA, AI, ASI, AIT, AS y UA</t>
  </si>
  <si>
    <t>Actividad con avance acululado del 0,50%, cuenta con evidencias que corresponden a un reporte de seguimiento a mayo del proyecto con Id. PETI_2022_005. Finaliza en diciembre.</t>
  </si>
  <si>
    <t>Actividad que presenta avance acumulado al 3er trimestre del 3,6%, cuenta con evidencias que corresponden resumen del avance cualitativo y financiero del proyecto con Id. PETI_2022_005. Finaliza en diciembre.</t>
  </si>
  <si>
    <t>Se generó reporte de seguimiento de los dominios PA, AI, ASI, AIT, AS y UA (Evidencia arquitectura empresarial)</t>
  </si>
  <si>
    <t>Fortalecimiento a los datos e información de las áreas técnicas de la UPME</t>
  </si>
  <si>
    <t>Modelos de analítica estadística y geoespacial avanzada para los proyectos priorizados.</t>
  </si>
  <si>
    <t>Definir Arquitectura de datos e información para los proyectos  priorizados por las áreas técnicas de la UPME, bajo la perspectiva de la gestión de datos y sistemas</t>
  </si>
  <si>
    <t>Subdirecciones / Oficina de Fondos</t>
  </si>
  <si>
    <t>Elaboración de documentos diagnóstico por cada uno de los seis proyectos priorizados (PIEC, PERS, Boletín estadístico, Plan de Sustitución de Leña, Precios base de liquidación de regalías y BECO) en los  cuáles se identificaron las fuentes de información existentes y se plantearon recomendaciones iniciales para abordar la propuesta de arquitectura de datos e información. Se generaron los planes de acción donde se establece el contexto, diagnóstico, proceso o flujo de fortalecimiento a los datos e  información y cronograma de actividades. A partir del flujo de proceso establecido en elplan de acción que se configura como la arquitectura de datos e información a nivel general, actualmente se viene trabajando en establecer la propuesta de arquitectura en elnivel técnico detallado. elporcentaje de avance corresponde a la ponderación de los avances en los seis proyectos priorizados.</t>
  </si>
  <si>
    <t>Se ha generado la primer versión de los documentos de formato de levantamiento de requerimientos por cada uno de los seis proyectos priorizados (PIEC, PERS, Boletín estadístico, Plan de Sustitución de Leña, Precios base de liquidación de regalías/Formato Básico Minero y BECO) que establece la propuesta de arquitectura de datos e información de acuerdo con el alcance definido con los equipos de las áreas técnicas de cada una de las Subdirecciones u Oficinas, según correspondan. El porcentaje de avance corresponde a la ponderación de los avances en los seis proyectos priorizados y de conformidad con el alcance definido con las áreas técnicas.</t>
  </si>
  <si>
    <t xml:space="preserve">Actividad con avance acumulado del 5,3%, cuenta con las evidencias correspondientes a los formatos de levantamiento de requerimientos de software. Finaliza en noviembre. </t>
  </si>
  <si>
    <t>Trabajo en conjunto con las subdirecciones para ajustar el documento de las operaciones estadisticas BECO, ICEE, Proyecciones de Precios y la ficha tecnica de indicadores del BECO y Proyecciones de precios
Socialización con los responsables tematicos de las operaciones estadisticas de la metodologia, ficha técnica y ficha de indicadores. En las evidencias se encuentra la documentoación actualizada de los registros adminstrativos y las operaciones estad´siticas.</t>
  </si>
  <si>
    <t xml:space="preserve">Actividad con avance acumulado al 3er trimestre del 7,0%, cuenta con las evidencias ubicadas en drive donde se visualizan documentos relacionados Diccionario de datos, ficha técnica de indicadores, metodología de operaciones estadísticas, entre otros. Finaliza en noviembre. </t>
  </si>
  <si>
    <r>
      <rPr>
        <sz val="11"/>
        <color rgb="FF000000"/>
        <rFont val="Calibri"/>
        <family val="2"/>
      </rPr>
      <t xml:space="preserve">Documentos de trabajo se encuentran en las evidencias: </t>
    </r>
    <r>
      <rPr>
        <u/>
        <sz val="11"/>
        <color rgb="FF000000"/>
        <rFont val="Calibri"/>
        <family val="2"/>
      </rPr>
      <t>https://drive.google.com/drive/folders/1xXJ2k58Wy_bP-x0nSCtTVlpBRR_Wctyi</t>
    </r>
  </si>
  <si>
    <t>Generar el mapa, modelo  y diccionario de datos  para los proyectos priorizados.</t>
  </si>
  <si>
    <t>A partir de la información recopilada en los documentos diagnósticos y las reuniones con las áreas técnicas se generó un inventario de fuentes (Data Lake) en elcual se caracterizaron preliminarmente las fuentes para cada uno de los proyectos priorizados. Además se cuenta con el modelo de datos (entidad-relación) y diccionario de datos en una primer versión para los proyectos de Plan de Sustitución de Leña y Boletín estadístico y se avanza en igual productos para los demás proyectos priorizados (PIEC, PERS, Precios base de liquidación de regalías y BECO). elporcentaje de avance corresponde a la ponderación de los avances en los seis proyectos priorizados para las tres actividades establecidas en elPETI al respecto.</t>
  </si>
  <si>
    <t>Se ha generado la primer versión del mapa de información que integra los seis proyectos priorizados (PIEC, PERS, Boletín estadístico, Plan de Sustitución de Leña, Precios base de liquidación de regalías/Formato Básico Minero y BECO), así como los diccionario de datos en una primer versión para cada uno de los proyectos priorizados de acuerdo con el alcance definido con los equipos de las áreas técnicas de cada una de las Subdirecciones u Oficinas, según correspondan. El porcentaje de avance corresponde a la ponderación de los avances en los seis proyectos priorizados y de conformidad con el alcance definido con las áreas técnicas.</t>
  </si>
  <si>
    <t xml:space="preserve">Actividad con avance acumulado del 2,2%, cuenta con las evidencias correspondientes a la descripción de objetos, diccionario de datos. Finaliza en noviembre. </t>
  </si>
  <si>
    <t>Casos de uso para PIEC, PERS, Boletín estadístico, Plan de sustitución de leña, Formato Básico Minero, BECO.</t>
  </si>
  <si>
    <t xml:space="preserve">Actividad con avance acumulado al 3er trimestre del 3,1%, cuenta con las evidencias correspondientes a la relación de los enlaces de los casos de uso adelantados. Finaliza en noviembre. </t>
  </si>
  <si>
    <r>
      <rPr>
        <sz val="11"/>
        <color rgb="FF000000"/>
        <rFont val="Calibri"/>
        <family val="2"/>
      </rPr>
      <t xml:space="preserve">Se encuentra disponible la documentación en la ruta: </t>
    </r>
    <r>
      <rPr>
        <u/>
        <sz val="11"/>
        <color rgb="FF000000"/>
        <rFont val="Calibri"/>
        <family val="2"/>
      </rPr>
      <t>https://drive.google.com/drive/folders/1xXJ2k58Wy_bP-x0nSCtTVlpBRR_Wctyi</t>
    </r>
  </si>
  <si>
    <t>Diseñar e implementar modelos de analítica estadística y geoespacial avanzada para los proyectos priorizados.</t>
  </si>
  <si>
    <t>Subdirecciones - Oficina de Fondos</t>
  </si>
  <si>
    <t>En cuanto a los modelos de analítica estadística y geoespacial avanzada, para el caso del proyecto de Boletín Estadístico, se ha iniciado el proceso de definición de procesos para la migración de datos mediante instrumentos de extracción, transformación y carga de información (ETL) que se desarrollará en Python; este proceso, aportará a los modelos de analítica dado que garantizará la correcta estructura y estandarización de datos para la generación de dichos modelos. De igual forma, para elcaso del proyecto de Plan de Sustitución de Leña, se ha iniciado elproceso de generación de las variables de entrada del EMC a partir de las fuentes primarias de información, esto mediante scripts de Python parametrizados. Finalmente, para elproyecto de Planes de Energización Rural Sostenible – PERS, se plantea tomar una muestra de 20 preguntas a partir de una herramienta multiplataforma que facilitará la recolección de datos y elanálisis preliminar que incluirá ejercicios que garanticen la calidad del dato (corrección de errores ortográficos, inclusión de dominios y subtipos, reglas de validación, parametrización, entre otros). En los casos expuestos se avanza en eldiseño de los modelos de analítica estadística y geoespacial pero aún no se ha implementado ninguno de estos, por cuanto para elpresente reporte de trimestre no se presentará avance al respecto.</t>
  </si>
  <si>
    <t xml:space="preserve">En cuanto a los modelos de analítica estadística y geoespacial se ha generado en su primer versión: i) Tablero de control para el proyecto Formato Básico Minero que representa los datos de municipios por etapa en un mapa coropletico y despliega diferentes tipos de gráficas asociadas variables de los archivos consolidados del Formato Básico Minero, ii) Tablero de control del Plan de sustitución de leña que representa los datos de hogares que usan combustibles ineficientes por Departamentos en un mapa coropletico y despliega diferentes tipos de gráficas asociadas variables de entrada del EMC – Plan de sustitución de leña (GLP – Gas Natural), iii) Tablero de control del Boletín Estadístico el cual representa los datos de capacidad efectiva neta utilizando como unidad espacial de referencia los Departamentos en un mapa coropletico y despliega diferentes tipos de gráficas asociadas a las variables piloto extraídas de XM, iv) Tablero de control de BECO el cual presenta una pestaña de mapa para incluir datos geográficos y despliega diferentes tipos de gráficas asociadas los datos estructurados para Carbón, Exportación, Centrales Térmicas y EAM, v) Tablero de control de PERS el cual presenta el mapa de los datos geográficos capturados en las encuestas y despliega diferentes tipos de gráficas asociadas a estos datos, y vi) Tablero de control de redes PIEC el cual representa los datos de líneas de transmisión por operador STR y STN. Además se han generado la definición de procesos para la migración de datos mediante instrumentos de extracción, transformación y carga de información (ETL) aportando a los modelos de analítica para garantizar la correcta estructura y estandarización de datos para la generación de dichos modelos. El alcance de los modelos de analítica estadística y geoespacial en su primer versión, se han acordado con los equipos de las áreas técnicas de cada una de las Subdirecciones u Oficinas, según correspondan. El porcentaje de avance corresponde a la ponderación de los avances en los seis proyectos priorizados y de conformidad con el alcance definido con las áreas técnicas. </t>
  </si>
  <si>
    <t xml:space="preserve">Actividad con avance acumulado del 1,6%, cuenta con las evidencias correspondientes a la presentación del modelo de analítica estadística y geoespacial. Finaliza en noviembre. </t>
  </si>
  <si>
    <t xml:space="preserve">Tableros de control para sustitución de leña, análisis de fuente de energía (XM) y Encuesta PERS para una de sus preguntas. </t>
  </si>
  <si>
    <t>Actividad con avance acumulado al 3er trimestre del 2%, cuenta con las evidencias de la implementación de tableros de control en power BI. Finaliza en noviembre.</t>
  </si>
  <si>
    <r>
      <rPr>
        <sz val="11"/>
        <color rgb="FF000000"/>
        <rFont val="Calibri"/>
        <family val="2"/>
      </rPr>
      <t xml:space="preserve">Se desarrolló modelo de analítica para cada proyecto priorizado: </t>
    </r>
    <r>
      <rPr>
        <u/>
        <sz val="11"/>
        <color rgb="FF000000"/>
        <rFont val="Calibri"/>
        <family val="2"/>
      </rPr>
      <t>https://drive.google.com/drive/folders/1xXJ2k58Wy_bP-x0nSCtTVlpBRR_Wctyi</t>
    </r>
  </si>
  <si>
    <t>Implementar la fase 2 del plan unificado de gobierno de datos para la gestión de la información de la entidad</t>
  </si>
  <si>
    <t>Documento alineación entre el gobierno de datos institucional con el gobierno de datos sectorial y métricas para el control sobre el gobierno de datos.</t>
  </si>
  <si>
    <t>Alinear el gobierno de datos institucional con el gobierno de datos sectorial.</t>
  </si>
  <si>
    <t>Mesas de trabajo con equipo de gestión de información sectorial, para identificar las actividades requeridas en la fase 2 del plan unificado de gobierno de datos alineado con elsectorial</t>
  </si>
  <si>
    <t xml:space="preserve">Se realizan semanales con el equipo de gestión de información sectorial,  con el fin que las acciones realizadas en gobierno de datos de la upme estén acorde a los requerimientos sectoriales </t>
  </si>
  <si>
    <t xml:space="preserve">Actividad con avance acumulado del 1,2%, cuenta con las evidencias del reporte que corresponden a la planeación del proceso de contratación. Finaliza en diciembre. </t>
  </si>
  <si>
    <t>Se continua realizando las reuniones con el equipo de gestión de información sectorial, buscando que las gestiones realizadas por arquietectura de informacion se encuentren acordes a los lineamientos sectoriales</t>
  </si>
  <si>
    <t>Actividad con avance acumulado al 3er trimestre del 2%, no se identifican las evidencias correspondientes dentro de la carpeta dispuesta para tal fin. Finaliza en noviembre.</t>
  </si>
  <si>
    <t>Se anexa documento de alineación</t>
  </si>
  <si>
    <t>Definir e implementar las métricas para el control sobre el gobierno de los datos y KPI’s que permitan medir la gestión del gobierno de datos en la UPME.</t>
  </si>
  <si>
    <t>Mesas de trabajo para revisar las observaciones dadas por el contratista de la implementación de la fase 1 de plan unificado de gobierno de datos respecto a métricas de gobierno de datos</t>
  </si>
  <si>
    <t>se presentaron las fichas para la contratacion de la fase 2 del plan unificado de gobierno. Evidencias</t>
  </si>
  <si>
    <t xml:space="preserve">Actividad con avance acumulado del 0,30%, cuenta con las evidencias que corresponden a las citaciones de mesas de trabajo presenciales para la articulación gestión información sectorial. Finaliza en diciembre. </t>
  </si>
  <si>
    <t>Se inicia el contrato de interoperabilidad, el contrato de  metadatos no fue posible ejecutarlo</t>
  </si>
  <si>
    <t>Actividad con avance acumulado al 3er trimestre del 0,6%, no se identifican las evidencias correspondientes dentro de la carpeta dispuesta para tal fin. Finaliza en diciembre.</t>
  </si>
  <si>
    <r>
      <rPr>
        <sz val="11"/>
        <color rgb="FF000000"/>
        <rFont val="Calibri"/>
        <family val="2"/>
      </rPr>
      <t xml:space="preserve">Se crearon documentos de interoperabilidad y quedó pendiente la identificación e implementación de los metadatos. Evidencia: </t>
    </r>
    <r>
      <rPr>
        <u/>
        <sz val="11"/>
        <color rgb="FF000000"/>
        <rFont val="Calibri"/>
        <family val="2"/>
      </rPr>
      <t>https://drive.google.com/drive/folders/1vclc4VQ3f9k8poC8YhR8Lw-7plCX7YVQ</t>
    </r>
  </si>
  <si>
    <t>Adelantar acciones de Seguridad y Privacidad de la Informacion (Seguridad Digital) alineadas con el Modelo de Seguridad y Privacidad de la Informacion - MSPI</t>
  </si>
  <si>
    <t>Ejecución de los Planes : 
- Seguridad y Privacidad  de la Informacion
- Tratamiento de Riesgos de Seguridad y Privacidad de la Informacion</t>
  </si>
  <si>
    <t>Desarrollar acciones formuladas en el Plan de Seguridad y Privacidad de la información .</t>
  </si>
  <si>
    <t>Se tiene programado para comité de Gestión y Desempeño socialización de avances del plan de SPI</t>
  </si>
  <si>
    <r>
      <rPr>
        <sz val="11"/>
        <color rgb="FF000000"/>
        <rFont val="Calibri, Arial"/>
      </rPr>
      <t xml:space="preserve">A corte del tercer trimestre se realizó avance en cada una de las actividades descritas en el Plan de Seguridad y Privacidad de la Información. Las evidencias se encuentran en la siguiente ruta: 
</t>
    </r>
    <r>
      <rPr>
        <u/>
        <sz val="11"/>
        <color rgb="FF000000"/>
        <rFont val="Calibri, Arial"/>
      </rPr>
      <t>https://drive.google.com/drive/folders/1a1bEOaLkKR2HGglb5LsbTodamdunh85n</t>
    </r>
  </si>
  <si>
    <t>Actividad con avance acumulado al 3er trimestre del 3%, cuenta con evidencias correspondiente a la Consolidación de las actividades de los Planes SPI y PTRSPI Actualizado 3cer trimestre 2022. Finaliza en diciembre.</t>
  </si>
  <si>
    <t>A corte del cuarto trimestre se realizó avance en cada una de las actividades descritas en el Plan de Seguridad y Privacidad de la Información. Las evidencias se encuentran en la siguiente ruta: 
https://drive.google.com/drive/folders/1a1bEOaLkKR2HGglb5LsbTodamdunh85n</t>
  </si>
  <si>
    <t>Desarrollar acciones formuladas en el plan tratamiento de riesgos de seguridad y privacidad de la información</t>
  </si>
  <si>
    <t>Se tiene programado para comité de Gestión y Desempeño socialización de avances del plan de TRSPI</t>
  </si>
  <si>
    <r>
      <rPr>
        <sz val="11"/>
        <color rgb="FF000000"/>
        <rFont val="Calibri, Arial"/>
      </rPr>
      <t xml:space="preserve">A corte del tercer trimestre se realizó avance en cada una de las actividades descritas en el Plan Tratamiento de Riesgos de Seguridad y Privacidad de la Información - PTRSPI. Las evidencias se encuentran en la siguiente ruta: </t>
    </r>
    <r>
      <rPr>
        <u/>
        <sz val="11"/>
        <color rgb="FF000000"/>
        <rFont val="Calibri, Arial"/>
      </rPr>
      <t xml:space="preserve">
https://drive.google.com/drive/folders/1a1bEOaLkKR2HGglb5LsbTodamdunh85</t>
    </r>
    <r>
      <rPr>
        <sz val="11"/>
        <color rgb="FF000000"/>
        <rFont val="Calibri, Arial"/>
      </rPr>
      <t>n</t>
    </r>
  </si>
  <si>
    <t>Actividad con avance acumulado al 3er trimestre del 3%, cuenta con evidencias correspondiente a la Consolidación de las ctividades de los Planes SPI y PTRSPI Actualizado 3cer trimestre 2022. Finaliza en diciembre.</t>
  </si>
  <si>
    <t>A corte del cuarto trimestre se realizó avance en cada una de las actividades descritas en el Plan Tratamiento de Riesgos de Seguridad y Privacidad de la Información - PTRSPI. Las evidencias se encuentran en la siguiente ruta: 
https://drive.google.com/drive/folders/1a1bEOaLkKR2HGglb5LsbTodamdunh85n</t>
  </si>
  <si>
    <t>Implementar el modelo operativo  en la mesa de servicio enfocado al mejoramiento de la experiencia de usuario.</t>
  </si>
  <si>
    <t>Reporte de seguimiento a la Operacion de la Mesa de Servicio</t>
  </si>
  <si>
    <t>Adoptar el modelo Operativo en la mesa de servicio enfocado al mejoramiento de la experiencia de usuario.</t>
  </si>
  <si>
    <r>
      <rPr>
        <sz val="11"/>
        <color rgb="FF000000"/>
        <rFont val="Calibri"/>
        <family val="2"/>
      </rPr>
      <t xml:space="preserve">Se llevó a cabo la parametrización de la herramienta GLPI de mesa de servicio, habilitando el acceso a través del enlace </t>
    </r>
    <r>
      <rPr>
        <u/>
        <sz val="11"/>
        <color rgb="FF000000"/>
        <rFont val="Calibri"/>
        <family val="2"/>
      </rPr>
      <t>mesa de servicio.upme.gov.co</t>
    </r>
    <r>
      <rPr>
        <sz val="11"/>
        <color rgb="FF000000"/>
        <rFont val="Calibri"/>
        <family val="2"/>
      </rPr>
      <t xml:space="preserve">, se programó ellanzamiento del modelo operativo de la  mesa de servicio al interior de la entidad, para eldia 07 de abril. </t>
    </r>
  </si>
  <si>
    <t>Actividad que reporta avance y cuenta con las evidencias. Finaliza en diciembre. Validar si se puede dar por cumplida la actividad dado que la herramienta ya se encuentra adoptada.</t>
  </si>
  <si>
    <t>cumplida</t>
  </si>
  <si>
    <t>Se lanzó mesa de servicios a través de actividad en "Tardeando con la UPME"</t>
  </si>
  <si>
    <t>Actividad cumplida en el 2do trimestre y cuenta con las evidencias.</t>
  </si>
  <si>
    <t>Adelantar procesos administrativos requeridos para la consecución del servicio.</t>
  </si>
  <si>
    <t xml:space="preserve">Se adelantó el proceso de contratación de la mesa de servicio a través de la tienda virtual del estado Colombiano, incluyendo tres técnicos y un profesional </t>
  </si>
  <si>
    <t>Actividad cumplida anticipadamente, cuenta con las evidencias objetivas de su ejecución.</t>
  </si>
  <si>
    <t>Generar reportes de seguimiento a la operación del modelo.</t>
  </si>
  <si>
    <t>Informe mensual de gestión de los casos de soporte solicitados por los usuarios</t>
  </si>
  <si>
    <t>Actividad con avance acumulado del 0,2% y con evidencias  que corresponden a los informes mensuales de soporte y asistencia técnica. Finaliza en diciembre.</t>
  </si>
  <si>
    <r>
      <rPr>
        <sz val="11"/>
        <color rgb="FF000000"/>
        <rFont val="Calibri"/>
        <family val="2"/>
      </rPr>
      <t xml:space="preserve">Se entregan informes de gestion  del tercer trimestre con atencion de requerimientos e incidentes de la mesa de servicio. Evidencias </t>
    </r>
    <r>
      <rPr>
        <u/>
        <sz val="11"/>
        <color rgb="FF000000"/>
        <rFont val="Calibri"/>
        <family val="2"/>
      </rPr>
      <t>https://drive.google.com/drive/u/1/folders/1ePx2DJhFf-MzZKiNMGpS6SI22wJv9Ivp</t>
    </r>
  </si>
  <si>
    <t>Actividad con avance acumulado al 3er trimestre del 0,75%, cuenta con evidencias de los informes. Finaliza en diciembre.</t>
  </si>
  <si>
    <r>
      <rPr>
        <sz val="11"/>
        <color rgb="FF000000"/>
        <rFont val="Calibri"/>
        <family val="2"/>
      </rPr>
      <t xml:space="preserve">Se entregan informes de gestion  del cuarto trimestre con atencion de requerimientos e incidentes de la mesa de servicio. Evidencias  
</t>
    </r>
    <r>
      <rPr>
        <u/>
        <sz val="11"/>
        <color rgb="FF000000"/>
        <rFont val="Calibri"/>
        <family val="2"/>
      </rPr>
      <t>https://drive.google.com/drive/folders/1hOPMi4dWULdRH-_JKuUfuZRVmP_DQzy2</t>
    </r>
    <r>
      <rPr>
        <sz val="11"/>
        <color rgb="FF000000"/>
        <rFont val="Calibri"/>
        <family val="2"/>
      </rPr>
      <t xml:space="preserve"> con lo cual se da por cumplida la acción.</t>
    </r>
  </si>
  <si>
    <t>Actualizar la infraestructura de red institucional</t>
  </si>
  <si>
    <t>Solucion infraestructura de red implementada</t>
  </si>
  <si>
    <t>Configuración de la solución adquirida</t>
  </si>
  <si>
    <t>Se llevaron a cabo reuniones de seguimiento y programación de actividades  previas a la migración del core y switches de borde</t>
  </si>
  <si>
    <t>Actividad que reporta avance con evidencias. Finaliza en abril</t>
  </si>
  <si>
    <t>Se generan actas con las actividades previas y posteriores configuracion de la solucion el dia 09 de abril.</t>
  </si>
  <si>
    <t>Actividad cumplida en el 2do trimestre conforme a lo planificado, cuenta con las evidencias de las actas.</t>
  </si>
  <si>
    <t>Puesta en operación y estabilización de la solución.</t>
  </si>
  <si>
    <t xml:space="preserve">Se llevaron a cabo actividades en sitio previas  a la migración del switch core y switches de borde </t>
  </si>
  <si>
    <t>Puesta en operación y estabilización de la solución de migracion de nueva solucion de infraestructura de red.</t>
  </si>
  <si>
    <t>Actividad cumplida en el 2do trimestre conforme a lo planificado, cuenta con las evidencias que corresponden al informe de puesta en operación y actas de seguimiento.</t>
  </si>
  <si>
    <t>Implementar el DRP acorde con las necesidades</t>
  </si>
  <si>
    <t>Solucion DRP implementada</t>
  </si>
  <si>
    <t>Actualizar arquitectura de solución DRP</t>
  </si>
  <si>
    <t>Se llevaron a cabo reuniones de aclaración de conceptos y mesas de trabajo con posibles proponentes; se definieron aplicaciones institucionales a respaldar en la nube</t>
  </si>
  <si>
    <t>Se definió arquitectura de solución de DRP para abrir proceso de contratación de servicios a través de la Tienda Virtual del Estado Colombiano</t>
  </si>
  <si>
    <t>Actividad cumplida en el 2do trimestre conforme a lo planificado, cuenta con las evidencias que corresponden a la arquitectura de la solución de DRP.</t>
  </si>
  <si>
    <t>Cumplida en el segundo trimestre.</t>
  </si>
  <si>
    <t>Implementar solución definida</t>
  </si>
  <si>
    <t>Se contrató el servicio a través de Orden de Compra 90880 de la Tienda Virtual del Estado Colombiano, para implementar el plan de recuperación ante desastres de la Unidad, mediante una infraestructura como servicio (IaaS) de TI a través de la nube privada</t>
  </si>
  <si>
    <t>Actividad con avance acumulado del 2%, cuenta con las evidencias que corresponden a la orden de compra No. 90880 emitida el 31/05/22. Finaliza en diciembre.</t>
  </si>
  <si>
    <t>Se está implementando la infraestructura en la nube privada de ASIC. Se anexan actas de seguimiento.</t>
  </si>
  <si>
    <t>Actividad con avance acumulado al 3er trimestre del 3%, cuenta con evidencias que corrresponde a las actas de los seguimientos realizados. Finaliza en diciembre.</t>
  </si>
  <si>
    <t>Se implementó servicio de infraestructura en el nube privada de ASIC. Se anexan actas.</t>
  </si>
  <si>
    <t>Identificar de manera articulada con las entidades del sector los objetos territoriales que hacen parte del catastro multiproposito en coordinacion con la ICDE y el modelo LADM</t>
  </si>
  <si>
    <t>Objetos territoriales del sector minero energeticos que hacen parte del catastro multiproposito</t>
  </si>
  <si>
    <t>Identificar objetos territoriales sector minero</t>
  </si>
  <si>
    <t>• Se definió el Plan de Trabajo  con los responsables de la política de administración de tierras a cargo del DNP y el IGAC y se definió el acompañamiento de la Cooperación Suiza como los conocedores de la metodología de identificación y caracterización de los objetos territoriales.
• Se definió y se avanza en las capacitaciones de fortalecimiento de capacidades con las entidades del sector con la gestión de la Cooperación Suiza, de las cuáles ya se termino las capacitación referente a Introducción al Sistema de Administración del Territorio" y Sistema de Administración de Tierras – SAT avanzado, capacitación donde se invitaron a todos los enlaces de gestión de información designados por la entidades del sector, para un total de 34 participantes.
• Primer versión del listado de los objetos territoriales a caracterizar donde se destaca para el sector minero “Títulos Mineros”.</t>
  </si>
  <si>
    <t>La actividad reporta avance  y se presentan las evidencias objetivas. La fecha de terminación es en noviembre.</t>
  </si>
  <si>
    <t>Se definió el Plan de Trabajo con los responsables de la política de administración de tierras a cargo del DNP y el IGAC y se definió el acompañamiento de la Cooperación Suiza como los conocedores de la metodología de identificación y caracterización de los objetos territoriales.
• Se cumplió con las capacitaciones de fortalecimiento de capacidades con las entidades del sector y con la gestión de la Cooperación Suiza, donde se tomaron los tres cursos introductorios denominados: 1. Introducción al Sistema de Administración del Territorio - SAT​, 2. Sistema de Administración del Territorio SAT – Avanzado ​y 3. Introducción al estándar ISO 19152:2012 LADM. Donde participaron 32 delegados por las entidades del sector. 
• Igual se cuenta con la primera versión de la matriz de caracterización del objeto territorial del sector minero denominado “Títulos Mineros”, matriz que está en revisión por parte del IGAC -ICDE.</t>
  </si>
  <si>
    <t>Actividad con avance acumulado del 1,8%, cuenta con las evidencias. Finaliza en noviembre.</t>
  </si>
  <si>
    <t>Identificar objetos territoriales sector hidrocarburos</t>
  </si>
  <si>
    <t>• Se definió el Plan de Trabajo  con los responsables de la política de administración de tierras a cargo del DNP y el IGAC y se definió el acompañamiento de la Cooperación Suiza como los conocedores de la metodología de identificación y caracterización de los objetos territoriales.
• Se definió y se avanza en las capacitaciones de fortalecimiento de capacidades con las entidades del sector con la gestión de la Cooperación Suiza, de las cuáles ya se termino las capacitación referente a Introducción al Sistema de Administración del Territorio" y Sistema de Administración de Tierras – SAT avanzado, capacitación donde se invitaron a todos los enlaces de gestión de información designados por la entidades del sector, para un total de 34 participantes.
• Primer versión del listado de los objetos territoriales a caracterizar donde se destaca para elsector hidrocarburos “Bloques de Tierras para Hidrocarburos”.</t>
  </si>
  <si>
    <t>Se definió el Plan de Trabajo con los responsables de la política de administración de tierras a cargo del DNP y el IGAC y se definió el acompañamiento de la Cooperación Suiza como los conocedores de la metodología de identificación y caracterización de los objetos territoriales.
• Se cumplió con las capacitaciones de fortalecimiento de capacidades con las entidades del sector y con la gestión de la Cooperación Suiza, donde se tomaron los tres cursos introductorios denominados: 1. Introducción al Sistema de Administración del Territorio - SAT​, 2. Sistema de Administración del Territorio SAT – Avanzado ​y 3. Introducción al estándar ISO 19152:2012 LADM. Donde participaron 32 delegados por las entidades del sector. 
• Igual se cuenta con la primera versión de la matriz de caracterización del objeto territorial del sector hidrocarburos denominado “Mapa de Tierras/Contratos Hidrocarburíferos" matriz que está en revisión por parte del IGAC -ICDE.</t>
  </si>
  <si>
    <t>Actividad cumplida durante el 2do trimestre, cuenta con las evidencias. Finalizaba en noviembre.</t>
  </si>
  <si>
    <t>2.3 Implementar acciones orientadas a la transformación digital de la entidad.</t>
  </si>
  <si>
    <t>Identificar objetos territoriales sector eléctrico</t>
  </si>
  <si>
    <t>Se definió el Plan de Trabajo con los responsables de la política de administración de tierras a cargo del DNP y el IGAC y se definió el acompañamiento de la Cooperación Suiza como los conocedores de la metodología de identificación y caracterización de los objetos territoriales.
• Se cumplió con las capacitaciones de fortalecimiento de capacidades con las entidades del sector y con la gestión de la Cooperación Suiza, donde se tomaron los tres cursos introductorios denominados: 1. Introducción al Sistema de Administración del Territorio - SAT​, 2. Sistema de Administración del Territorio SAT – Avanzado ​y 3. Introducción al estándar ISO 19152:2012 LADM. Donde participaron 32 delegados por las entidades del sector. 
• Se genero primera versión de la matriz de identificación de objeto territorial del tema de energía denominado “servidumbres" matriz que está en revisión por parte del IGAC -ICDE.</t>
  </si>
  <si>
    <t>Elaborar el Programa Anual de Auditorias Internas - PAAI 2022</t>
  </si>
  <si>
    <t>Programa Anual de Auditorias Internas - PAAI 2022 aprobado</t>
  </si>
  <si>
    <t>Elaborar y presentar para aprobación el Programa Anual de Auditorías Internas - PAAI 2022</t>
  </si>
  <si>
    <t>Se elaboró y presentó para aprobación el Programa Anual de Auditoría Interna - PAAI 2022, en sesión 1 del 26/01/2022 del Comité de Coordinación de Control Interno</t>
  </si>
  <si>
    <t>Se cumplió la actividad oportunamente y cuenta con las evidencias objetivas correspondientes.</t>
  </si>
  <si>
    <t>Ejecutar el Programa Anual de Auditorias Internas 2022 / AUDITORIAS INTERNAS BASADAS EN RIESGOS</t>
  </si>
  <si>
    <t>Informes de Auditorias</t>
  </si>
  <si>
    <t>Auditorías</t>
  </si>
  <si>
    <t>Se realizaron dos (2) auditorías internas a los procesos de Demanda y Prospectiva Energética y Gestión del Talento Humano</t>
  </si>
  <si>
    <t>La actividad reporta avance con las evidencias objetivas del mismo. Finaliza en diciembre.</t>
  </si>
  <si>
    <t>Se realizaron dos (2) auditorías internas a los procesos de Gestión de Servicios Administrativos y Gestión Jurídica, que incluyó la revision de actos administrativos, ver radicados: 20221000021103 y 20221000015973</t>
  </si>
  <si>
    <t>Actividad con avance acumulado del 16%, cuenta con las evidencias de las auditorías realizadas en el trimestre. Finaliza en diciembre. (Se ajustó el porcentaje acumulado del 9%, acorde con revisión conjunta con el área)</t>
  </si>
  <si>
    <t>Se realizaron dos (2) auditorías internas a los procesos de Servicio al Ciudadano PQR y PEI de Hidrocarburos, ver radicado 20221000029773 y 20221000032203</t>
  </si>
  <si>
    <t>Actividad con avance acumulado en el 3trimestre del 20%, cuenta con las evidencias de las auditorías realizadas en el trimestre, los cuales corresponden a los informes publicados en ORFEO. Finaliza en diciembre.</t>
  </si>
  <si>
    <t>Se realizaron cuatro (4) auditorias internas a los procesos de Divulgación e Información Minero Energética, Información, Sectorial, Mejora Continua y una Auditoria Especial por Queja notificada a Control Interno. Ver radicados 20221000035423, 20221000036173, 20221000038473, 20221000038493.</t>
  </si>
  <si>
    <t>Ejecutar el Programa Anual de Auditorias Internas 2022 / EVALUACIONES E INFORMES DE LEY</t>
  </si>
  <si>
    <t>Informes / Reporte / certificados</t>
  </si>
  <si>
    <t>Informes de Ley</t>
  </si>
  <si>
    <t>Se realizaron diez y nueve (19) informes de ley de acuerdo al Programa Anual de Auditoría Interna 2022.</t>
  </si>
  <si>
    <t>Se realizaron seis (6) informes de ley de acuerdo al Programa Anual de Auditoria Interna 2022. Ver soportes en Drive</t>
  </si>
  <si>
    <t>Actividad con avance acumulado del 5%, cuenta con las evidencias de los informes realizados en el trimestre. Finaliza en diciembre. (Se ajustó el porcentaje acumulado del 9%, acorde con revisión conjunta con el área)</t>
  </si>
  <si>
    <t>Se realizaron trece (13) informes de ley de acuerdo al Programa Anual de Auditoria Interna 2022. Ver soportes en Drive y https://www1.upme.gov.co/Gestion-y-control/InformesControlInterno/Evaluacion_Independiente_Estado_SCI_I_2022.pdf</t>
  </si>
  <si>
    <t>Actividad con avance acumulado en el 3trimestre del 8%, cuenta con las evidencias de los informes realizados en el trimestre. Finaliza en diciembre.</t>
  </si>
  <si>
    <t>Se realizaron nueve (9) informes de ley de acuerdo al Programa Anual de Auditoria Interna 2022. Ver soportes en Drive y 20221000156201, 20221000153861</t>
  </si>
  <si>
    <t>Ejecutar el Programa Anual de Auditorias Internas 2022 / SEGUIMIENTOS DE LEY</t>
  </si>
  <si>
    <t>Informes / Reportes / Actas /correos</t>
  </si>
  <si>
    <t>Seguimiento de Ley</t>
  </si>
  <si>
    <t>Se realizaron seis (6) seguimientos de ley de acuerdo al Programa Anual de Auditoría Interna 2022.</t>
  </si>
  <si>
    <t>Se realizaron seis (6) seguimientos de ley de acuerdo al Programa Anual de Auditoria Interna 2022. Ver https://www1.upme.gov.co/Seguimiento/InformesControlInterno/Seguimiento_PAAC_riesgos_corrupcion_abril_2022.pdf; https://www1.upme.gov.co/Seguimiento/InformesControlInterno/Informe_seguimiento_riesgos_corrupcion_Abril2022.pdf; 20221000019673; 20221000019593. Los Soportes de los seguimientos restastes se reportan en el Drive</t>
  </si>
  <si>
    <t>Actividad con avance acumulado del 5%, cuenta con las evidencias de los seguimientos realizados en el trimestre (Publicados en la página web). Finaliza en diciembre.</t>
  </si>
  <si>
    <t>Se realizaron ocho (8) seguimientos de ley de acuerdo al Programa Anual de Auditoria Interna 2022. Ver https://www1.upme.gov.co/Gestion-y-control/InformesControlInterno/Seguimiento_PAAC_riesgos_corrupcion_agosto_2022.pdf; https://www1.upme.gov.co/Gestion-y-control/InformesControlInterno/Informe_seguimiento_riesgos_corrupcion_Agosto2022.pdf. Los Soportes de los seguimientos restastes se reportan en el Drive</t>
  </si>
  <si>
    <t>Actividad con avance acumulado en el 3er trimestre del 8%, cuenta con las evidencias de los seguimientos realizados en el trimestre. Finaliza en diciembre.</t>
  </si>
  <si>
    <t xml:space="preserve">Se realizaron cuatro (4) seguimientos de ley de acuerdo al Programa Anual de Auditoria Interna 2022. Ver soportes en Drive </t>
  </si>
  <si>
    <t>Ejecutar el Programa Anual de Auditorias Internas 2022 / DESARROLLO DE OTROS ROLES DE LAS OFICINAS DE CONTROL INTERNO</t>
  </si>
  <si>
    <t>Agendas de Reunión / Actas de Reunión / Memorandos / Presentaciones / Listas de Asistencia</t>
  </si>
  <si>
    <t>Asesorias y acompañamientos (Incluido asesoria en comites)</t>
  </si>
  <si>
    <t>Se ajusta el porcentaje de avance inicialmente reportado al 5%. Siendo este la 4ta parte del porcentaje asignado a la actividad, toda vez que esta se ejecuta por demanda. 
La actividad reporta cumplimiento anticipado y cuenta con las evidencias acordes con el reporte. Se recomienda revisar el porcentaje reportado toda vez que la subactividad "Asesorias y acompañamientos (Incluido asesoria en comites)" se continuarán realizando o requiriendo en el transcruso de lo que resta de la vigencia. La actividad finaliza en diciembre</t>
  </si>
  <si>
    <t>La actividad reporta cumplimiento anticipado y cuenta con las evidencias acordes con el reporte. Se recomienda revisar el porcentaje reportado toda vez que la subactividad "Asesorias y acompañamientos (Incluido asesoria en comites)" se continuarán realizando o requiriendo en el transcurso de lo que resta de la vigencia, razon por la cual en la verificación se deja de avance la 4ta parte del 20%. La actividad finaliza en diciembre</t>
  </si>
  <si>
    <t>Se realizaron asesorias y acompañamientos en 2 Comites de Gestión y Desempeño, 9 Comités de Contratación, 4 Comités de Conciliación, 8 Mesas de Coordinación y 1 Comité Sectorial de Control Interno</t>
  </si>
  <si>
    <t>Actividad con avance acumulado del 10%, faltan las evidencias. Finaliza en diciembre.</t>
  </si>
  <si>
    <t>Se realizaron asesorias y acompañamientos en 13 Comités de Contratación, 5 de Conciliación, 1 Sostenibilidad Contable, 20 Mesas de Coordinación y 1 de Control Interno.</t>
  </si>
  <si>
    <t>Actividad con avance acumulado en el 3er trimestre del 15%, cuenta con las evidencias de las asesorías y acompañamientos realizados en el trimestre. Finaliza en diciembre.</t>
  </si>
  <si>
    <t xml:space="preserve">Se brindó asesoria y acompañamiento a 19 Comités de Contratación, 8 Comites de Conciliación, 2 Comité de Sostenibilidad Contable, 2 Comites de Control Interno y 2 Mesas de Coordinación, ver soportes en Drive
</t>
  </si>
  <si>
    <t>Ejecutar el Programa Anual de Auditorias Internas 2022 / ATENCIÓN ENTES DE CONTROL</t>
  </si>
  <si>
    <t>Agendas de Reunión / Listas de Asistencias / respuesta a requerimientos / correos</t>
  </si>
  <si>
    <t>Atención entes de control</t>
  </si>
  <si>
    <t xml:space="preserve">Se ajusta el porcentaje de avance inicialmente reportado al 2,5%. Siendo este la 4ta parte del porcentaje asignado a la actividad, toda vez que esta se ejecuta por demanda. 
La actividad reporta cumplimiento anticipado y  evidencias objetivas del mismo. Finalza en diciembre. </t>
  </si>
  <si>
    <t xml:space="preserve">La actividad reporta cumplimiento anticipado y  evidencias objetivas del mismo. Finaliza en diciembre. </t>
  </si>
  <si>
    <t>Se apoyó la respuesta a 5 solicitudes de información de la CGR, según los siguientes radicados: 20221110055812; 20221110063552; 20221110075182; 20221110075672; 20221110093362.</t>
  </si>
  <si>
    <t>Actividad con avance acumulado del 5%, cuenta con las evidencias que corresponden a las respuestas a entes de control en las que se apoyó durante el trimestre. Finaliza en diciembre.</t>
  </si>
  <si>
    <t>Se apoyó la respuesta a tres (3) requerimientos de la CGR 20221110166642 respuesta 20221100127991 
 20221110159582respuesta 20221000123831
 20221110174182, la respuesta esta en trámite</t>
  </si>
  <si>
    <t>Actividad con avance acumulado en el 3er trimestre del 7,5%, cuenta con las evidencias de las las respuestas a entes de control dadas en el trimestre las cuales se hacen con el apoyo de la oficina CI. Finaliza en diciembre.</t>
  </si>
  <si>
    <t xml:space="preserve">Se apoyó la respuesta a siete (7) requerimientos de la CGR: Acompañamiento a requerimientos CGR 
REQUERIMIENTO CGR 20221110198202
CON RESPUESTA 20221000151671
REQUERIMIENTO CGR 20221110195082 CON RESPUESTA 20221000148411
REQUERIMIENTO CGR 20221110188302 
CON RESPUESTA 20221000145541
REQUERIMIENTO CGR 20221110188512
CON RESPUESTAS 20221000153861 Y 20221000156201
REQUERIMIENTO CGR 20221110182412
CON RESPUESTA 20221700138951
REQUERIMIENTO CGR 20221110174182
CON RESPUESTA 20221500134371
REUNIÓN VIRTUAL 15 NOVIEMBRE 
SOBRE SOLICITUD DE INFORMACION SSFVI en ZNI.
</t>
  </si>
  <si>
    <t>Realizar estudios y acciones técnicas para el sub sector de Gas</t>
  </si>
  <si>
    <t>Convocatorias de gas natural</t>
  </si>
  <si>
    <t>Realizar las acciones derivadas de la adopción del Plan de Abastecimiento de Gas Natural por parte del MME - Selección de auditores</t>
  </si>
  <si>
    <t>Se actualizaron y publicaron los Anexos 3, 5 y 6 de los DSI de la convocatoria pública UPME GN 001-2022 corresponden a las condiciones de selección y contratación del Auditor del proyecto de la Infraestructura de Importación de Gas del Pacífico (IIGP). Estos mismo anexos serán la base para la selección de los auditores de los demás proyectos adoptados por el Plan de Abastecimiento de Gas Natural.</t>
  </si>
  <si>
    <t xml:space="preserve">Actividad con avance del 1%, cuenta con las evidencias acorde con el reporte. Queda con rezago del 4% frente a la ponderación asignada. Finalizaba en abril. </t>
  </si>
  <si>
    <t>Actiidad que continúa con el mismo avance del 1er trimestre, dado que se aprobó la modificación a la fecha de terminación, se encuentra en terminos. Finaliza en Octubre.</t>
  </si>
  <si>
    <t>A partir de la circular 100 de 2022, se publica la adenda No. 1 donde se modifica el cronograma establecido en el Anexo 3. Términos de referencia del Auditor de la Convocatoria UPME No. GN 001 - 2022
  Finalmente, de acuerdo a los Documentos de Selección del Inversionista (DSI) de la convocatoria UPME No. GN 001 - 2022, la fecha para presentación de propuestas por parte de los oferentes es hasta marzo del 2023. Por lo anterior quedan concluidas las actividades respecto a Convocatorias de Gas para este periodo 2022.
 https://www1.upme.gov.co/PromocionSector/Paginas/UPME_GN_001_2022_IIGP.aspx</t>
  </si>
  <si>
    <t>Realizar las acciones derivadas de la adopción del Plan de Abastecimiento de Gas Natural por parte del MME  - Procesos de convocatorias, incluido Infraestructura de Importación de gas del Pacífico (documentos de selección, adendas, actas e informes).</t>
  </si>
  <si>
    <t>Se actualizaron y publicaron los Documentos de Selección del Inversionista (DSI) que dieron origen a la convocatoria pública UPME GN No. 001 de 2022. Se recibieron comentarios a los DSI hasta el 30 de junio de 2022.</t>
  </si>
  <si>
    <t>Actividad que reporta un avance acumulado de 1%, cuenta con las evidencias correspondientes. Finaliza en noviembre.</t>
  </si>
  <si>
    <t>Actividad que continua con un avance acumulado de 1%, en el 3er trimestre no reporta avance. Finaliza en noviembre.</t>
  </si>
  <si>
    <t>Realizar las acciones derivadas de la adopción del Plan de Abastecimiento de Gas Natural por parte del MME - Seguimiento a auditores de obras del Plan de Abastecimiento de Gas Natural.</t>
  </si>
  <si>
    <t>Actividad que se ejecutará entre junio y diciembre según lo proyectado.</t>
  </si>
  <si>
    <t>Actividad al 3er trimestre no reporta avance. Finaliza en diciembre.</t>
  </si>
  <si>
    <t>Realizar las acciones derivadas de la adopción del Plan de Abastecimiento de Gas Natural por parte del MME - Participación en estudios y análisis de los proyectos del plan.</t>
  </si>
  <si>
    <t>Actividad que al 2do semestre no cuenta con reporte de avance. inició desde enero y finaliza en diciembre.</t>
  </si>
  <si>
    <t>Estudio técnico para el Plan de Abastecimiento de Gas Natural</t>
  </si>
  <si>
    <t>Realizar diagnóstico de necesidades e identificación de soluciones para el abastecimiento y la confiabilidad.</t>
  </si>
  <si>
    <t>Se ha actualizado la información insumo e identificado como temas a responder: i)- verificación de la pertinencia de las obras de infraestructura recomendados en el Estudio Técnico del Plan de Abastecimiento de Gas Natural anterior;  ii)- Pertinencia del gasoducto Jobo-Medellín-Mariquita-Bogotá</t>
  </si>
  <si>
    <t>La actividad presenta rezago del 2% frente a los programado (5%), reporta avance y tiene las evidencias de lo reportado.</t>
  </si>
  <si>
    <t>Con rezago</t>
  </si>
  <si>
    <t>La actividad no reporta avance en el 2do trimestre. continua con rezago del 2%. Finalizaba en febrero.</t>
  </si>
  <si>
    <t>Se tiene la actualización de los insumo, el modelamiento de abastecimiento y se adelanta confiabilidad.</t>
  </si>
  <si>
    <t>Se cumplió con la actividad durante el 3er trimestre, cuenta con las evidencias objetivas.</t>
  </si>
  <si>
    <t>Consolidación de documentos de análisis, presentaciones y anexos con el soporte técnico del Estudio.</t>
  </si>
  <si>
    <t>Se ha avanzado en la simulación del sistema nacional de gas natural y reconocido que las obras antes recomendadas siguen siendo necesarias.</t>
  </si>
  <si>
    <t>La actividad presenta rezago del 3% frente a lo programado (4%), reporta avance y tiene las evidencias de lo reportado.</t>
  </si>
  <si>
    <t>La actividad no reporta avance en el 2do trimestre. continua con rezago del 3%. Finalizaba en febrero.</t>
  </si>
  <si>
    <t>Se ha presentado un avance preliminar al interior de la subdirección, con el proposito de conseguir retroalimentación.</t>
  </si>
  <si>
    <t>La actividad presenta avance durante el 3er trimestre, llegando a un avance acumulado del 2%, queda con rezago del 2%. Finalizaba en septiembre segun la fecha de reprogramación aprobada en mite del mes de julio.</t>
  </si>
  <si>
    <t>Se finalizo el PAGN y se realizo una presentación interna</t>
  </si>
  <si>
    <t>Socialización de resultados en consulta</t>
  </si>
  <si>
    <t>A partir de las proyecciones nacionales de demanda de gas natural se realizó la expansión a nivel nodal.  Se desarrolló la proyección de demanda de gas natural termoeléctrico a nivel de central.</t>
  </si>
  <si>
    <t>Actividad con avance el 0,33%, cuenta con evidencia y queda con rezago del 0,67%. Finalizaba en abril.</t>
  </si>
  <si>
    <t>Actividad al 3er trimestre no reporta avance, coninúa con el mismo avance del 1er trimestre. Finaliza en noviembre.</t>
  </si>
  <si>
    <t>Ya está hecho el PAGN y se realizo la socialización interna a la subdirección de hidrocarburos. De esta socialización surgieron observaciones que requieren hacer nuevos análisis en el plan.</t>
  </si>
  <si>
    <t xml:space="preserve">La actividad no se cumplió en su totalidad. </t>
  </si>
  <si>
    <t>Análisis de comentarios y socialización del documento definitivo</t>
  </si>
  <si>
    <t>Se continúa con la consecución de información insumo proveniente de los agentes para los análisis sectoriales asociados al mencionado plan.</t>
  </si>
  <si>
    <t>Actividad con avance del 1,65%, no cuenta con evidencias, queda con rezago del 3,35%. Finalizaba en abril.</t>
  </si>
  <si>
    <t>Ya está hecho el documento del PAGN, pero no es el definitivo debido a los ajustes que se deben realizar, por lo cual no se realizó la socialización externa.</t>
  </si>
  <si>
    <t>Realizar estudios técnicos con información especializada de combustibles liquidos</t>
  </si>
  <si>
    <t>Plan Indicativo de Combustibles Líquidos: Confiabilidad</t>
  </si>
  <si>
    <t xml:space="preserve">Análisis de información y de comentarios a la consulta </t>
  </si>
  <si>
    <t>A partir del análisis de las observaciones al Plan de Combustibles Líquidos del años anterior, se estableció un conjunto de actividades para mejorar la calidad del mismo.</t>
  </si>
  <si>
    <t>Se cumplió con la actividad acorde con los planificado y cuenta con las evidencias objetivas de su ejecución</t>
  </si>
  <si>
    <t>Consolidación de documento y anexos técnicos con análisis de confiabilidad.</t>
  </si>
  <si>
    <t xml:space="preserve">Se ha actualizado la información insumo e identificado como temas a responder y se adelantan consultas con los agentes sectoriales para revisar esta misma. </t>
  </si>
  <si>
    <t>La actividad presenta rezago del 3% frente a los programado (4%), reporta avance y tiene las evidencias de lo reportado.</t>
  </si>
  <si>
    <t xml:space="preserve">Actividad que presentó cumplimiento en mayo, el documento correspondiente se encuentra publicado en la página de la UPME y se puede encontrar en el link:
 https://www1.upme.gov.co/Hidrocarburos/publicaciones/PIACL_Confiabilidad_2022.pdf
</t>
  </si>
  <si>
    <t>03/08/2022
Se ajusta el reporte acorde con justificación y evidencias del cumplimiento suministradas al GIT de Planeación.</t>
  </si>
  <si>
    <t>Socialización de documento definitivo</t>
  </si>
  <si>
    <t>No presentó avance dado que no se ha terminado el Plan Indicativo de Combustibles Líquidos: Confiabilidad</t>
  </si>
  <si>
    <t>No cumplida</t>
  </si>
  <si>
    <t>Actividad que al 2do trimestre continua sin reporte de avance. Finalizaba en marzo.</t>
  </si>
  <si>
    <t>Actividad que al 3er trimestre continua sin reporte de avance. Finalizaba en marzo. Es importante revisar dado que la actividad anterior ya finalizó y el documento está publicado en la página web.</t>
  </si>
  <si>
    <t>La subdirectora que se encontraba a cargo hasta noviembre del 2022, realizó diferentes socializaciones con el Ministerio de Minas y Energía</t>
  </si>
  <si>
    <t>La actividad se cumplio en su totalidad. El documento definitivo se encuentra publicado en la página web de la entidad.</t>
  </si>
  <si>
    <t>Elaborar insumos técnicos, legales y económicos que sirvan de soporte para orientar la implementación de planes del sub sector de hidrocarburos</t>
  </si>
  <si>
    <t>Plan de sustitución de leña y otros energéticos altamente ineficientes</t>
  </si>
  <si>
    <t>Recolección de insumos, análisis y valoración de alternativas</t>
  </si>
  <si>
    <t>Se realizó un análisis multicriterio sobre la viabilidad técnica de las diferentes alternativas de sustitución de leña y combustibles ineficientes para la cocción de alimentos en los departamentos del país</t>
  </si>
  <si>
    <t xml:space="preserve">Actividad cumplida en el 1er trimestre. </t>
  </si>
  <si>
    <t xml:space="preserve">Actividad cumplida desde el 1er trimestre. </t>
  </si>
  <si>
    <t>Consolidación de documento de consulta (documentos metodológicos y técnicos)</t>
  </si>
  <si>
    <t>A la fecha de corte se cuenta con un documento consolidado sobre los avances del plan, presentaciones efectuadas en diferentes espacios e información cartográfica generada con los análisis realizados en el marco de la formulación del plan.</t>
  </si>
  <si>
    <t>La actividad presenta rezago del 1% frente a los programado (5%), reporta avance y tiene las evidencias de lo reportado. No se cumple en su totalidad debido la falta de los anexos del documento.</t>
  </si>
  <si>
    <t>Actividad que no reportan avance en el 2do trimestre, continúa con rezago del 1%. Finalizaba en marzo.</t>
  </si>
  <si>
    <t>El documenrto del Plan de sustitucipón de leña, se entrega para revisión interna directiva</t>
  </si>
  <si>
    <t>Actividad cumplida en el 3er trimestre, cuanta con la evidencias del plan elaborado.</t>
  </si>
  <si>
    <t xml:space="preserve">Análisis de comentarios y consolidación de información de estudio sobre caracterización del consumo de leña.
</t>
  </si>
  <si>
    <t>Actividad que al 3er trimestre no reporta avance, se encuentra programada para ejecutar entre agosto y octubre.</t>
  </si>
  <si>
    <t>Se realizo taller interno con funcionarios misionales de la UPME en relación con la propuesta del PNSL.
  Adicionalmente se realizo taller de retroalimentación nacional el 24 de noviembre en la ciudad de Pasto. 
 Se presento el PNSL al gremio de GLP (Gasnova) y se respondieron comentarios en relación con el Plan</t>
  </si>
  <si>
    <t>La subactividad no tiene ponderación dentro del plan de acción de la dependencia. Presenta avances de en la gestón.</t>
  </si>
  <si>
    <t>Consolidación de plan definitivo.</t>
  </si>
  <si>
    <t>Se consolidó en un documento la información de diagnóstico, el análisis de alternativas de sustitución, el análisis de externalidades y se planteó una estrategia preliminar de sustitución de energéticos de uso ineficiente para cocción de alimentos, así como una versión preliminar de un plan de acción. Se presentaron los avances a la Mesa Directiva el 6 de julio.</t>
  </si>
  <si>
    <t>Actividad que reporta avance y cuenta con las evidencias, tiene rezago del 1%. Finalizaba en abril.</t>
  </si>
  <si>
    <t>Actividad que continua con avance acumulado del 4%, acorde con la modificación finaliza aprobada por el comité de gestión y desempeño finaliza en noviembre.</t>
  </si>
  <si>
    <t>El 30 de noviembre de 2022 se remitio para publicación la versión final a consulta, la cual fue publicada en la página oficial de la UPME el día 2 de diciembre de 2022 sobre lo cual se informo a la comunidad general mediante la circular 009 de 2022</t>
  </si>
  <si>
    <t>Proyectar los precios de los energéticos.</t>
  </si>
  <si>
    <t>Bases de datos actualizadas y tablas de resultados</t>
  </si>
  <si>
    <t>Se actualizaron las series históricas del modelo de proyección de precios a diciembre de 2021, esto permitió tener los resultados preliminares de las proyecciones para los diferentes energéticos. Se socializo estos primeros resultados al interior del grupo de hidrocarburos y con el grupo de energía; esto permitió hacer un primer análisis y correcciones del modelo de proyección de precios.</t>
  </si>
  <si>
    <t>Actividad que reporta avance y cuenta con las evidencias, tiene rezago del 1%. Finalizaba en junio.</t>
  </si>
  <si>
    <t>La actividad se cumplio desde el mes de junio, donde se actualizaron datos históricos y a partir de estos se generaron las proyecciones de los precios de los combustibles, que fueron entregadas a la subdirección de energía. Las evidencias entregadas en el trimestre anterior son las correspondientes al cumplimiento total de la actividad. Es de aclarar que el reporte anterior al cumplimiento de la actividad tuvo un error pues se registro solo un 1% de avance cuando ya estaba cumplido en su totalidad (2%), por un error de interpretación del profesional.</t>
  </si>
  <si>
    <t>Actividad cumplida, cuenta con la evidencias.</t>
  </si>
  <si>
    <t>18/10/0202</t>
  </si>
  <si>
    <t>Informe con diagnóstico y consolidación de documento</t>
  </si>
  <si>
    <t>Actividad que se ejecutará en el mes de julio.</t>
  </si>
  <si>
    <t>Para el tercer trimestre, en el mes de julio se finalizaron las salidas correspondientes al modelo de proyección de precios en formato excel. Posteriormente, se procedio a la construcción del documento el cual se encuentra finalizado pero en revisión interna de la subdirección, para ser finalmente publicado en la página web de la UPME a finales del mes de octubre</t>
  </si>
  <si>
    <t>Actividad cumplida conforme a lo planificado, cuenta con las evidencias correspondiente al documento "PROYECCIÓN DE PRECIOS DE LOS ENERGÉTICOS EN FUENTE DE 
PRODUCCIÓN Y EN PLANTAS DE GENERACIÓN ENERO 2022 – DICIEMBRE 2037".</t>
  </si>
  <si>
    <t>Seguimiento de precios Ene-Feb-Mar</t>
  </si>
  <si>
    <t>Archivos con estructura de precios, reporte de precios en EDS  y formatos para publicación 1er Trim</t>
  </si>
  <si>
    <t>Se adjuntan los archivos publicados de estructura de precios y el reporte de recolección de precios EDS, correspondientes al primer trimestre del año</t>
  </si>
  <si>
    <t>Se cumplió con la actividad acorde con lo planificado y cuenta con las evidencias objetivas de su ejecución</t>
  </si>
  <si>
    <t>Seguimiento de precios Abr-May-Jun</t>
  </si>
  <si>
    <t>Archivos con estructura de precios, reporte de precios en EDS  y formatos para publicación 2do Trim</t>
  </si>
  <si>
    <t>Se actualizó y en el SIPG se publicó la estructura de precios de los combustibles en las EDS de  las principales ciudades.</t>
  </si>
  <si>
    <t>Actividad cumplida en el 2do trimestre acorde con lo planificado y cuenta con las evidencias de las publicaciones.</t>
  </si>
  <si>
    <t>Seguimiento de precios Jul-Ago-Sep</t>
  </si>
  <si>
    <t>Archivos con estructura de precios, reporte de precios en EDS  y formatos para publicación 3er Trim</t>
  </si>
  <si>
    <t>Actividad que se ejecutará en entre junio y septiembre.</t>
  </si>
  <si>
    <t>Se actualizó y en el SIPG se publicó la estructura de precios de los combustibles y los archivos de recolección de precios en las principales ciudades.</t>
  </si>
  <si>
    <t>Actividad cumplida conforme a lo planificado, cuenta con las evidencias correspondiente a la estructura de precios y a la recolección de precios EDS.</t>
  </si>
  <si>
    <t>Seguimiento de precios Oct-Nov-Dic</t>
  </si>
  <si>
    <t>Archivos con estructura de precios, reporte de precios en EDS  y formatos para publicación 4to Trim</t>
  </si>
  <si>
    <t>Actividad que se ejecutará en entre octubre y diciembre.</t>
  </si>
  <si>
    <t>Actividad programada para ejecución entre octubre y diciembre. Finaliza en diciembre.</t>
  </si>
  <si>
    <t>Se publican la estructura de precios de los combustibles en las principales ciudades para los meses de octubre, noviembre y diciembre.</t>
  </si>
  <si>
    <t>Trámites y procesos Trim 1 (cupos y compensaciones, listados)</t>
  </si>
  <si>
    <t>Cupos de diésel exento de sobretasa: Registro de novedades recibidas y tramitadas Trim 1</t>
  </si>
  <si>
    <t>Se expidieron 23 conceptos técnicos dentro de los tiempos establecidos</t>
  </si>
  <si>
    <t>Se cumplió con la actividad (El registro de novedades recibidas y tramitadas para el trimestre es por demanda) y cuenta con las evidencias objetivas de su ejecución</t>
  </si>
  <si>
    <t>Actividad cumplida en el 1er tirmestre</t>
  </si>
  <si>
    <t>Trámites y procesos Trim 2 (cupos y compensaciones, listados)</t>
  </si>
  <si>
    <t>Cupos de diésel exento de sobretasa: Registro de novedades recibidas y tramitadas Trim 2</t>
  </si>
  <si>
    <t>Se elaboraron los conceptos técnicos (3) correspondientes a las novedades de los meses de marzo, abril, mayo. Por otro lado se elaboraron los conceptos técnicos (27) para resolver los recursos de reposición interpuestos a la resolución de asignación de cupos de bandera nacional dentro de los plazos establecidos.</t>
  </si>
  <si>
    <t>Actividad cumplida en el 2do trimestre acorde con lo planificado y cuenta con las evidencias de los conceptos emitidos en el trimestre.</t>
  </si>
  <si>
    <t>Actividad cumplida en el 2do tirmestre</t>
  </si>
  <si>
    <t>Trámites y procesos Trim 3 (cupos y compensaciones, listados)</t>
  </si>
  <si>
    <t>Cupos de diésel exento de sobretasa: Registro de novedades recibidas y tramitadas Trim 3</t>
  </si>
  <si>
    <t>Actividad que se ejecutará en entre julio y septiembre.</t>
  </si>
  <si>
    <t>Se elaboraron los conceptos técnicos (3) correspondientes a las novedades de los meses de junio, julio, agosto.</t>
  </si>
  <si>
    <t>Actividad cumplida acorde con lo planificado, cuenta con las evidencias de los conceptos emitidos en el trimestre.</t>
  </si>
  <si>
    <t>Trámites y procesos Trim 4 (cupos y compensaciones, listados)</t>
  </si>
  <si>
    <t>Cupos de diésel exento de sobretasa: Registro de novedades recibidas y tramitadas Trim 4</t>
  </si>
  <si>
    <t>Se realizan los conceptos técnicos relacionados con las novedades de los cupos de diesel marino exento de sobretasa para los meses de septiembre, octubre noviembre.</t>
  </si>
  <si>
    <t>Volúmenes a compensar de GLP transportado a Nariño - Reporte de volúmenes con derecho a compensación 1er semestre</t>
  </si>
  <si>
    <t>Actividad que continúa sin reporte avance en el 2do trimestre, se encuentra con rezago. Finalizaba en junio</t>
  </si>
  <si>
    <t>Actividad sobre la que no se puede avanzar hata que no este oficializada la metodología para volumenes a compensar de GLP. Esta metodología se encuentra a la espera de un concepto del ministerio para la oficialización.</t>
  </si>
  <si>
    <t>Actividad que continúa no presenta avance en el 3er trimestre, dado que dependen de otra actividad que està en ejecución, continua con rezago. Finalizaba en junio</t>
  </si>
  <si>
    <t>Se cumplio con la actividad en el segundo semestre, dado que se definio la metodología para metolodología para fijar los volumenes maximos a compensar por el transporte de GLP hacia el departamento de Nariño, mediante la Resolución 470 del 23 de noviembre de 2022</t>
  </si>
  <si>
    <t>Volúmenes a compensar de GLP transportado a Nariño - Reporte de volúmenes con derecho a compensación 2do semestre</t>
  </si>
  <si>
    <t>Se continúa a la espera de la modificación del Decreto 1073 de 2015 o el Decreto 1258 de 2013, en donde se aclare y/o especifique que la función de calcular los volúmenes máximos a compensar por el transporte de GLP en Nariño está a cargo de la UPME. 
 Hasta tanto no se haga la respectiva modificación en alguno de los citados Decretos no se reaalizarán los actualizaciones y cálculos respetivos.</t>
  </si>
  <si>
    <t>Actividad que se ejecutará en entre julio y diciembre.</t>
  </si>
  <si>
    <t>Actividad programada para ejecución entre julio y diciembre.</t>
  </si>
  <si>
    <t>El Ministerio en el Decreo 1135 de 2022, establece que la UPME definirá la metodología, para determinar los volúmenes objeto de compensación para el transporte terrestre de GLP; por lo cual se expide Resolución 470 del 23 de noviembre (publicada en el diario oficial el 28 de noviembre de 2022) en la cual se establecio la metolodología para fijar los volumenes máximos a compensar por el transporte de GLP hacia el departamento de Nariño.
 Entre el 30 de nociembre y el 1 de diciembre se recibieron 4 solicitudes de compensación para el primer semestre del año 2023, periodo del 1 enero al 30 de junio de 2022.
 Las empresas solicitantes con su prespuesta respueta de solicitud son: 
 - Supergas de Nariño: Resolución 00256 de 2022 Por la cual se fijan los volúmenes máximos a compensar por el transporte terrestre de Gas Licuado de Petróleo-GLP hacia el departamento de Nariño a la empresa SUPERGAS DE NARIÑO S.A E.S.P, con 268.206 Gal/mes de volumenes máximos a compensar.
 - Chilco Distribuidora de Gas y Energia: Resolución 00527 de 2022 Por la cual se fijan los volúmenes máximos a compensar por el transporte terrestre de Gas Licuado de Petróleo-GLP hacia el departamento de Nariño para la empresa CHILCO DISTRIBUIDORA DE GAS Y ENERGÍA S.A.S E.S.P. con 285.909 Gal/mes de volumenes máximos a compensar. 
 - Montagas: Resolución 00525 de 2022, Por la cual se fijan los volúmenes máximos a compensar por el transporte terrestre de Gas Licuado de Petróleo-GLP hacia el departamento de Nariño a la empresa MONTAGAS S.A E.S.P. Con 1.667.692 Gal/Mes de volumenes máximos a compensar.
 - Ingenieria y Servicios S.A ESP: Resolución 00528 de 2022 Por la cual se fijan los volúmenes máximos a compensar por el transporte terrestre de Gas Licuado de Petróleo-GLP hacia el departamento de Nariño a la empresa INGENIERÍA Y SERVICIOS S.A E.S.P. Con 61.092 Gal/Mes de volumenes máximos a compensar</t>
  </si>
  <si>
    <t>Resolución con listado de grandes consumidores individuales no intermediarios de ACPM - Primer semestre</t>
  </si>
  <si>
    <t>Se elaboró la Resolución No.00176 del 9 de mayo de 2022 "Por la cual elabora la Lista de grandes consumidores individuales no intermediarios de ACPM del Primer Trimestre de 2022" , dentro de los tiempos establecidos.</t>
  </si>
  <si>
    <t>Actividad cumplida en el 2do trimestre acorde con lo planificado y cuenta con evidencias.</t>
  </si>
  <si>
    <t>Resolución con listado de grandes consumidores individuales no intermediarios de ACPM - Segundo semestre</t>
  </si>
  <si>
    <t>Actividad que se ejecutará en entre julio y diciembre según lo proyectado.</t>
  </si>
  <si>
    <t>Actividad programada para ejecución entre julio y diciembre según lo proyectado.</t>
  </si>
  <si>
    <t>Se expide la resolución 428 de 2022, donde se elabora la lista de grandes consumidores no intermediarios de ACPM del tercer trimestre del 2022.</t>
  </si>
  <si>
    <t>Trámites y procesos de cupos y compensaciones</t>
  </si>
  <si>
    <t>Resolución con nueva metodología de compensación de transporte de GLP</t>
  </si>
  <si>
    <t>Se está pendiente de la expedición de la modificación del DUR 1073 de 2015 y el Decreto 1258 de 2013</t>
  </si>
  <si>
    <t>No presentó avance debido a que se esperan modificaciones la normatividad relacionada.</t>
  </si>
  <si>
    <t>Actividad que continúa sin reporte avance en el 2do trimestre, se encuentra con rezago. Finalizaba en marzo.</t>
  </si>
  <si>
    <t>Se cuenta con la metodología, esta fue sometida para recibir comentarios y actualmente estamos en espera de la respuesta a una consulta realizada al ministerio para proceder a realizar la oficialización.</t>
  </si>
  <si>
    <t>Actividad que reporta avance del 3%, cuenta con las evidencias, queda con rezago. Finalizaba en marzo.</t>
  </si>
  <si>
    <t>Se expide Resolución 470 del 23 de noviembre (publicada en el diario oficial el 28 de noviembre de 2022) en la cual se establecio la metolodología para fijar los volumenes maximos a compensar por el transporte de GLP hacia el departamento de Nariño.</t>
  </si>
  <si>
    <t>Cooperación interinstitucional</t>
  </si>
  <si>
    <t>Concepto Técnico para conformación de CNOGas</t>
  </si>
  <si>
    <t>Se realizó el concepto técnico para la conformación del CNOGas</t>
  </si>
  <si>
    <t>Actas y demás documentos derivados de la secretaría técnica del CACSSE</t>
  </si>
  <si>
    <t>Actividad que continúa sin reporte avance en el 2do trimestre. Inició desde enero y finaliza en diciembre.</t>
  </si>
  <si>
    <t>Actividad que continúa sin reporte avance en el 3er trimestre. Inició desde enero y finaliza en diciembre.</t>
  </si>
  <si>
    <t>Por indicaciones del entonces director de la UPME Christian Jaramillo, en en el primer semestre del año 2022 la secretaría técnica del CACSSE la empezó a ejercer la subdirección de demanda, por lo tanto a partir de ese momento esa actividad fue retirada de la subdirección de hidrocarburos, sin hacer actualización en el plan de acción</t>
  </si>
  <si>
    <t>Participación en proceso de admisión a la IEA</t>
  </si>
  <si>
    <t>Dirección General - Asesoras</t>
  </si>
  <si>
    <t>Se envía al IEA los cuestionarios del MOS (Monthly Oil Statistics) para los meses de Agosto, Septiembre y Octubre.</t>
  </si>
  <si>
    <t>Actividades transversales</t>
  </si>
  <si>
    <t>Talleres de construcción colectiva para la implementación del enfoque territorial en los planes de la UPME</t>
  </si>
  <si>
    <t>Se suscribió el contrato C109 de 2022 orientado a la estructuración y el desarrollo de diez talleres regionales para análisis de entorno como insumo para la incorporación del enfoque territorial en la formulación de los planes misionales a cargo de UPME. Se efectuaron seis reuniones con las áreas misionales de la UPME, el CASU y el equipo directivo de la entidad donde se discutieron y consolidaron las expectativas de recolección de información tecnica, económica, socio cultural, ambiental y politico instituconal . Se recibió el primer informe de avance con el consolidado de información de las reuniones con las areas misionales y con una propuesta de estructura de los talleres a desarrollar en región.</t>
  </si>
  <si>
    <t>Actividad cumplida en el 2do trimstre acorde con lo planificado y cuenta con evidencias de los entregables de los talleres realizados.</t>
  </si>
  <si>
    <t>Actividad cumplida en el 2do trimstre.</t>
  </si>
  <si>
    <t>Formular el Plan Nacional de Desarrollo Minero con Enfoque territorial</t>
  </si>
  <si>
    <t>Documento de caracterización integral de las regiones de análisis</t>
  </si>
  <si>
    <t>Caracterización Integral / Regiones</t>
  </si>
  <si>
    <t>Se realizaron los ejercicios territoriales para la identificación de asuntos claves, riesgos y ventanas de oportunidad que permitieran realizar la caracterización integral de las cinco regiones priorizadas por la subdirección, adicionalmente se trabajaron las tres regiones adicionales identificadas para realizar su caracterización a partir de información secundaria, el documento final de este producto se estima será recibido el 9 de agosto</t>
  </si>
  <si>
    <t>Actividad con avance del 8%, cuenta con las evidencias acorde con el reporte. Finaliza en agosto.</t>
  </si>
  <si>
    <t xml:space="preserve">Mediante el radicado No.20221110139582 del  10 de agosto de 2022 el contratista Jaime Arteaga &amp; Asociados, remitiró los entregables 2 y 3 denominados “ Caracterización Integral y prospectiva territorial”, el mismo día 10 de agosto  mediante radicado No. 20221110139772 el contratista dió alcance al radicado inicial adicionando el ejercicio de  caracterización y prospectiva de cuatro regiones adicionales que fueron trabajadas adicionales a los requerimientos contractuales como ejercicio complementaria.  A través de correo electrónico el 12 d agosto se enviaron observaciones a los productos entregables mencionados, en respuesta a dichas observaciones el día 22 de agosto mediante radicado No. 20221110146592 se radicaron las correcciones a las observaciones presentadas a través de los documentos  denominados “Productos 2 y 3 Corregidos – Caracterización integral y prospectiva territorial” </t>
  </si>
  <si>
    <t>Actividad ejecutada conforme a lo planificado, cuenta con las evidencias correspondientes al documentos de PNDM, presentacioes, publicaciones y ajustes.</t>
  </si>
  <si>
    <t>Documento de Análisis prospectivo territorial</t>
  </si>
  <si>
    <t>Elaboración  del ejercicio de prospectiva territorial</t>
  </si>
  <si>
    <t>Se realizó el ejercicio de dialogos prospectivos en las cinco regiones priorizadas por la subdirección, realizando 13 de los talleres programados, con una participación total de 347 actores territoriales. Se finalizó el 1 de Julio pues fué necesario mover uno de los talleres de Caribe II por temas climáticos</t>
  </si>
  <si>
    <t>Actividad cumplida acorde con lo proyectado, cuenta con las evidencias acorde con el reporte.</t>
  </si>
  <si>
    <t>Actividad cumplida el trimestre II</t>
  </si>
  <si>
    <t>Documento de Bases e Insumos para la formulación del PNDM-ET</t>
  </si>
  <si>
    <t>Construcción del documento bases e insumos para la formulación del PNDM-ET</t>
  </si>
  <si>
    <t>Aplica para reporte en el siguiente trimestre</t>
  </si>
  <si>
    <t>Actividad que no reporta avance al 2do trimestre. Finaliza en julio.</t>
  </si>
  <si>
    <t xml:space="preserve"> Mediante el radicado No.20221110162622 del  12 de septiembre de 2022 el contratista Jaime Arteaga &amp; Asociados, remitió el entregable 4 denominado “Documento base para la formulación del plan”, desarrollado para dar cumplimiento a lo establecido la clausula 4 del contrato C-105-2022, incorporando el replanteamiento tanto de estructura como de visión estratégica, realizado por el Director General de la UPME expuesto al equipo de la subdirección el 22 de Julio y que así mismo fue compartido y acogido por la empresa consultora en reunión  realizada el 27 de Julio en las instalaciones de la Entidad. Frente al contenido del documento, se solicitó a la consultoría ajustar de acuerdo a lo solicitado en la clausula correspondiente donde se describe el producto 4, estipulando que es necesario realizar la identificación para cada territorio de líneas estratégicas, retos como ejes por región, incluyendo  en este análisis los resultados del ejercicio prospectivo de la región Guajira – Cesar desarrollado en el proyecto piloto 2021 y la identificación de ejes transversales resultantes del ejercicio territorial.
En respuesta a ello, el 23 de septiembre mediante radicado No. 202211101702421 el contratista dió alcance al radicado inicial acogiendo la solicitud realizada, además reorganizando la presentación de la información de acuerdo al requerimiento de incluir en el análisis todos los ejercicios realizados durante los años 2021 y 2022</t>
  </si>
  <si>
    <t>Documento Plan Minero para el Desarrollo con Enfoque Territorial</t>
  </si>
  <si>
    <t>Formulación del Plan Minero Para el Desarrollo con Enfoque Territorial</t>
  </si>
  <si>
    <t>El equipo de la subdirección ha adelantado el indice anotado, el mapa mental y siete capitulos transversales que serán parte integral del documento final</t>
  </si>
  <si>
    <t>La actividad reporta avance y evidencias acorde con lo reportado. Finaliza en agosto</t>
  </si>
  <si>
    <r>
      <rPr>
        <sz val="11"/>
        <color rgb="FF000000"/>
        <rFont val="Calibri, sans-serif"/>
      </rPr>
      <t xml:space="preserve">La subdirección estructuró un primer documento en extenso, consolidando el avance de los capítulos transversales  para revisión por parte de los asesores de dirección, el mismo fue remitido al Director el </t>
    </r>
    <r>
      <rPr>
        <sz val="11"/>
        <color rgb="FF000000"/>
        <rFont val="Calibri, sans-serif"/>
      </rPr>
      <t>21 de julio de 2022</t>
    </r>
  </si>
  <si>
    <t>Actividad que reporta avance del 3% y cuenta con las evidencias acorde con el reporte. Finaliza en agosto.</t>
  </si>
  <si>
    <t xml:space="preserve">El 16 de septiembre se publicó versión preliminar para comentarios,como primer resultado de este ejercicio de diálogo territorial ,siendo este un primer borrador del Plan Nacional de Desarrollo Minero con Enfoque Territorial. 
Este es un documento que recoge una visión de la minería en el país a partir del ejercicio de consulta y caracterización de las regiones priorizadas. A su vez, es una síntesis que recoge las particularidades de las distintas regiones mineras en Colombia e identifica cinco desafíos para la minería en los próximos 8 años 2022 - 2030. </t>
  </si>
  <si>
    <t>Actividad que reporta un avance acumulado de 7%, cuenta con la evidencias, queda con un rezago del 3%. Finalizaba en agosto.</t>
  </si>
  <si>
    <t xml:space="preserve">Se  cuenta con documento preliminar del PNDM-ET, incorpora los comentarios recibidos por terceros hasta el 30 de septiembre, está pendiente remisión oficial al MME. Se remitió vía correo electrónico tanto el documento como la presentación (resumen ejecutivo)al viceministro durante el mes de diciembre. </t>
  </si>
  <si>
    <t>Fijar los precios de los diferentes minerales para la liquidación de las regalías</t>
  </si>
  <si>
    <t>Elaboración propuesta actos administrativos "Resoluciones de precios de minerales"</t>
  </si>
  <si>
    <t>Resoluciones</t>
  </si>
  <si>
    <t>Fijar los precios de los diferentes minerales para la liquidación de regalías (Trimestral)</t>
  </si>
  <si>
    <t xml:space="preserve">Resoluciones por las cuáles se determina el precio base para liquidación de regalías de: Minerales metálicos ( anualidad); piedras y metales preciosos, minerales de hierro, minerales metálicos y concentrados polimetálicos; Níquel y Carbón </t>
  </si>
  <si>
    <t>La actividad reporta avance y evidencias acorde con lo reportado. Finaliza en diciembre</t>
  </si>
  <si>
    <t xml:space="preserve">Resoluciones por las cuáles se determina el precio base para liquidación de regalías de: Piedras y metales preciosos, minerales de hierro, minerales metálicos y concentrados polimetálicos; Níquel y Carbón </t>
  </si>
  <si>
    <t>Actividad con avance acumulado del 10%, cuenta con las evidencias acorde con el reporte. Finaliza en diciembre.</t>
  </si>
  <si>
    <t>Actividad con avance acumulado al 3er trimestre del 15%, cuenta con las evidencias acorde con el reporte. Finaliza en diciembre.</t>
  </si>
  <si>
    <t xml:space="preserve">Resoluciones por las cuáles se determina el precio base para liquidación de regalías de: Piedras y metales preciosos, minerales de hierro, minerales metálicos y concentrados polimetálicos; Níquel y Carbón  de acuerdo al cronograma establecido </t>
  </si>
  <si>
    <t>Elaborar estudios como insumo para la planeación, para análisis del comportamiento e incidencia, así como los requerimientos del sector minero</t>
  </si>
  <si>
    <t>Actualización de los balances oferta utilización para 34 productos mineros a 2019 versión definitiva y 2020 en versión preliminar; elaboración de la cuenta producción/generación para 9 actividades CIIU Rev 4 A:C 2019 versión definitiva y 2020 versión preliminar</t>
  </si>
  <si>
    <t>Actualización de la Cuenta Satélite Minera</t>
  </si>
  <si>
    <t>1.  Firma de Convenio: 19 de enero
2.  Acta de Inicio: 24 de enero
3.  Primer producto entregable: 2 de febrero
4.  Acta de aprobación primer producto entregable: 3 de febrero</t>
  </si>
  <si>
    <t>La actividad reporta avance y evidencias acorde con lo reportado. Finaliza en julio</t>
  </si>
  <si>
    <t>DANE presenta informe financiero del convenio CV-002-2022 el dia 1 de junio. Radicado UPME No 202211100894229. 
DANE presenta informe financiero del convenio CV-002-2022 el día 15 de junio. Radicado UPME No 20221110098882
Se espera que se entregue el informe final del Convenio el dia 23 de julio de 2022.</t>
  </si>
  <si>
    <t>Actividad con avance acumulado del 3%, cuenta con las evidencias acorde con el reporte. Finaliza en julio.</t>
  </si>
  <si>
    <t>Que el día veintidós (22) de julio, el DANE FONDANE, realiza la entrega del producto entregable final mediante correo electrónico, con Radicado UPME No.  20221110128472, con los siguientes documentos:
•        Documento_evidencia_Balances_Oferta_Utilización_34_minerales_en valores_corrientes_aprecios_basicos_comprador y cantidades_físicas.xlsx. En formato XLS.
•        Documento_evidencia_cuentas_producción_y_generación del ingreso_CIIU_Rev_4_A.C._10_actividades.xls. En formato XLS.
•        Documeto_Boletín_Técnico de Resultados_de la cuenta satélite de minería para 2019 definitivo y 2020 en versión provisional.pdf. En formato XLS.
•        INFORMES_FINANCIEROS.rar
2. Que el día veintisiete (27) de julio, el Supervisor del Convenio, emite el acta de  evisión de entregables finales, con Radicado UPME No. 20221400024393. 
3. Que  el día veintisiete (27) de julio, el Supervisor del Convenio, emite  oficio con las actas de seguimiento del Convenio CV-004-2022 , con Radicado UPME No. 20221400024403. con los siguientes documentos
• ACTA DE SEGUIMIENTO 01. FEBRERO DE 2022
• ACTA DE SEGUIMIENTO 02. MARZO DE 2022
• ACTA DE SEGUIMIENTO 03. ABRIL DE 2022
• ACTA DE SEGUIMIENTO 04. MAYO DE 2022
• ACTA DE SEGUIMIENTO 05. JUNIO DE 2022
• ACTA DE SEGUIMIENTO 06. JULIO DE 2022
• ACTA DE REVISIÓN ENTREGABLE No. 1</t>
  </si>
  <si>
    <t>Actividad ejecutada conforme a lo planificado, cuenta con las evidencias correspondientes.</t>
  </si>
  <si>
    <t>Documento con identificación de implicaciones socioeconómicas y ambientales del cierre de proyectos mineros</t>
  </si>
  <si>
    <t>Identificar las implicaciones socioeconómicas y ambientales del cierre de proyectos mineros en páramos</t>
  </si>
  <si>
    <r>
      <rPr>
        <sz val="11"/>
        <color rgb="FF000000"/>
        <rFont val="Calibri"/>
        <family val="2"/>
      </rPr>
      <t xml:space="preserve">La contratación se aprobó en sesión del Comité No. 16 de fecha 17 de mayo de 2022.  
Se designó el CDP No. 17022 del 17 de junio de 2022.
 Se remitieron los Estudios previos a contratación mediante radicado Radicado No.: 20221400020803  del 22 de junio de 2022
</t>
    </r>
    <r>
      <rPr>
        <sz val="11"/>
        <color rgb="FF000000"/>
        <rFont val="Calibri"/>
        <family val="2"/>
      </rPr>
      <t>(Se realizó en mayo la modificación del PAA consolidando el presupuesto de las dos actividades subsiguientes y el % cuantitativo se sumo a este proyecto ) estableciendo así un peso del 9%</t>
    </r>
  </si>
  <si>
    <t>Actividad que recoge las 2 subsiguientes, presenta avance del 1%, cuenta con las evidencias relacionada con  el proceso de contratación que se está llevando a cabo. Finaliza en septiembre.</t>
  </si>
  <si>
    <t>07/09/2022: Se publicó en el SECOP la Resolución No.000347 de 2022, Radicado ORFEO: 20221140003475, “Por la cual se selecciona la mejor oferta dentro del proceso de modalidad Invitación No. I003-2022” 
15/09/2022: Se aprueba y firma por las partes, U T PROMINERA M&amp;M y la UPME, mediante el SECOP el contrato No. C-130-2022 
26/09/2022: Póliza de cumplimiento y responsabilidad civil aprobadas en la plataforma del SECOP II 
26/09/2022: Mediante correo UPME del 26 de septiembre de 2022 se asignó al Profesional Especializado Fredy Wilman Rojas Cruz como Supervisión del Contrato C-130-2022.
27/09/2022: Se radicó con número UPME No20221400031803 y se firmó el Acta de Inicio del contrato C-130-2022  </t>
  </si>
  <si>
    <t>Actividad que recoge las 2 subsiguientes, presenta avance acumulado del 2%, cuenta con las evidencias relacionada con  el proceso de contratación realizó, queda con rezago del 7%. Finalizaba en septiembre.</t>
  </si>
  <si>
    <t xml:space="preserve">Se registran los dos primeros pagos y está pendiente por desembolsar el tercer pago, se realizó aprobación de prorroga hasta el 28 de febrero para recibir el último entregable en 2023, quedando pendiente el último 25% de ejecución </t>
  </si>
  <si>
    <t>La subactividad no se cumplio en su totalidad la consultoría logró entregar 3 de 4 entregables, falta un entregable el cual se realizará en el primer trimestre del 2023, de acuerdo con prorroga realizada al contrato.</t>
  </si>
  <si>
    <t>Documento de incidencia y comportamiento de la minería en Colombia ( Roca Fosfórica y arena silícea)</t>
  </si>
  <si>
    <t>Realizar el análisis de la estructura de las cadenas productivas de al menos dos (2) minerales explotados en Colombia (roca fosfórica  y arenas silíceas) con enfoque territorial</t>
  </si>
  <si>
    <t>Se realizó modificación del PAA, informando que está actividad no se realizará y consolidando el presupuesto para el proyecto de cierre de minas en páramos (el porcentaje de avance cuantitativo se le adicionó al proyecto de cierre de minas) ahora aparece con peso del 0%</t>
  </si>
  <si>
    <t>Actividad que no requiere reporte, toda vez que pasó a ser parte de la anterior actividad "Identificar las implicaciones socioeconómicas y ambientales del cierre de proyectos mineros en páramos"</t>
  </si>
  <si>
    <t>Estrategia de inclusión financiera del sector minero</t>
  </si>
  <si>
    <t>Establecer una hoja de ruta que permita definir estrategias y acciones detalladas para posibilitar la inclusión financiera del sector minero</t>
  </si>
  <si>
    <t>Se realizó modificación del PAA, informando que está actividad no se realizará y consolidadndo el presupuesto para el proyecto de cierre de minas en páramos ( el porcentaje de avance cuantitativo se le adicionó al proyecto de cierre de minas) ahora aparece con peso del 0%</t>
  </si>
  <si>
    <t>Documento con estrategias para el aprovechamiento del potencial minero del carbón de forma límpia y sostenible</t>
  </si>
  <si>
    <t>Establecer estrategias y acciones para la maximización del aprovechamiento del potencial minero del carbón de forma limpia y sostenible garantizando la meta nacional de reducción de emisiones de GEI 2030 y alcanzando la carbono neutralidad 2050, sorteando los retos de la transición energética para el país</t>
  </si>
  <si>
    <t>se aprobó la ficha técnica de este proyecto en el comité de contratos # 16 del 17 de mayo de 2022, y se solicitó el CDP , se están trabajando ajustes a los estudios previos</t>
  </si>
  <si>
    <t>Actividad con avance del 0,5, cuenta con las evidencias que corresponden al CDP dispuesto para la contratación. Finaliza en octubre.</t>
  </si>
  <si>
    <t xml:space="preserve">Contrato C129: Se realizaron todos los trámites para formalizar el 
contrato C129 para el estudio de carbón en la transición energética.- Se firmó el acta de inicio el 16 de septiembre de 2022 </t>
  </si>
  <si>
    <t>Actividad que presenta avance acumulado del 1,05%, cuenta con las evidencias relacionada con  el proceso de contratación realizado, queda con rezago del 3,95%. Finaliza en octubre.</t>
  </si>
  <si>
    <t>Se consolida en el documento donde se integran los entregables pactados conla consultoría. Este documento se entrega al Subdirector de Minería.</t>
  </si>
  <si>
    <t>Subacividad cumplida en su totalidad</t>
  </si>
  <si>
    <t>Documento informe de cobre para publicación y piezas gráficas para campaña de divulgación de información técnica explotación de cobre en Colombia</t>
  </si>
  <si>
    <t>Publicación del informe mineral de cobre en Colombia</t>
  </si>
  <si>
    <t>Se tiene la propuesta de edición del documento por parte de la OGI con  VoBo en  espera de concepto de la  subdirección
Se está construyendo  documento de  reseña crítica del estudio, del cual se envió el primer borrador a la  subdirección, se está en la construcción de presentación de reseña  crítica para realizarla al directo.</t>
  </si>
  <si>
    <t>Acorde con el reporte y las evidencias , la actividad queda con rezago del 25% frente a lo programado (2%).</t>
  </si>
  <si>
    <t>El 12 de de abril se presentó reseña crítica  del documento a la Dirección General de la UPME, se solicitó algunos ajustes al documento y una vez realizados los mismos socializar el documento con la Agencia Nacional de Minería (ANM) y el Ministerio de Minas y Energía (MME) para que realizaran comentarios al documento, el documento se ajustó acorde a las observaciones de la Dirección, la ANM y el MME y se envió a edición para su posterior publicación en la página de la UPME para comentarios del público en general como lo recomendó la dirección general.</t>
  </si>
  <si>
    <t>Actividad con un avance del 1,7%, cuenta con las evidencias de lo reportado y continua con rezago del 0,3%. Finalizaba en marzo.</t>
  </si>
  <si>
    <t>Informe Cobre: Se publicó versión final del documento de cobre para 
consulta del público en general, se puede consultar en el siguiente 
enlace: https://www1.upme.gov.co/simco/Cifras-Sectoriales/EstudiosPublicaciones/Informe_Cobre_subdireccion_VD.pdf</t>
  </si>
  <si>
    <t>Actividad que finaliza su ejecuciòn durante el 3er trimestre, cuenta con las evidencias.</t>
  </si>
  <si>
    <t>Informe consolidado de resultados del uso del Modelo CCMM – 2021</t>
  </si>
  <si>
    <t>Estructurar informe que recoja las conclusiones frente a la posibilidad de uso del modelo CCMM ( Colombia Coal Mining Model) y las evidencias del ejercicio realizado durante 2021</t>
  </si>
  <si>
    <t>Se presentó documento al subdirector como evidencia de cumplimiento de los objetivos establecidos con el funcionario que tenía a cargo el ejercicio de construcción de dicho documento de reporte</t>
  </si>
  <si>
    <t>La actividad se cumple acorde con lo planificado y cuenta con las evidencias respectivas.</t>
  </si>
  <si>
    <t>Cumplida trimestre anterior</t>
  </si>
  <si>
    <t>Cumplida trimestre II</t>
  </si>
  <si>
    <t>Documento con actualización de estudios de mercado de oferta y demanda de minerales</t>
  </si>
  <si>
    <t>Actualizar estudios de mercado de oferta y demanda nacional e internacional de minerales</t>
  </si>
  <si>
    <t>No aplica reporte para este trimestre</t>
  </si>
  <si>
    <t>Actividad que no presente avance al 2do trimestre. Finaliza en diciembre</t>
  </si>
  <si>
    <t xml:space="preserve">Actividad que no reporta avance en este trimestre </t>
  </si>
  <si>
    <t>Actividad que no presente avance al 3er trimestre. Finaliza en diciembre</t>
  </si>
  <si>
    <t>Subactividad que no presentó avance en la vigencia.</t>
  </si>
  <si>
    <t>Mejorar el flujo, calidad y el análisis de lal información que nutre el Sistema de Información Minero Colombiano - SIMCO</t>
  </si>
  <si>
    <t>Renovación suscripción  ONLINE ARGUS MEDIA</t>
  </si>
  <si>
    <t>Suscripción</t>
  </si>
  <si>
    <t>Renovar el servicio de información ONLINE de ARGUS MEDIA, a prestar a partir del inicio de la suscripción</t>
  </si>
  <si>
    <t xml:space="preserve">Se realizó firma de contratato y dos renovaciones de suscripciones de información durante el mes de marzo, de igual manera se nombra supervisores para  Fast Market y Argus Media a Carlos Medina y Héctor Herrera respectivamente.
El proceso de realización de Tallerres de participación ciudadana se está adelantando a través de la convocatoría Publica 005-2022. Para el mismo  se dio cumplimiento a la Audiencia, realizada el 25 de marzo y el próximo viernes 8 de abril se recibiran propuestas,de acuerdo a lo establecido en el cronograma planteado. </t>
  </si>
  <si>
    <t>La actividad se cumple acorde con lo planificado y cuenta con las evidencias.</t>
  </si>
  <si>
    <t>Cumplida trimestre I</t>
  </si>
  <si>
    <t>Renovación suscripción ONLINE BALTIC EXCHANGE</t>
  </si>
  <si>
    <t>Realizar la renovación de la suscripción ONLINE de Baltic Exchange.</t>
  </si>
  <si>
    <t>Actividad que no presenta avance al 2do trimestre. Finaliza en diciembre</t>
  </si>
  <si>
    <t>Se elaboró la ficha para renovación de suscripción con Baltic Exchange, y se compartió con el área jurídica para su visto bueno y posterior presentación al comité de contratos</t>
  </si>
  <si>
    <t>Actividad que reporta avance acumulado del 1%, cuenta con las evidencias del avance en el proceso de renocación de  una (1) suscripción. Finaliza en diciembre.</t>
  </si>
  <si>
    <t>se surtió todo el tema contractual y se gestionó pago de la suscripción la segunda semana del mes de diciembre de 2022</t>
  </si>
  <si>
    <t>Servicios de suscripción ONLINE FAST MARKETS MB</t>
  </si>
  <si>
    <t>Prestar los servicios de suscripción ON LINE a Fast Markets MB</t>
  </si>
  <si>
    <t>La actividad se cumplió y cuenta con las evidencias.</t>
  </si>
  <si>
    <t>Actividad cumplida trimestre I</t>
  </si>
  <si>
    <t>Renovación suscripción  ONLINE WOOD MACKENZIE</t>
  </si>
  <si>
    <t>Realizar la renovación de la suscripción ONLINE de Wood Mackenzie.</t>
  </si>
  <si>
    <t>Actividad que no presente avance al trimestreIII. Finaliza en diciembre</t>
  </si>
  <si>
    <t>Se realizó todo el trámite precontractual, se solicitó CDP, está pendiente gestionar la orden de pago para renovación de la suscripción, se espera finalizar a 31 de diciembre</t>
  </si>
  <si>
    <t>Subactividad cumplida en su totalidad. Se realizó la suscripción</t>
  </si>
  <si>
    <t>Reportes y temas actualizados en la base de datos del SIMCO</t>
  </si>
  <si>
    <t>SIMCO actualizado</t>
  </si>
  <si>
    <t>Generación de reportes y Actualización de contenidos SIMCO</t>
  </si>
  <si>
    <t>Durante el primer trimestre 2022:
- Se han adelantado las actualizaciones en Base de datos de Históricos de precios internacionales, Históricos precio base de Liquidación de Regalías, y en plataforma SIMCO de igual forma la información de precios de la pagina principal de SIMCO con corte a febrero 2022.
- En relación a Producción y Regalías la última información que se compartió por parte de la ANM con destino SIMCO es con corte a 2do trimestre 2021, por esta razón no se ha podido actualizar la información en el SIMCO</t>
  </si>
  <si>
    <t>La actividad presenta avance y cuenta con las evidenicas de lo reportado. Finaliza en diciembre</t>
  </si>
  <si>
    <t>En relación a Producción y Regalías la última información que se compartió por parte de la ANM con destino SIMCO es con corte a 2do  trimestre 2021, por esta razón no se ha podido actualizar la información  en el SIMCO, sin embargo se solicitó mediante correo información de producción, afin de cargar la misma en las bases de datos de SIMCO y no de la manera tradicional mediante PANGEA. ANM compartió esta información  en excel y la misma fue  ingresada por la OGI y ya se encuentra en base de datos, sin embargo la misma no se encuentra actualizada para todos los minerales con cierre a 4to trimestre de 2021. Se actualizaron algunos reportes de los minerales con los que se cuenta información. - De igual forma, se han adelantado las actualizaciones en Base de datos de Históricos de precios internacionales, Históricos precio base de Liquidación de Regalías.  </t>
  </si>
  <si>
    <t>Actividad con avance acumulado del 2%, con evidencias acorde con el reporte. Finaliza en diciembre.</t>
  </si>
  <si>
    <t>Actualización de reportes:
De acuerdo con la información de Producción y Regalías que normalmente es suministrada a través de PANGEA, (mecanismo con el cual se cuenta  para la actualización de los reportes), mediante el cual la Agencia Nacional de Minería – ANM suministra dicha información a la UPME,   no  ha sido realizada, según lo informado por la Oficina de Gestión de Información OGI de la UPME mediante el correo enviado el día 30 de Septiembre (ver anexo), donde se evidencia que dicha información se encuentra actualizada con corte a Julio de 2021, con disponibilidad para actualización en SIMCO con corte a 2do trimestre de 2021.
En este contexto, a fin de presentar información actualizada en SIMCO de acuerdo con disponibilidad de la fuente, se exploró la posibilidad con la OGI en UPME, para que la información de producción y regalías fuera cargada a partir de un archivo Excel que dispone la Agencia Nacional de Minería, mientras se normaliza el suministro de información, dada la dificultad de tener la misma a través de PANGEA. Entre otras cosas, porque según lo informado por la OGI, que asiste a reuniones donde se ha tratado el tema, ya no se cuenta con soporte para su funcionamiento, y durante parte del 1er semestre del 2022 se estaba evaluando la posibilidad de mantener dicha plataforma funcional por parte del Ministerio. 
La última información disponible remitida por la ANM en formato excel se remitió el 3 de agosto de 2022,  la misma se encuentra con corte a 1er trimestre de 2022,  consolidada por dicha entidad a 31 de julio de 2022, dicha información se encuentra disponible en SIMCO.
En este sentido, y teniendo en consideración lo anteriormente expuesto en relación a hechos que se escapan del resorte de la UPME, se actualizaron los reportes de algunos de los minerales principales donde se evidencia consistencia de la información.</t>
  </si>
  <si>
    <t>Actividad que reporta avance acumulado al 3er trimesre del 3%, cuenta con las evidencias de la actualización en cuanto a algunos de los minerales principales de los hay información consistente. Finaliza en diciembre.</t>
  </si>
  <si>
    <t xml:space="preserve">
Reporte: Producción regalías y comercio exterior. Se
 actualizaron 33 reportes. En el SIMCO actualmente se encuentra, la 
información del consolidado Nacional en el reporte general y minerales 
de la siguiente forma
Información de producción: Actualizado
 en Noviembre de 2022, con Información actualizada en formato Excel y no
 a través de PANGEA, con corte a 2 trimestre de 2022. Fuente ANM.Información
 de regalías: Actualizado en Noviembre de 2022, con Información 
actualizada en formato Excel y no a través de PANGEA, con corte a 2do 
trimestre de 2022. Fuente ANM.Exportaciones: Actualizado en noviembre 2022, con Información disponible en Base de datos SIMCO, 
con corte a septiembte de 2022. Fuente DANE.
Importaciones: Actualizado en noviembre 2022, con Información disponible en Base de datos SIMCO, con corte a septimbre de 2022. 
Fuente DANE.Reporte precios internacionales: Para
 la actualización de este reporte se remitieron a la OGI, el archivo con
 el histórico de precios internacionales hasta el mes de octubre de 
2022, una vez actualizada esta información en las bases de datos de 
SIMCO,Reporte: Indicadores Económicos. Para
 la actualización de este reporte se remitieron a la OGI, los archivos 
en Excel correspondiente a PIB, Inversión extranjera directa,Actualización de base de datos precios  base de liquidación de regalías y datos abiertos.
 Resoluciones IV trimestre de 2022.</t>
  </si>
  <si>
    <t>1. Identificar posibilidades y condicionantes de los proyectos de transmisión (alertas tempranas: físicas, sociales, ambientales, etc.) en fase de planeación y en fase de convocatoria.</t>
  </si>
  <si>
    <t>Solicitud a las entidades involucradas</t>
  </si>
  <si>
    <t>1.1 Realizar solicitud de información socio-ambiental a las entidades involucradas</t>
  </si>
  <si>
    <t>-Durante el trimestre realizó el envío de  53 oficios solicitando información para alertas tempranas (evidencia en carpeta: Z:\03_Calidad\Plan de Accion\2022\Trimestre 1\Convocatorias)</t>
  </si>
  <si>
    <t>Actividad con rezago, reporta avance sin evidencias</t>
  </si>
  <si>
    <t>Durante el trimestre se realizó el envío de 41 oficios solicitando información para alertas tempranas (evidencia en carpeta: Z:\03_Calidad\Plan de Accion\2022\Trimestre 2\Convocatorias)</t>
  </si>
  <si>
    <t>Actividad cumplida durante el 2do trimestre, cuenta con las evidencias correspondientes.</t>
  </si>
  <si>
    <t>Actividad cumplida</t>
  </si>
  <si>
    <t>Informe para el GIT de Transmisión</t>
  </si>
  <si>
    <t>1.2 Elaborar Documento de alertas tempranas en fase de planeación
- Primer momento (análisis obras)</t>
  </si>
  <si>
    <t>Subdirección de Energía Eléctrica- GIT Transmisión</t>
  </si>
  <si>
    <t>-Esta actividad se tiene prevista para ser realizada en el 3er trimestre.</t>
  </si>
  <si>
    <t>Esta actividad no se realizó puesto que el grupo de transmisión se encuentra en revisión de los proyectos que podrían requerir necesidades de expansión, lo anterior dada la fecha máxima de entrega de las solicitud de conexión para la vigencia 2022 (CREG 075)</t>
  </si>
  <si>
    <t>Actividad que al 3er trimestre no reporta avance, se encuentra programada para ejecutar entre julio y diciembre. Finaliza en diciembre</t>
  </si>
  <si>
    <t>Se elaboró docuemento de análisis de posibiliades y condicionantes en un primer momento para las suiguientes proyectos priorizados:
 Subestación La Uribe 220 kV
 Expansión Nordeste Urabá 220 kV 
 Expansión Oriente Antioqueño
 (evidencias en carpeta: \\srvconvoca01\Convocatorias\03_Calidad\Plan de Accion\2022\Trimestre 4\Convocatorias\A5- Seguimiento\Informes de avance\Alertas Tempranas)</t>
  </si>
  <si>
    <t>1.3 Elaborar Documento de alertas tempranas en fase de planeación
- Segundo momento (definición de obras)</t>
  </si>
  <si>
    <t>-Esta actividad se tiene prevista para ser realizada en el 4to trimestre.</t>
  </si>
  <si>
    <t>Esta actividad no se realizó puesto que el grupo de transmisión se encuentra en revisión de los proyectos que podrían requerir expansión, lo anterior dada la fecha máxima de entrega de las solicitud de conexión para la vigencia 2022 (CREG 075)</t>
  </si>
  <si>
    <t>Documentos con alertas tempranas</t>
  </si>
  <si>
    <t>1.4 Elaborar Documento de alertas tempranas para proyectos objeto de convocatorias públicas - Tercer momento (convocatoria)</t>
  </si>
  <si>
    <t>31/03/222</t>
  </si>
  <si>
    <t>-Se trabajó en el documento de alertas tempranas para 3 proyectos:
*Mirolindo-Gualanday
*Flandes Lanceros 
*2do circuito Sahagún.
Evidencia en carpeta: Z:\03_Calidad\Plan de Accion\2022\Trimestre 1\Convocatorias</t>
  </si>
  <si>
    <t>Actividad que reporta avance sin evidencias</t>
  </si>
  <si>
    <t>Para el presente trimestre, no se realizaron documentos de Alertas tempranas.</t>
  </si>
  <si>
    <t>Actividad que no reporta avance durante el 2do trimestre. Finaliza en diciembre.</t>
  </si>
  <si>
    <t>Para el presente trimestre, no se realizaron documentos de Alertas tempranas. Sin embargo, se avanza en la revisión de algunos documentos de Alertas Tempranas que requieren actualizaciones.</t>
  </si>
  <si>
    <t>Actividad que no reporta avance durante el 3er trimestre. Finaliza en diciembre.</t>
  </si>
  <si>
    <t>Se trabajó en la actualización de 10 proyectos:
 Salamina 230 kV
 San Lorenzo 230 kV 
 Pasacaballos 220 
 Carreto 500 kV 
 Cabrera 230 kV 
 Alcaraván 230 kV
 La Paz 230 kV
 Huila 230 kV
 Primavera 500 kV
 4to Trf Sogamoso 500 kV
 (evidencias en carpeta: \\srvconvoca01\Convocatorias\03_Calidad\Plan de Accion\2022\Trimestre 4\Convocatorias\A1- Ambiental\Alertas Tempranas\Tercer Momento)</t>
  </si>
  <si>
    <t>2. Realizar la estructuración técnica de la  incorporación de la segunda fase de renovables desde La Guajira (HVDC)</t>
  </si>
  <si>
    <t>Documentos para la gestión precontractual y contractual (Ficha, solicitud de CDP y Estudios previos)</t>
  </si>
  <si>
    <t>2.1 Realizar sondeo de mercado, elaborar ficha para presentar a comité de contratos, solicitud de CDP y estudios previos para documento de condicionantes y determinantes ambientales de la Convocatoria pública HDVC</t>
  </si>
  <si>
    <t>-Secretaría General-GIT Jurídica y Contractual
-Secretaría General-GIT Financiera</t>
  </si>
  <si>
    <t>-Se realizó sondeo de mercado, se presentó ante comité de contratos la ficha para la contratación ambiental y se encuentran listos los estudios previos para iniciar el proceso contractual. Evidencia en carpeta: Z:\03_Calidad\Plan de Accion\2022\Trimestre 1\Convocatorias</t>
  </si>
  <si>
    <t>Cumplido el trimestre anterior.</t>
  </si>
  <si>
    <t>Actividad cumplida en el 1er trimestre, cuenta con las evidencias correspondientes.</t>
  </si>
  <si>
    <t>Se cuenta con contrato C-113-2022. El contrato inició ejecución el 25 de julio de 2022.</t>
  </si>
  <si>
    <t>Informes con los resultados de la contratación</t>
  </si>
  <si>
    <t>2.2 Avances entregables, Informe final de documento de condicionantes y determinantes ambientales de la Convocatoria pública HDVC</t>
  </si>
  <si>
    <t>-Esta actividad se tiene prevista para ser realizada entre el 2do y 3er trimestre.</t>
  </si>
  <si>
    <t>El grupo de jurídica y contractual informó que el 30-06-2022 el contrato se encuentra firmado en el SECOP II y se solicitó proceder con el trámite de la gestión de las pólizas. Pendiente de iniciar ejecución.
 Evidencia en carpeta: Z:\03_Calidad\Plan de Accion\2022\Trimestre 2\Convocatorias</t>
  </si>
  <si>
    <t>Actividad que no presenta avance al 2do trimestre (Se encuentra en proceso de la contratación correspondiente). Finalizaba en junio.</t>
  </si>
  <si>
    <t>Se ha cumplido con el cronograma establecido en los TdR y en el contrato C-113-2022. En revisión por parte de UPME del entregable No. 2
 Evidencia en carpeta: "Z:\03_Calidad\Plan de Accion\2022\Trimestre 3\Convocatorias\A2-Estructuracion HVDC"</t>
  </si>
  <si>
    <t>Actividad que presenta avance del 0,38%, cuenta con las evidencias, queda con rezago. Finalizaba en junio</t>
  </si>
  <si>
    <t>Se ha cumplido con el cronograma establecido en los TdR y en el contrato C-113-2022. Finalizado contrato
  Evidencia en carpeta: "\\srvconvoca01\Convocatorias\03_Calidad\Plan de Accion\2022\Trimestre 4\Convocatorias"</t>
  </si>
  <si>
    <t>2.3 Realizar ficha para presentar a comité de contratos, solicitud de CDP y Estudios previos para la estructuración de documentos de la Convocatoria pública HDVC</t>
  </si>
  <si>
    <t>-Se realizó el sondeo de mercado para la consultoría técnica de la línea HVDC, se ha trabajado en la ficha, pendiente definir algunos temas.</t>
  </si>
  <si>
    <t>Actividad que no presenta avance</t>
  </si>
  <si>
    <t>- En trámite el traslado de recursos de la oficina de Fondos, una vez se cuente con este trámite se procederá a dar inicio al proceso pre-contractual.</t>
  </si>
  <si>
    <t>Actividad que no presenta avance al 2do trimestre, tiene rezago del 0,5%, se encuentra en proceso de traslado presupuestal para la contratación correspondiente. Finalizaba en marzo.</t>
  </si>
  <si>
    <t>En comité de 13 de septiembre se aprobó ficha de contratación. Se trabajó en documento de vigencias futuras, el mismo se encuentra en revisión prelimiar por parte del DNP
 Evidencia en carpeta: "Z:\03_Calidad\Plan de Accion\2022\Trimestre 3\Convocatorias\A2-Estructuracion HVDC"</t>
  </si>
  <si>
    <t>Actividad que presenta avance del 0,25%, cuenta con las evidencias, queda con rezago. Finalizaba en junio</t>
  </si>
  <si>
    <t>Dado que no se pudo realizar la contratación desde la UPME se actualizó convenio con FENOGE en el cual se incluyeron las actividades de HVDC. Se dio traslado de recursos por varlo de $2.000 millones de pesos
 Evidencias en carpeta: \\srvconvoca01\Convocatorias\03_Calidad\Plan de Accion\2022\Trimestre 4\Convocatorias\A2-Estructuracion HVDC\FENOGE</t>
  </si>
  <si>
    <t>2.4 Avances entregables, Informe final de la estructuración de documentos de la Convocatoria pública HDVC</t>
  </si>
  <si>
    <t>-Esta actividad se tiene prevista para ser realizada en el 2do semestre del año 2022. 
- Se encuentra en trámite traslado de recursos de la oficina de Fondos, una vez se cuente con este trámite se procederá a dar inicio al proceso contractual.</t>
  </si>
  <si>
    <t>-Esta actividad se tiene prevista para ser realizada en el 2do semestre del año 2022. 
 -En trámite el traslado de recursos de la oficina de Fondos, una vez se cuente con este trámite se procederá a dar inicio al proceso pre-contractual.</t>
  </si>
  <si>
    <t>Actividad que no presenta avance al 2do trimestre, se encuentra en proceso de traslado presupuestal para la contratación correspondiente. Finalizaba en junio.</t>
  </si>
  <si>
    <t>Parte de esta actividad se realizará en el 4to trimestre de 2022. En análisis tema de vigencias futuras o FENOGE.</t>
  </si>
  <si>
    <t xml:space="preserve">Actividad que al 3er trimestre no presenta avance. Finalizaba en junio </t>
  </si>
  <si>
    <t>No se llevó a cabo la consultoría para la estructutración técnica de la interconexión HVDC. Se modificó convenio con FENOGE y actualmente se trabaja en un documento para realizar sondeó de mercado.</t>
  </si>
  <si>
    <t>3. Estructurar convocatorias públicas y documentos de Selección</t>
  </si>
  <si>
    <t>Documentos DSI y sus anexos</t>
  </si>
  <si>
    <t>3.1 Elaborar documentos de las convocatorias (DSI y anexos)</t>
  </si>
  <si>
    <t>Realizados en total para 2 proyectos:
-Estambul 230kV
-Mirolindo-Gualanday 115kV
Evidencia en carpeta: Z:\03_Calidad\Plan de Accion\2022\Trimestre 1\Convocatorias</t>
  </si>
  <si>
    <t>Realizados en total para 2 proyectos:
 -Mocoa-Yarumo 115 kV
 -Flandes-Lanceros 115kV
 Evidencia en carpeta: Z:\03_Calidad\Plan de Accion\2022\Trimestre 2\Convocatorias</t>
  </si>
  <si>
    <t>Actividad con avance acumulado del 1,38%, cuenta con las evidencias. Finaliza en diciembre.</t>
  </si>
  <si>
    <t>Se actualizaron los DSI del inversionista de los proyectos:
 HUILA 230 KV
 ALCARAVÁN 230 KV
 LA PAZ 230 KV
 ALCARAVÁN 115 KV
 LA PAZ 115 KV
 Evidencia en carpeta: "Z:\03_Calidad\Plan de Accion\2022\Trimestre 3\Convocatorias\A3-Estructuraciones"</t>
  </si>
  <si>
    <t>Actividad que reporta avance acumulado al 3er trimestre del 3,12%, cuenta con evidencias. Finaliza en diciembre.</t>
  </si>
  <si>
    <t>No se eleboraron DSI adicionales a los reportadoe en los trimestres anteriores</t>
  </si>
  <si>
    <t>Subactividad cumplida en su totalidad. La ejecución es por demanda y en el ultimo trimestre no se elaboraron DSI adicionales.</t>
  </si>
  <si>
    <t>4. Efectuar los procesos de selección de Interventores e Inversionistas.</t>
  </si>
  <si>
    <t>Convocatoria publicada</t>
  </si>
  <si>
    <t>4.1 Publicar la convocatoria en página web</t>
  </si>
  <si>
    <t>-No se realizaron publicaciones en la página web.</t>
  </si>
  <si>
    <t>No se realizaron publicaciones en la página web. No se han realizado procesos de convocatorias públicas</t>
  </si>
  <si>
    <t>Actividad que no reporta avance durante el 3er trimestre, dado que no se han realizado procesos de convocatorias. Finaliza en diciembre.</t>
  </si>
  <si>
    <t>Se prepublicó una (1) convocatoria. Huila 230 kV</t>
  </si>
  <si>
    <t>Subactividad cumplida. Reporta la publicación de una convocatoria.</t>
  </si>
  <si>
    <t>Adendas, respuestas a observaciones, memorando de evaluación y Resolución de selección</t>
  </si>
  <si>
    <t>4.2 Realizar el proceso de selección del interventor</t>
  </si>
  <si>
    <t>-Oficina de Gestión de la Información
-Secretaría General- GITJuridica y contractual</t>
  </si>
  <si>
    <t>-No se realizaron procesos de selección de interventoría para este trimestre.</t>
  </si>
  <si>
    <t>Adendas, respuestas a observaciones, actas de apertura, evalución, continuación, adjudicación y/o desierto.</t>
  </si>
  <si>
    <t>4.3 Realizar el proceso de selección del inversionista</t>
  </si>
  <si>
    <t>-No se realizaron procesos de selección de inversionista para este trimestre.</t>
  </si>
  <si>
    <t>5. Efectuar seguimiento a los proyectos en ejecución objeto de convocatoria pública y generar los debidos reportes.</t>
  </si>
  <si>
    <t>Documento (informe)</t>
  </si>
  <si>
    <t>5.1 Informe avance ejecución proyectos objetos de convocatorias</t>
  </si>
  <si>
    <r>
      <rPr>
        <sz val="11"/>
        <color rgb="FF000000"/>
        <rFont val="Calibri, Arial"/>
      </rPr>
      <t xml:space="preserve">-Se realizaron 15 informes durante el periodo: 
*1 </t>
    </r>
    <r>
      <rPr>
        <sz val="11"/>
        <color rgb="FF000000"/>
        <rFont val="Calibri"/>
        <family val="2"/>
      </rPr>
      <t>Informe al Viceministro, 1 radar, 3 mapas CNO, 1 Plan 5 Caribe. Adicionalmente  se diligenciaron  4 reportes en la plataforma de Presidencia  PINES</t>
    </r>
    <r>
      <rPr>
        <sz val="11"/>
        <color rgb="FF000000"/>
        <rFont val="Calibri"/>
        <family val="2"/>
      </rPr>
      <t>,</t>
    </r>
    <r>
      <rPr>
        <sz val="11"/>
        <color rgb="FF000000"/>
        <rFont val="Calibri"/>
        <family val="2"/>
      </rPr>
      <t xml:space="preserve"> 6  matrices de Compromiso por Colombia dirigidos a MME
(evidencia en carpeta: Z:\03_Calidad\Plan de Accion\2022\Trimestre 1\Convocatorias)</t>
    </r>
  </si>
  <si>
    <t>-Se realizaron 16 informes durante el periodo: 
 *1 Informe al Viceministro y 3 mapas CNO. Adicionalmente se diligenciaron 6 reportes en la plataforma de Presidencia PINES, 6 matrices de Compromiso por Colombia dirigidos a MME
 (evidencia en carpeta: Z:\03_Calidad\Plan de Accion\2022\Trimestre 2\Convocatorias)</t>
  </si>
  <si>
    <t>Actividad con avance acumulado del 0,76%, cuenta con las evidencias de los informes. Finaliza en diciembre.</t>
  </si>
  <si>
    <t>Se realizaron 10 informes durante el periodo: 
 1 Informe al Viceministro
 3 mapas CNO. 
 1 Radar 
 Adicionalmente se diligenciaron:
 3 reportes en la plataforma de Presidencia PINES
 3 matrices de Compromiso por Colombia dirigidos a MME (pendiente)
  (evidencia en carpeta"Z:\03_Calidad\Plan de Accion\2022\Trimestre 3\Convocatorias\A5- Seguimiento\Informes de avance")</t>
  </si>
  <si>
    <t>Actividad que reporta avance acumulado al 3er trimestre del 1,14%, cuenta con evidencias. Finaliza en diciembre.</t>
  </si>
  <si>
    <t>Se realizaron 11 informes durante el periodo: 
 3 mapas CNO.
 1 mapa CAPT 
  1 Radar 
  Adicionalmente se realizaron:
  6 reuniones de seguimiento a PINES con las empresa
  (evidencia en carpeta"\\srvconvoca01\Convocatorias\03_Calidad\Plan de Accion\2022\Trimestre 4\Convocatorias\A5- Seguimiento\Informes de avance")</t>
  </si>
  <si>
    <t>Lista de Asistencia,documento PPT presentada por los Interventores</t>
  </si>
  <si>
    <t>5.2 Reuniones de seguimiento de interventoría</t>
  </si>
  <si>
    <t>-Se realizó seguimiento a  21 proyectos de convocatorias en ejecución (evidencia en carpeta: Z:\03_Calidad\Plan de Accion\2022\Trimestre 1\Convocatorias).</t>
  </si>
  <si>
    <t>-Se realizó seguimiento a 21 proyectos de convocatorias en ejecución (evidencia en carpeta: Z:\03_Calidad\Plan de Accion\2022\Trimestre 2\Convocatorias).</t>
  </si>
  <si>
    <t>Actividad con avance acumulado del 0,5%, cuenta con las evidencias de los seguimientos. Finaliza en diciembre.</t>
  </si>
  <si>
    <t>Se realizó seguimiento a 21 proyectos de convocatorias en ejecución (evidencia en carpeta: "Z:\03_Calidad\Plan de Accion\2022\Trimestre 3\Convocatorias\A5- Seguimiento\Reuniones Interventoría").</t>
  </si>
  <si>
    <t>Actividad que reporta avance acumulado al 3er trimestre del 0,75%, cuenta con evidencias. Finaliza en diciembre.</t>
  </si>
  <si>
    <t>Se realizó seguimiento a 21 proyectos de convocatorias en ejecución (evidencia en carpeta: "\\srvconvoca01\Convocatorias\03_Calidad\Plan de Accion\2022\Trimestre 4\Convocatorias\A5- Seguimiento\Reuniones Interventoría").</t>
  </si>
  <si>
    <t>Documento con observaciones a los informes y oficios de aprobación de informes</t>
  </si>
  <si>
    <t>5.3 Revisión de informes de interventoría</t>
  </si>
  <si>
    <r>
      <rPr>
        <sz val="11"/>
        <color rgb="FF000000"/>
        <rFont val="Calibri, Arial"/>
      </rPr>
      <t xml:space="preserve">- Durante el trimestre se revisaron  los informes mensuales y trimestrales de los </t>
    </r>
    <r>
      <rPr>
        <sz val="11"/>
        <color rgb="FF000000"/>
        <rFont val="Calibri"/>
        <family val="2"/>
      </rPr>
      <t xml:space="preserve">proyectos de convocatorias, de los cuales 26 </t>
    </r>
    <r>
      <rPr>
        <sz val="11"/>
        <color rgb="FF000000"/>
        <rFont val="Calibri"/>
        <family val="2"/>
      </rPr>
      <t>cuentan con aprobación
(evidencia en carpeta: Z:\03_Calidad\Plan de Accion\2022\Trimestre 1\Convocatorias)</t>
    </r>
  </si>
  <si>
    <t>- Durante el trimestre se revisaron los informes mensuales y trimestrales de los proyectos de convocatorias, de los cuales 55 cuentan con aprobación
 (evidencia en carpeta: Z:\03_Calidad\Plan de Accion\2022\Trimestre 2\Convocatorias)</t>
  </si>
  <si>
    <t>Actividad con avance acumulado del 1,26%, cuenta con las evidencias de los informes revisados. Finaliza en diciembre.</t>
  </si>
  <si>
    <t>Durante el trimestre se revisaron los informes mensuales y trimestrales de los proyectos de convocatorias, de los cuales 24 cuentan con aprobación
  (evidencia en carpeta: "Z:\03_Calidad\Plan de Accion\2022\Trimestre 3\Convocatorias\A5- Seguimiento\Seguimiento de informes")</t>
  </si>
  <si>
    <t>Actividad que reporta avance acumulado al 3er trimestre del 1,89%, cuenta con evidencias. Finaliza en diciembre.</t>
  </si>
  <si>
    <t>Durante el trimestre se revisaron los informes mensuales y trimestrales de los proyectos de convocatorias, de los cuales 30 cuentan con aprobación
  (evidencia en carpeta: "\\srvconvoca01\Convocatorias\03_Calidad\Plan de Accion\2022\Trimestre 4\Convocatorias\A5- Seguimiento\Seguimiento de informes")</t>
  </si>
  <si>
    <t>Geovisor Actualizado en página web</t>
  </si>
  <si>
    <t>5.4 Actualizar Geovisor Convocatorias</t>
  </si>
  <si>
    <t>Se envió correo a la OGI con información para actualizar el Geovisor  y se encuentra actualizado a marzo del 2022.Evidencia en carpeta:Z:\03_Calidad\Plan de Accion\2022\Trimestre 1\Convocatorias)</t>
  </si>
  <si>
    <t>Se envió correo a la OGI con información para actualizar el Geovisor y se encuentra actualizado a mayo 2022.Evidencia en carpeta:Z:\03_Calidad\Plan de Accion\2022\Trimestre 2\Convocatorias)</t>
  </si>
  <si>
    <t>Actividad con avance acumulado del 0,12%, cuenta con las evidencias de los informes revisados. Finaliza en diciembre.</t>
  </si>
  <si>
    <t>Se envió correo a la OGI con información para actualizar el Geovisor y se encuentra actualizado a agosto 2022.Evidencia en carpeta:"Z:\03_Calidad\Plan de Accion\2022\Trimestre 3\Convocatorias\A5- Seguimiento\Geovisor")</t>
  </si>
  <si>
    <t>Actividad que reporta avance acumulado al 3er trimestre del 0,18%, cuenta con evidencias. Finaliza en diciembre.</t>
  </si>
  <si>
    <t>Se envió correo a la OGI con información para actualizar el Geovisor y se encuentra actualizado a didiembre de 2022.Evidencia en carpeta:"\\srvconvoca01\Convocatorias\03_Calidad\Plan de Accion\2022\Trimestre 4\Convocatorias\A5- Seguimiento\Geovisor")</t>
  </si>
  <si>
    <t>Elaborar el Plan de Expansión de Generación de Energía Eléctrica</t>
  </si>
  <si>
    <t>Documento con los objetivos y escenarios propuestos del Plan de Expansión</t>
  </si>
  <si>
    <t>1.1 Elaborar documento donde se presenten los objetivos y escenarios del Plan de Expansión</t>
  </si>
  <si>
    <t>Socializar con Subdirección de Demanda y el MME</t>
  </si>
  <si>
    <t>En consolidación de información . Se realizan entrevistas a partes interesadas para caracterizar el entorno nacional</t>
  </si>
  <si>
    <t xml:space="preserve">Se plantean escenarios por parte del Grupo, falta el Vo.Bo.  por parte de los Subdirectores. </t>
  </si>
  <si>
    <t>Actividad con avance acumulado del 2% y cuenta con las evidencias correspondientes, tiene rezago de 1%. Finalizaba en abril.</t>
  </si>
  <si>
    <t>Se realiza un ejercicio de escenarios conjuntos con el Plan energètico Nacional entre las Subdirecciones de Energìa elèctrica y la Subdirecciòn de demanda con el Vo.Bo.  por parte de los Subdirectores.  Ruta: \\srvgeneracion01\2022\1. PEG 2022 2036\Escenarios</t>
  </si>
  <si>
    <t>Cumplida durante el 3er trimestre</t>
  </si>
  <si>
    <t>Bases de datos actualizadas para las simulaciones.</t>
  </si>
  <si>
    <t>1.2 Actualizar bases de datos con la infraestructura, series y demanda para los análisis del Plan Expansión</t>
  </si>
  <si>
    <t>Subdirección de Demanda,
Subdirección de Hidrocarburos,
Subdirección de Minería,
Grupo de Convocatorias, Grupo de Transmisión.</t>
  </si>
  <si>
    <t>Se tienen las proyecciones de precios publicadas en la Web</t>
  </si>
  <si>
    <t>Se avanzó en el 95% de base de datos aun falta el Vo.Bo. de definición de los proyectos del portafolio, falta los datos de capacidad de interconexión entre las areas operativas por parte del Grupo de Transmisión. Evicdencia en las bases de datos de los programas SDDP, PLEXOS</t>
  </si>
  <si>
    <t>Actividad con avance acumulado del 3,5% y cuenta con las evidencias correspondientes. Finaliza en julio.</t>
  </si>
  <si>
    <t>Se encuentra 100%  en el servidor del grupo de Generaciòn en la ruta: \\srvgeneracion01\2022\3. BD SDDP</t>
  </si>
  <si>
    <t xml:space="preserve">Actividad cumplida durante el 3er trimestre, cuenta con las evidencias ubicadas el servidor del grupo de generación. </t>
  </si>
  <si>
    <t>Cumplida durante el 2o trimestre. Adicionalmente se facilita y ajusta a requerimientos información para la iniciativa del Ministerio de Minas y energía con el Banco InterAmericano de Desarrollo, EMOBIITY COLOMBIA WB CIFTAF: MODELOS DE PLANIFICACION Y HERRAMIENTA</t>
  </si>
  <si>
    <t>Documento Plan de Expansión preliminar</t>
  </si>
  <si>
    <t>1.3 Realizar el procesamiento de información, simulaciones de escenarios, análisis y documento del Plan de Expansión de Generación versión preliminar</t>
  </si>
  <si>
    <t>Se inicia en el 2o trimestre.</t>
  </si>
  <si>
    <t>Se adenta el esqueleto del docuemento preliminar definiendo la tabla de contenido preliminar (https://docs.google.com/document/d/1-n_nUnzGPm8mI_wkfiw452eN353XZCEQpRQhmfsCe14/edit#). Aun falta información y Vo.Bo. al Portafolio y a los escenarios, una vez se reciba se inician las simulaciones.</t>
  </si>
  <si>
    <t>Actividad con avance 1,25%, cuenta con las evidencias que no se pueden validar por no contar con acceso al documento. Finaliza en octubre.</t>
  </si>
  <si>
    <t>Se avanza al final de septiembre con inicio de la implementaciòn del primer escenario. Se realizan reuniones al final de septiembre donde se realizan ajustes los resultados se puede evidenciar el en servidor de generaciòn. Ruta: \\srvgeneracion01\2022\3. BD SDDP\BD SDDP OPTGEN</t>
  </si>
  <si>
    <t>Actividad que presenta avance acumulado al 3er trimestre del 1,8%, cuenta con las evidencias ubicadas en servidor del grupo de generación. Finaliza en octubre.</t>
  </si>
  <si>
    <t>Se realizaron ajustes a los escenarios planteados en Septiembre, se avanza en un documento pleliminar sin embargo, debido a un retrazo de mas de 2 meses en el cumplimiento del cronograma generados por cambios en los supuestos (COVID, Guerra Rusia-Ucrania): proyecciones de demanda y de precios de los combustibles, ajustes para atender las limitaciones de tiempos de simulacion ante la gran cantidad de proyectos a considerar, mediante una caracterización nueva de la información de disponibilidad de los recursos renovables. Asi mismo el impacto de los cambios directivos en la entidad, retroalimentación al área tecnica y la rotación de personal. Finalmente se presenta los resultados al Subdirector de Energía el 23 de diciembre de 2022 y se plantean ajustes, que se implementaran en la siguiente vigencia (2023)</t>
  </si>
  <si>
    <t>Subactividad no finalizada,  se plantea terminación para la vigencia 2023</t>
  </si>
  <si>
    <t>Documento Plan de Expansión definitivo</t>
  </si>
  <si>
    <t>1.4 Realizar el procesamiento de información, simulaciones de escenarios, análisis y documento del Plan de Expansión de Generación versión final</t>
  </si>
  <si>
    <t>GIT de Transmisión</t>
  </si>
  <si>
    <t>Se inicia en el 2o semestre.</t>
  </si>
  <si>
    <t>Se inicia en el 2do semestre</t>
  </si>
  <si>
    <t>Actividad que se ejecutará en entre agosto y noviembre según lo proyectado.</t>
  </si>
  <si>
    <t>No inicia mientras no se termine la actividad precedente.</t>
  </si>
  <si>
    <t>Actividad que al 3er trimestre no presenta avance, programada para ejecutar entre agosto y noviembre. Finaliza en noviembre.</t>
  </si>
  <si>
    <t>Se requiere terminar el plan preliminar como requisito.</t>
  </si>
  <si>
    <t>Realizar seguimiento al estado de los proyectos de generación futuros con compromisos</t>
  </si>
  <si>
    <t>Informe</t>
  </si>
  <si>
    <t>2.1 Procesar la información, realizar requerimientos y elaborar informe de seguimiento trimestral</t>
  </si>
  <si>
    <t>Grupo de Convocatorias, Grupo de Transmisión.</t>
  </si>
  <si>
    <t>Esta en revisión el primer informe</t>
  </si>
  <si>
    <t>Se publicó el primer informe y se avanza en la revisión del segundo informe</t>
  </si>
  <si>
    <t>Actividad que presente avance acumulado del 0,63%, cuenta con las evidencias. Finaliza en diciembre.</t>
  </si>
  <si>
    <r>
      <rPr>
        <sz val="11"/>
        <color rgb="FF000000"/>
        <rFont val="Calibri"/>
        <family val="2"/>
      </rPr>
      <t xml:space="preserve">Se publicó el segundo informe y se avanza en la revisión del tercer informe. enlace: </t>
    </r>
    <r>
      <rPr>
        <u/>
        <sz val="11"/>
        <color rgb="FF000000"/>
        <rFont val="Calibri"/>
        <family val="2"/>
      </rPr>
      <t>http://www.siel.gov.co/Inicio/Generaci%C3%B3n/SeguimientoaproyectosdeGeneraci%C3%B3n/tabid/112/Default.aspx</t>
    </r>
  </si>
  <si>
    <t>Actividad que presenta avance acumulado al 3er trimestre del 0,93%, cuenta con las evidencias ubicadas en el SIEL. Finaliza en diciembre.</t>
  </si>
  <si>
    <t>Se publicó el tercer informe y se avanza en la revisión del cuarto informe. enlace: http://www.siel.gov.co/Inicio/Generaci%C3%B3n/SeguimientoaproyectosdeGeneraci%C3%B3n/tabid/112/Default.aspx</t>
  </si>
  <si>
    <t>Procesar las solicitudes de concepto de potencial hidroenergético</t>
  </si>
  <si>
    <t>Oficios de conceptos o de requerimientos</t>
  </si>
  <si>
    <t>3.1 Realización de Oficios de concepto u Oficios de requerimientos.</t>
  </si>
  <si>
    <t>Se presentó 1 concepto ( Rad.20221110026242 y  20221110026582 ) y se solicitó información  faltante (Rad 20221500019771) para el concepto solicitado (Tablas res 052 y DAA.)</t>
  </si>
  <si>
    <t>Se reciben 4 solicitudes de las cuales se emite concepto del proyecto de la PCH Esparta y se requiríó información adicional a la Autoridad Ambiental y/o promotor de los proyectos PCH Zaque, PCH La Mirandita y PCH Consota (EIA)</t>
  </si>
  <si>
    <t>Actividad que presente avance acumulado del 1%, cuenta con las evidencias. Finaliza en diciembre.</t>
  </si>
  <si>
    <t>Se recibe 1 solicitud PCH Río Cusiana Bajo (EIA), de la cual se recibe informaciòn aadicional requerida y se encuentra en estudio, se emiten 2 conceptos de los proyectos PCH La Mirandita y PCH Consota (EIA) se recibió información adicional a la Autoridad Ambiental y/o promotor del proyecto PCH San Antonio (DAA) que se encuentra en evaluación.</t>
  </si>
  <si>
    <t>Actividad que presenta avance acumulado al 3er trimestre del 0,93%, no cuenta con las evidencias para validar el reporte. Finaliza en diciembre.</t>
  </si>
  <si>
    <t>Se recibe 1 solicitud PCH Río Lejos B (DAA), de la cual se recibe la informaciòn requerida, se emiten 3 conceptos de los proyectos proyecto PCH San Antonio, PCH Río Cusiana Bajo (solicitudes igresadas en el 3er trimestre) y PCH Río Lejos B, aún esta pendiente de los requerimiento de información la PCH Zaque, por lo cual aun no se puede realizar el concepto respectivo.</t>
  </si>
  <si>
    <t>Informe de conceptos de potencial hidroenergético</t>
  </si>
  <si>
    <t>3.2 Informe de conceptos de potencial hidroenergético. Trimestral</t>
  </si>
  <si>
    <t>Se encuentra en elaboración y revisión.</t>
  </si>
  <si>
    <t>Se publica el primer informe y el segundo se encuentra en elaboración y revisión.</t>
  </si>
  <si>
    <t>Actividad que presente avance acumulado del 0,25%, cuenta con las evidencias. Finaliza en diciembre.</t>
  </si>
  <si>
    <r>
      <rPr>
        <sz val="11"/>
        <color rgb="FF000000"/>
        <rFont val="Calibri"/>
        <family val="2"/>
      </rPr>
      <t xml:space="preserve">Se publica el segundo informe y el tercero se encuentra en elaboración y revisión. Enlace: </t>
    </r>
    <r>
      <rPr>
        <u/>
        <sz val="11"/>
        <color rgb="FF000000"/>
        <rFont val="Calibri"/>
        <family val="2"/>
      </rPr>
      <t>http://www.siel.gov.co/tabid/151/Default.aspx</t>
    </r>
  </si>
  <si>
    <t>Actividad que presenta avance acumulado al 3er trimestre del 0,38%, cuenta con las evidencias ubicadas en el SIEL. Finaliza en diciembre.</t>
  </si>
  <si>
    <t>Se realiza el tercer informe y el cuarto se encuentra en elaboración y revisión. Enlace: https://www1.upme.gov.co/siel/Pages/Seguimiento-potencial-hidroenergetico.aspx</t>
  </si>
  <si>
    <t>Procesar las solicitudes de inscripción en el Registro de Proyectos de Generación</t>
  </si>
  <si>
    <t>4.1 Analizar información de solicitud de registro y elaborar oficio de registro u oficio solicitando aclaraciones.</t>
  </si>
  <si>
    <t>Se presentaron gran número de solicitudes, se han presentado reprocesos por ajustes e implementación del Portal Único de Usuario, que siguen en boga.</t>
  </si>
  <si>
    <t>Se presentaron gran número de solicitudes(llegaron: 179, resueltas: 167
y pendientes: 12 en el periodo del 1 de enero al 30 de junio)
Se continúa presentando reprocesos por ajustes he implementación del Portal Único de Usuario.</t>
  </si>
  <si>
    <t>Numero de solicitudes(llegaron: 87, resueltas: 49
PQRs y pendientes: 10 en el periodo del 1 de julio al 30 de septiembre el restop corresponderian a Q)
Se continúa presentando reprocesos por ajustes he implementación del Portal Único de Usuario.</t>
  </si>
  <si>
    <t>Actividad que presenta avance acumulado al 3er trimestre del 0,93%, cuenta con las evidencias ubicadas en Orfeo, sin embargo no se cuenta con los numero de radicados para validar el reporte. Finaliza en diciembre.</t>
  </si>
  <si>
    <t>En total se presentan 112 requerimientos, se efectuan 79 registros, 10 se encuentran en requerimiento y resuelven 23
 PQRs. Se continúa presentando reprocesos por ajustes he implementación del Portal Único de Usuario. Y se realiza el acompañamiento para las mejoras del portal mencionado, se aspira que en Febrero se implementen los ajustes en el SUU.</t>
  </si>
  <si>
    <t>Reportes de inscripción e informes de análisis</t>
  </si>
  <si>
    <t>4.2 Elaborar informe de registro de proyectos. Mensual.</t>
  </si>
  <si>
    <t>Se publicó el segundo informe y se avanza en la revisión del tercer informe</t>
  </si>
  <si>
    <t>Actividad que presenta avance acumulado al 3er trimestre del 0,93%, no se cuenta con las evidencias para validar el reporte. Finaliza en diciembre.</t>
  </si>
  <si>
    <t>Se publicó el tercer informe y se avanza en la revisión del cuarto informe. Enlace: https://www1.upme.gov.co/siel/Pages/Inscripcion-proyectos-generacion.aspx</t>
  </si>
  <si>
    <t>Realizar simulaciones y análisis energéticos para determinar los consumos esperados de gas</t>
  </si>
  <si>
    <t>Documento con resultados y análisis</t>
  </si>
  <si>
    <t>5.1 Realizar el procesamiento de información, simulaciones de escenarios, análisis y documento soporte</t>
  </si>
  <si>
    <t>Subdirección de Demanda y
Subdirección de Hidrocarburos</t>
  </si>
  <si>
    <t>Se realiza, reuniones y se entregan los resultados requeridos.</t>
  </si>
  <si>
    <t>Actividad que presente avance acumulado del 2,5%, cuenta con las evidencias de los escenarios y proyecciones. Finaliza en agosto.</t>
  </si>
  <si>
    <t>Se entregan los resultados finales, ante los requerimientos de la Subdirecciòn de Hidrocarburos y Demanda mediante correo el jue, 25 ago, 08:02, por parte del Subdirector de Energìa Elèctrica.</t>
  </si>
  <si>
    <t>Actividad que reporta cumplimiemiento acorde con los programado, no cuenta con las evidencias para validar el reporte.</t>
  </si>
  <si>
    <t>Gestión de Convenios Minciencias-UPME e IDEAM-UPME</t>
  </si>
  <si>
    <t>6.1 Acompañamiento y elaboración del informe de actividades</t>
  </si>
  <si>
    <t>Oficina de gestión de fondos, Subdirección de Demanda.</t>
  </si>
  <si>
    <t>Se realizan algunos aportes a una iniciativa de la Oficina de fondos sobre actualización de Potenciales con los fines de realizarla con ayuda del IDEAM.</t>
  </si>
  <si>
    <t>Se atiende requerimientos sobre el Informe final Convenio Colciencias 356-2011.</t>
  </si>
  <si>
    <t>Actividad que presente avance acumulado del 0,63%, cuenta con las evidencias relacionadas con los informes de los convenios. Finaliza en diciembre.</t>
  </si>
  <si>
    <t>Se atiende requerimientos sobre el Informe final Convenio Colciencias 356-2011. Y se acompaña en reuniones con IDEAm a la Oficina de Gestiòn de Poryectos para faciliatar el acceso a informaciòn de radiaciòn solar en la Regiòn caribe, con miras a la actualizaciòn del potencial. Evidencias correos, reuniones que finalmente se materializan en facilitar insumos previos para el PROCESO INVITACIÓN 005-2022</t>
  </si>
  <si>
    <t>Se hace seguimiento requerimientos sobre la liquidación del Convenio Colciencias 356-2011. Junto con la Oficina de Gestiòn de Proyectos en apoyo al proyeto de IRENA - Servicio Global Atlas - Colombia
 se facilita información y se generan nexos sobre informaciòn de radiaciòn solar con el IDEAM. Evidencias correos, reuniones.</t>
  </si>
  <si>
    <t>Realizar la estimación del Indice de Cobertura del servicio de energía eléctrica ICEE</t>
  </si>
  <si>
    <t>Solicitud a los proveedores de información (ORs, IPSE, Superservicios).</t>
  </si>
  <si>
    <t>1.1 Realizar gestión para la obtención de datos e información necesaria para la estimación del ICEE</t>
  </si>
  <si>
    <t>Se obtuvo información de la SSPD y de algunos OR.</t>
  </si>
  <si>
    <t>La SSPD (Superservicios) complementó información para completar la serie de usuarios.</t>
  </si>
  <si>
    <t>Actividad cumplida en el 2do trimestre, sin evidencias para validar el reporte.</t>
  </si>
  <si>
    <t>Si bien la Superintendencia de Servicios Públicos Domiciliarios (SSPD) entrego la serie histórica de usuarios, se encontraron inconsistencias en la información de varios Operadores de Red para el periodo 2020 y 2021, no obstante se publico el ICEE bajo la circular 082-2022.  
La SSPD aun no ha dado respuesta formal a dichas inconsistencias. Se ha gestionado  con OGI para  realizar directamente la consulta en la UPME, aunque se tiene inconveniente por el límite permitdo para la lectura de registro. Se continua gestiones.</t>
  </si>
  <si>
    <t>Se envió solicitud a la SSPD mediante orfeo 20221000154841 solicitando información de suscriptores para el cálculo del ICEE, aún no se ha recibido respuesta</t>
  </si>
  <si>
    <t>Documento versión preliminar de los cálculos del ICEE</t>
  </si>
  <si>
    <t>1.2 Compilar, procesar y validar información y realizar los cálculos bajo la metodología definida</t>
  </si>
  <si>
    <t>Pendiente terminar de definir la metodología de ICEE con la dirección</t>
  </si>
  <si>
    <t xml:space="preserve">Se terminó de validar la metodología bajo la cual se realizaron los cálculos </t>
  </si>
  <si>
    <t>Actividad cumplida en el 2do trimestre, las evidencias corresponden al documento ICEE.</t>
  </si>
  <si>
    <t xml:space="preserve">Se publicó la metodología y el ICEE bajo la circular 082-2022. </t>
  </si>
  <si>
    <t>Documento metodológico y anexos el ICEE</t>
  </si>
  <si>
    <t>1.3 Procesar observaciones, realizar ajustes, actualizar la base de datos, elaborar el documento y publicar</t>
  </si>
  <si>
    <t>OGI</t>
  </si>
  <si>
    <t>Se elaboró documento y anexos de la metodología, pendiente la revisón interna final para proceder con su publicación.</t>
  </si>
  <si>
    <t>Actividad cumplida en el 2do trimestre, cuenta con las evidencias que corresponden al documento y anexos de la metodología del ICEE.</t>
  </si>
  <si>
    <t>Elaborar el Plan Indicativo de Expansión de Cobertura - PIEC</t>
  </si>
  <si>
    <t>Información base del PIEC debidamente estructurada</t>
  </si>
  <si>
    <t>2.1 Procesar la información necesaria para elaborar el PIEC.</t>
  </si>
  <si>
    <t>OGI, OGPF</t>
  </si>
  <si>
    <t>Pendiente terminar de procesar la información de redes y actualizar capas de restricciones geográficas.</t>
  </si>
  <si>
    <t>Se finalizó la revisión y consolidación de información necesaria para elaborar el PIEC.</t>
  </si>
  <si>
    <t>Actividad con avance del 1,25%, cuenta con evidencias y queda con rezago de 1,75%. Finalizaba en marzo.</t>
  </si>
  <si>
    <t>Se publicó PIEC mediante circular 082-2022</t>
  </si>
  <si>
    <r>
      <rPr>
        <sz val="11"/>
        <color rgb="FF000000"/>
        <rFont val="Calibri"/>
        <family val="2"/>
      </rPr>
      <t>Actividad cumplida durante el 3er trimestre. las evidencias corresponden a la circular con la cual se publica el PIEC para comentarios.
Circular en:</t>
    </r>
    <r>
      <rPr>
        <sz val="11"/>
        <color rgb="FF000000"/>
        <rFont val="Calibri"/>
        <family val="2"/>
      </rPr>
      <t xml:space="preserve"> </t>
    </r>
    <r>
      <rPr>
        <u/>
        <sz val="11"/>
        <color rgb="FF000000"/>
        <rFont val="Calibri"/>
        <family val="2"/>
      </rPr>
      <t>https://www1.upme.gov.co/Normatividad/Circular_082_2022.pdf</t>
    </r>
  </si>
  <si>
    <t>Se recibieron comentarios de algunas entidades  (20221110176562; 20221110176112; 20221110185662; 20221110175242) apartir de las cuales se ajustó el PIEC. pendiente aprobación de parte de la nueva administración para publicar versión ajustada.</t>
  </si>
  <si>
    <t>Documento que describa la metodología del PIEC</t>
  </si>
  <si>
    <t>2.2 Definir la metodología para el PIEC</t>
  </si>
  <si>
    <t>En ajustes de acuerdo con los comentarios de parte de asesora de  dirección</t>
  </si>
  <si>
    <t>Actividad con rezago, repota avance sin evidencias</t>
  </si>
  <si>
    <t xml:space="preserve">Se finalizó la metodología para el PIEC </t>
  </si>
  <si>
    <t>Actividad cumplida durante el 2do trimestre, las evidencias corresponden al PIEC enviado para revisión.</t>
  </si>
  <si>
    <t>Documento PIEC con sus anexos versión preliminar</t>
  </si>
  <si>
    <t>2.3 Realizar los análisis, simulaciones, procesamiento de resultados, identificación de alternativas y soluciones para el PIEC, publicación de versión preliminar y recepción de comentarios</t>
  </si>
  <si>
    <t>Aunque se ha adelantado análisis para el escenario de 45 KWh, la completitud de esta actividad depende de los resultados finales del ICEE.</t>
  </si>
  <si>
    <t>De acuerdo con los  resultados del ICEE, se  analizaron diferentes escenarios para lograr la universalización de acuerdo con la identificación de las alternativas viables. A la fecha esta en revisión interna para proceder con su publicación de versión preliminar.</t>
  </si>
  <si>
    <t>Actividad con avance acumulado del 4,5%, las evidencias corresponden al PIEC enviado para revisión, queda con rezago del 0,5%. Finalizaba en mayo.</t>
  </si>
  <si>
    <r>
      <rPr>
        <sz val="11"/>
        <color rgb="FF000000"/>
        <rFont val="Calibri"/>
        <family val="2"/>
      </rPr>
      <t xml:space="preserve">Actividad cumplida durante el 3er trimestre. las evidencias corresponden al documento publicado para comentarios publicado en: </t>
    </r>
    <r>
      <rPr>
        <u/>
        <sz val="11"/>
        <color rgb="FF000000"/>
        <rFont val="Calibri"/>
        <family val="2"/>
      </rPr>
      <t>http://www.upme.gov.co/Siel/Siel/Portals/0/Piec/2022/PIEC_2019-2023_para_Comentarios_2022-09-15.pdf</t>
    </r>
  </si>
  <si>
    <t>Documento PIEC con sus anexos versión final</t>
  </si>
  <si>
    <t>2.4 Procesar observaciones, realizar ajustes y análisis complementarios, elaborar y publicar la versión final del PIEC</t>
  </si>
  <si>
    <t>Actividad que no presenta avance al 2do trimestre. Finalizaba en junio.</t>
  </si>
  <si>
    <t>No se han recibido observaciones</t>
  </si>
  <si>
    <t>Actividad que no reporta avance en el 3er trimestre. Finalizaba en junio.</t>
  </si>
  <si>
    <t>Subactividad no finalizada en su totalidad. El documento PIEC se elaboró, se puso en consulta y de acuerdo a comentarios se ajustó. Esta pendiente la revisión y aprobación final</t>
  </si>
  <si>
    <t>Realizar la evaluación de las solicitudes de los Planes de Cobertura de los OR PECOR</t>
  </si>
  <si>
    <t>Información actualizada, depende del reporte que realice cada OR.</t>
  </si>
  <si>
    <t>3.1 Realizar recolección y validación de información conforme con la Resolución UPME 283/2021 para la evaluación de los PECOR</t>
  </si>
  <si>
    <t xml:space="preserve">Se recibió información de ESSA y EPM, la cual esta en proceso de validación </t>
  </si>
  <si>
    <t xml:space="preserve">Se validó información de ESSA y EPM y se recibieron las actualizaciones junto con su solicitud de evaluación de Pecor. </t>
  </si>
  <si>
    <t>Actividad con avance acumulado del 1% al  2do trimestre, cuenta con las evidencias. Finaliza en diciembre.</t>
  </si>
  <si>
    <t xml:space="preserve">Se validó información de ENEL y se recibieron las actualizaciones junto con su solicitud de evaluación de Pecor. </t>
  </si>
  <si>
    <t>Actividad cumplida durante el 3er trimestre. Con evidencias.</t>
  </si>
  <si>
    <t>Se recibió y valido información de AFinia</t>
  </si>
  <si>
    <t>Base de costos actualizada</t>
  </si>
  <si>
    <t>3.2 Realizar la evaluación de los PECOR a través del análisis de las propuestas de solución y los costos para diferentes alternativas de ampliación de la cobertura</t>
  </si>
  <si>
    <t>OGPF, Subdirección de Demanda</t>
  </si>
  <si>
    <t>Se realizan pruebas de la herramienta BIZAGI - PECOR con la OGI</t>
  </si>
  <si>
    <t>De las solicitude de PECOR  de ESSA y EPM se adeanta análisis para emitir concepto.</t>
  </si>
  <si>
    <t>Actividad con avance del 0,5%, cuenta con las evidencias. Finaliza en diciembre.</t>
  </si>
  <si>
    <t>De las solicitudes de PECOR  de ESSA, EPM y ENEL se realiza análisis para emitir concepto.</t>
  </si>
  <si>
    <t>De la solicitud de PECOR  de AFINIA  se realiza análisis y se emiten observaciones mediante orfeo 20221000148391</t>
  </si>
  <si>
    <t>Concepto PECOR emitido con sus formatos de evaluación revisados y gestionados con cada OR.</t>
  </si>
  <si>
    <t>3.3 Emitir concepto a los proyectos PECOR</t>
  </si>
  <si>
    <t>Actividad que al 2do trimestre no reporta avance. Finaliza en diciembre.</t>
  </si>
  <si>
    <t>Se emitieron conceptos a PECOR expediente: 2022152322000001E: 
ENEL (20221520101571); 
EPM (20221520083771) ; 
ESSA (20221520117831)</t>
  </si>
  <si>
    <t>Actividad que presenta avance del 1%, cuenta con las evidencias correspondientes a los números de orfeo de los conceptos emitidos. Finaliza en diciembre.</t>
  </si>
  <si>
    <t>Se emitieron los conpcetos a PECOR solicitados. Actualmente est{a en proceso un concepto que se emitirá una vez se obtenga respuesta de AFINIA.</t>
  </si>
  <si>
    <t>Subactividad cumplida en su totalidad. La ejecución es por demanda.</t>
  </si>
  <si>
    <t>1.Elaborar el Plan de Expansión de Transmisión de energía eléctrica</t>
  </si>
  <si>
    <t>Documento y/o presentación donde se presenten los objetivos del plan</t>
  </si>
  <si>
    <t>1.1 Definir los objetivos y estrategias del plan</t>
  </si>
  <si>
    <t>Definición de los objetivos del Plan en realización.</t>
  </si>
  <si>
    <t>Pendientes por definir los objetivos del Plan de Expansión de Transmisión del año 2022. Pues se acaba de finalizar el documento de adición al plan 2020, el cual contiene 5 obras tradicionales del STN y la obra de la línea HVDC.</t>
  </si>
  <si>
    <t>Actividad que no presenta avance en el 2do trimestre, tiene rezago del 0,75%. Finalizaba en junio.</t>
  </si>
  <si>
    <t>En el proceso del Plan de Expansión actual no se realizó un producto definiendo objetivos del mismo, ya que los objetivos generales son los mismos de planes anteriores y las obras propuestas ya estaban definidas.</t>
  </si>
  <si>
    <t>Actividad que presenta cumplimiento, toda vez que el documento conserva los objetivos de los anteriores planes.</t>
  </si>
  <si>
    <t>Bases de datos para inicar analisis plan:
 Ajuste demanda (30%)
 Ajuste de red (30%)
 Preparación base de datos (40%)</t>
  </si>
  <si>
    <t>1.2 Preparar las bases de datos para la formulación del Plan de Expansión de transmisión</t>
  </si>
  <si>
    <t>Se está elaborando las Bases de Datos de proyectos aprobados y liberaciones</t>
  </si>
  <si>
    <t>Se están indentificando las obras que serán materia de análisis en el Plan 2022. Esto como punto de partida, antes de proceder al ajuste de las BD con las cuales se harán los análisis.</t>
  </si>
  <si>
    <t>Actividad que presenta avance acumulado del 0,5%, cuenta con evidencias. Finaliza en septiembre.</t>
  </si>
  <si>
    <t>Actividad culminada. Se guardan los soportes de los análisis realizados para las obras del Plan de Expansión en el servidor del grupo (srvarchivos01\transmision\2022\5. Plan de Expansion\1. Analisis electricos)</t>
  </si>
  <si>
    <t>Actividad cumplida conforme a lo planificado. Cuenta con las evidencias.</t>
  </si>
  <si>
    <t>Plan de expansión versión preliminar</t>
  </si>
  <si>
    <t>1.3 Realizar los análisis, simulaciones e identificar obras del Plan de Expansión en versión preliminar y publicar</t>
  </si>
  <si>
    <t>Se tiene previsto ejecutar esta actividad en el segundo semestre del año.</t>
  </si>
  <si>
    <t>Actividad que no reporta avance para el 2do trimestre. Finaliza en noviembre.</t>
  </si>
  <si>
    <t>Actividad culminada. Se realizó la publicación del Plan de Expansión en su versión preliminar mediante Circular UPME 074 de 2022.</t>
  </si>
  <si>
    <r>
      <rPr>
        <sz val="11"/>
        <color rgb="FF000000"/>
        <rFont val="Calibri"/>
        <family val="2"/>
      </rPr>
      <t xml:space="preserve">Actividad cumplida anticipadamente, cunta con las evidencias correspondientes a la circular y el documento preliminar publicado para comentarios. </t>
    </r>
    <r>
      <rPr>
        <u/>
        <sz val="11"/>
        <color rgb="FF000000"/>
        <rFont val="Calibri"/>
        <family val="2"/>
      </rPr>
      <t>https://drive.google.com/drive/u/1/folders/1_HeJcP-sef1s-spIzlZm1T_dpZBTiLrE</t>
    </r>
  </si>
  <si>
    <t>plan definitvo:
 Documento respuestas- Procesamiento y respuesta observaciones</t>
  </si>
  <si>
    <t>1.4 Realizar los análisis, simulaciones e identificar obras del Plan de Expansión en versión final y publicar</t>
  </si>
  <si>
    <t>Se tiene previsto ejecutar esta actividad en el cuarto trimestre del año.</t>
  </si>
  <si>
    <t>Actividad que ejecutará entre octubre y diciembre según lo proyectado.</t>
  </si>
  <si>
    <t>Los comentarios al plan de expansión fueron revisados, compilados y respondidos en un 95%, falta redactar la respuesta a 5 comentarios. Los comentarios que se consideraron pertienentes ya fueron añadidos en una nueva versión del Plan de expansión, al cual solo le falta tomar una decisión asociada al punto de conexión de una obra de expansión para ser remitido al MME. Se espera realizar esta remisión para adopción del plan en las primeras 2 semanas de octubre.</t>
  </si>
  <si>
    <t>Actividad que presenta avance del 2%, no cuenta con las evidencias para validar el reporte. Finaliza en diciembre.</t>
  </si>
  <si>
    <t xml:space="preserve">Se atendieron en su totalidad los comentarios realizados por los diferentes agentes del sector energético, con respecto a la versión preliminar del Plan. Para la obra de la línea de transmisión en HVDC en La Guajira, se definió como alternativa de conxión de la subestación conversora de llegada, la Subestación Primavera 500 kV. Se remitió el documento final  al MME para su respectiva aprobación y adopación. Se adjuntó también el concepto del CAPT con respecto a las obras definidas en el plan.
Radicado UPME No. 20221000149341 </t>
  </si>
  <si>
    <t>2. Realizar la evaluación de las solicitudes de conexión de proyectos de generación y consumo de energía en el marco de la Resolución CREG 075 de 2021</t>
  </si>
  <si>
    <t>Comunicados de completitud y observaciones</t>
  </si>
  <si>
    <t>2.1 Realizar la revisión de completitud y análisis preliminares para observaciones de las solicitudes de conexión de proyectos de generación y consumo de energía eléctrica</t>
  </si>
  <si>
    <t>Actividad pendiente debido a la puesta en marcha de la resolución 075. Se espera que empiecen a llegar las solicitudes en el segundo semestre.</t>
  </si>
  <si>
    <t>Esta actividad inicia a partir del 18 de julio, momento en el cual cierra la VU para el año 2022 y se da inicio a la evaluaciónde las solicitudes de conexión.</t>
  </si>
  <si>
    <t>Actividad que reporta 0,5 de avance, no cuenta con evidencias para validar el reporte, Rezago del 0,5%. Finalizaba en mayo.</t>
  </si>
  <si>
    <t>La totalidad de las revisiones de completitud fue realizada para las 843 solicitudes recibidas. Sin embargo, aún quedan pendientes actuaciones asociadas a solicitudes a desistimientos por solicitudes que no entregaron información completa (18 solicitudes)
Se debe aclarar que la fecha propuesta de mayo como finalización de la actividad es incorrecta, toda vez que las solicitudes se recibieron hasta el 18 de julio y la revisión de completitud se puede dar hasta 2 o 3 meses después considerando posibles prorrogas.</t>
  </si>
  <si>
    <t>Actividad cumplida durante el 3er trimestre, no cuenta con las evidencias para validar el reporte.</t>
  </si>
  <si>
    <t>Publicación filas proyectos que requieren y no requieren expansión</t>
  </si>
  <si>
    <t>2.2  Realizar los análisis de capacidad y aplicación de criterios de asignación de las solicitudes de conexión, y publicación de filas de proyectos que requieren expansión y no requieren expansión</t>
  </si>
  <si>
    <t>Actividad que no reporta avance al 2do trimestre. Finaliza en diciembre.</t>
  </si>
  <si>
    <t>El listado de proyectos de cada fila se encuentra en versión preliminar, sin embargo, no se ha realizado la respectiva publicación</t>
  </si>
  <si>
    <t>Actividad que reporta avance acumulado al 3er trimestre del 2%, no cuenta con las evidencias para validar el reporte. Finaliza en diciembre.</t>
  </si>
  <si>
    <t>Se realizó una revisión de los estudios de conexión de cada una de las solicitudes para validar las diferentes alternativas de conexión propuestas y la fila correspondiente; sin embargo, actualmente cursa un proyecto de Resolución CREG (701 032 de 2022), mediante el cual se modifica el cronograma de asignación de la vigencia 2022, incluyendo la publicación definitiva de las filas</t>
  </si>
  <si>
    <t>Actividad no finalizada en su totalidad.</t>
  </si>
  <si>
    <t>Conceptos de conexión proyectos que no requieren expansión</t>
  </si>
  <si>
    <t>2.3 Procesar los resultados de las solicitudes de conexión y emitir los conceptos de conexión de proyectos que no requieren expansión</t>
  </si>
  <si>
    <t>La etapa de evaluación ya inició en la mayoría de casos, sin embargo, no se ha emitido ningún concepto</t>
  </si>
  <si>
    <t>Actividad que no reporta avance al 3er trimestre. Finaliza en diciembre.</t>
  </si>
  <si>
    <t>Se realizó una revisión de los estudios de conexión de cada una de las solicitudes para validar las diferentes alternativas de conexión propuestas y obtener los insumos necesarios para realizar la corrida del MACC. Se realizó el modelamiento completo de la red para cada subárea operativa, se obtuvieron los resultados del cálculo de capacidad por barra, los resultados de cortocircuito y se calcularon los beneficoos de cada proyecto; sin embargo, actualmente cursa un proyecto de Resolución CREG (701 032 de 2022), mediante el cual se modifica el cronograma de asignación de la vigencia 2022, incluyendo la publicación definitiva de las filas</t>
  </si>
  <si>
    <t>Conceptos de conexión proyectos que requieren expansión</t>
  </si>
  <si>
    <t>2.4 Análisis de las solicitudes de conexión que requieren expansión, definir expansiones pertinentes y emitir los conceptos pertinentes</t>
  </si>
  <si>
    <t xml:space="preserve"> Se realizó una revisión de los estudios de conexión de cada una de las solicitudes para validar las diferentes alternativas de conexión propuestas y obtener una parte de los insumos necesarios para realizar la corrida del MACC. Se realizó el modelamiento completo de la red para cada subárea operativa, ; sin embargo, actualmente cursa un proyecto de Resolución CREG (701 032 de 2022), mediante el cual se modifica el cronograma de asignación de la vigencia 2022, incluyendo la publicación definitiva de las filas</t>
  </si>
  <si>
    <t>Realizar la evaluación de las solicitudes de proyectos STR</t>
  </si>
  <si>
    <t>Conceptos de reconocimiento de activos del STR</t>
  </si>
  <si>
    <t>Preparar bases de datos, realizar simulaciones, análisis y evaluaciones de las solicitudes de proyectos de STR y emitir conceptos</t>
  </si>
  <si>
    <t>Es una actividad que se desarrolla a lo largo del año.</t>
  </si>
  <si>
    <t>Se están realizando los análisis de las obras de expansión de los STR. Esta actividad se tiene presuestada para finalización en el mes de julio de 2022, únicamente para las obras que se tienen al día de hoy.</t>
  </si>
  <si>
    <t>Actividad que reporta avance de 0,63%, faltan las evidencias para validar el reporte. Finaliza en diciembre.</t>
  </si>
  <si>
    <t>Actividad continua durante el año. En el trimestre se respondieron múltiples conceptos asociados a estas obras con radicados No. 20221520111851, 20221520116131, 20221500099481, 20221520121861, 20221520086481, 20221520124751, 20221520124151, 20221520124141 y 20221520126661</t>
  </si>
  <si>
    <t>Actividad que reporta avance acumulado al er trimestre del 2%, cuenta con las evidencias que corresponden a números de orfeos con los cuales se respondieron las solicitudes. Finaliza en diciembre.</t>
  </si>
  <si>
    <t>Actividad continua durante el año. En el trimestre se respondieron múltiples conceptos asociados a estas obras con radicados No. 20221520111851, 20221520116131, 20221500099481, 20221520121861, 20221520086481, 20221520124751, 20221520124151, 20221520124141, 20221520126661, 20221000163531, 20221000163541, 20221520083421, 20221520083411, 20221520083431, 20221520083441 y 20221520097651</t>
  </si>
  <si>
    <t>Actividad finalizada. La ejecución es por demanda</t>
  </si>
  <si>
    <t>Realizar los análisis de la segunda fase de renovables en La Guajira</t>
  </si>
  <si>
    <t>Documento con los resultados de los análisis</t>
  </si>
  <si>
    <t>Realizar los análisis eléctricos y económicos de la segunda fase de renovables en La Guajira</t>
  </si>
  <si>
    <t>En ejecución consultoría de HVDC y la elaboración de los cronogramas de ejecución.</t>
  </si>
  <si>
    <t xml:space="preserve">Se están revisando los comentarios finales emitidos por la UPME a la consultoría. </t>
  </si>
  <si>
    <t>Actividad que reporta cumplimiento, sin evidencias para validar.</t>
  </si>
  <si>
    <t>Consultoría finalizada. Publicada en sitio web UPME (https://www1.upme.gov.co/Paginas/Energia-Electrica.aspx). Utilizada como insumo para definición de obra en Plan de Expansión de Transmisión</t>
  </si>
  <si>
    <t>Actividad cumplida conforme a lo proyectado, cuanta con evidencias.</t>
  </si>
  <si>
    <t>Definir la metodología de asignación de conexiones de proyectos de generación y consumo de energía eléctrica</t>
  </si>
  <si>
    <t>Documento de metodología de asignación de conexiones</t>
  </si>
  <si>
    <t>Se avanzado en la implementación del algoritmo y en la metodología de asignación</t>
  </si>
  <si>
    <t>Respecto a los proyectos de generación ya se tiene definido la metodología de asignación, la cual está mediada por el algoritmo MACC. En cuanto a las cargas, se está analizando cómo debe ser el proceso de conexión de estas.</t>
  </si>
  <si>
    <t>Actividad cumplida. Metodología publicada en versión definitiva mediante Circular UPME 057 de 2022.</t>
  </si>
  <si>
    <t>Actividad cumplida conforme a lo proyectado, cuenta con evidencias correspondientes a la metodología publicada.</t>
  </si>
  <si>
    <t>No.</t>
  </si>
  <si>
    <t>Dependencia</t>
  </si>
  <si>
    <t>Grupo de trabajo y/o Coordinación</t>
  </si>
  <si>
    <t>Ponderación Grupo de trabajo y/o coordinación</t>
  </si>
  <si>
    <t>Total Dependencia</t>
  </si>
  <si>
    <t>Ponderación de dependencias frente al 100% del PA de la UPME</t>
  </si>
  <si>
    <t>Trimestre I</t>
  </si>
  <si>
    <t>Trimestre II</t>
  </si>
  <si>
    <t>Trimestre III</t>
  </si>
  <si>
    <t>Trimestre IV</t>
  </si>
  <si>
    <r>
      <rPr>
        <b/>
        <sz val="11"/>
        <color theme="1"/>
        <rFont val="Calibri"/>
        <family val="2"/>
      </rPr>
      <t xml:space="preserve">Avance del Plan de Acción por Dependencia
</t>
    </r>
    <r>
      <rPr>
        <b/>
        <sz val="11"/>
        <color rgb="FFFF0000"/>
        <rFont val="Calibri"/>
        <family val="2"/>
      </rPr>
      <t>(Inicial)</t>
    </r>
  </si>
  <si>
    <r>
      <rPr>
        <b/>
        <sz val="11"/>
        <color theme="1"/>
        <rFont val="Calibri"/>
        <family val="2"/>
      </rPr>
      <t xml:space="preserve">Avance del Plan de Acción de la UPME
</t>
    </r>
    <r>
      <rPr>
        <b/>
        <sz val="11"/>
        <color rgb="FFFF0000"/>
        <rFont val="Calibri"/>
        <family val="2"/>
      </rPr>
      <t>(Inicial)</t>
    </r>
  </si>
  <si>
    <r>
      <rPr>
        <b/>
        <sz val="11"/>
        <color theme="1"/>
        <rFont val="Calibri"/>
        <family val="2"/>
      </rPr>
      <t xml:space="preserve">Avance del Plan de Acción por Dependencia
</t>
    </r>
    <r>
      <rPr>
        <b/>
        <sz val="11"/>
        <color rgb="FFFF0000"/>
        <rFont val="Calibri"/>
        <family val="2"/>
      </rPr>
      <t>(Acumulado)</t>
    </r>
  </si>
  <si>
    <r>
      <rPr>
        <b/>
        <sz val="11"/>
        <color theme="1"/>
        <rFont val="Calibri"/>
        <family val="2"/>
      </rPr>
      <t xml:space="preserve">Avance del Plan de Acción de la UPME
</t>
    </r>
    <r>
      <rPr>
        <b/>
        <sz val="11"/>
        <color rgb="FFFF0000"/>
        <rFont val="Calibri"/>
        <family val="2"/>
      </rPr>
      <t>(Acumulado)</t>
    </r>
  </si>
  <si>
    <r>
      <rPr>
        <b/>
        <sz val="11"/>
        <color theme="1"/>
        <rFont val="Calibri"/>
        <family val="2"/>
      </rPr>
      <t xml:space="preserve">Avance del Plan de Acción por Dependencia
</t>
    </r>
    <r>
      <rPr>
        <b/>
        <sz val="11"/>
        <color rgb="FFFF0000"/>
        <rFont val="Calibri"/>
        <family val="2"/>
      </rPr>
      <t>(Acumulado)</t>
    </r>
  </si>
  <si>
    <r>
      <rPr>
        <b/>
        <sz val="11"/>
        <color theme="1"/>
        <rFont val="Calibri"/>
        <family val="2"/>
      </rPr>
      <t xml:space="preserve">Avance del Plan de Acción de la UPME
</t>
    </r>
    <r>
      <rPr>
        <b/>
        <sz val="11"/>
        <color rgb="FFFF0000"/>
        <rFont val="Calibri"/>
        <family val="2"/>
      </rPr>
      <t>(Acumulado)</t>
    </r>
  </si>
  <si>
    <r>
      <rPr>
        <b/>
        <sz val="11"/>
        <color rgb="FFFFFFFF"/>
        <rFont val="Calibri"/>
        <family val="2"/>
      </rPr>
      <t>Avance del Plan de Acción por Dependencia</t>
    </r>
    <r>
      <rPr>
        <b/>
        <sz val="11"/>
        <color theme="1"/>
        <rFont val="Calibri"/>
        <family val="2"/>
      </rPr>
      <t xml:space="preserve">
</t>
    </r>
    <r>
      <rPr>
        <b/>
        <sz val="11"/>
        <color rgb="FFFF0000"/>
        <rFont val="Calibri"/>
        <family val="2"/>
      </rPr>
      <t>(Acumulado)</t>
    </r>
  </si>
  <si>
    <r>
      <rPr>
        <b/>
        <sz val="11"/>
        <color rgb="FFFFFFFF"/>
        <rFont val="Calibri"/>
        <family val="2"/>
      </rPr>
      <t>Avance del Plan de Acción de la UPME</t>
    </r>
    <r>
      <rPr>
        <b/>
        <sz val="11"/>
        <color theme="1"/>
        <rFont val="Calibri"/>
        <family val="2"/>
      </rPr>
      <t xml:space="preserve">
</t>
    </r>
    <r>
      <rPr>
        <b/>
        <sz val="11"/>
        <color rgb="FFFF0000"/>
        <rFont val="Calibri"/>
        <family val="2"/>
      </rPr>
      <t>(Acumulado)</t>
    </r>
  </si>
  <si>
    <t>SUM de AVANCE
 VERIFICADO
 TRIM 1</t>
  </si>
  <si>
    <t>SUM de PROCENTAJE  DE AVANCE VERIFICADO
TRIM 3</t>
  </si>
  <si>
    <t>Total Documentos para la gestión precontractual y contractual (Ficha, solicitud de CDP y Estudios previos)</t>
  </si>
  <si>
    <t>Secretaría General</t>
  </si>
  <si>
    <t>GIT Gestión Administrativa</t>
  </si>
  <si>
    <t>Total Informes con los resultados de la contratación</t>
  </si>
  <si>
    <t>GIT Gestión Financiera</t>
  </si>
  <si>
    <t>Total 2. Realizar la estructuración técnica de la  incorporación de la segunda fase de renovables desde La Guajira (HVDC)</t>
  </si>
  <si>
    <t>GIT Gestión Jurídica y Contractual</t>
  </si>
  <si>
    <t>GIT Talento Humano y Servicio al Ciudadano</t>
  </si>
  <si>
    <t>Total Resolución con el procedimiento</t>
  </si>
  <si>
    <t>Demanda</t>
  </si>
  <si>
    <t>Total Actualizar la reglamentación de incentivos tributarios de acuerdo con lo establecido en la Ley 2099 de 2021</t>
  </si>
  <si>
    <t>Incentivos</t>
  </si>
  <si>
    <t>Subdirección de Energía Eléctrica</t>
  </si>
  <si>
    <t>GIT Cobertura</t>
  </si>
  <si>
    <t>Total Manual del Sistema de Gestión</t>
  </si>
  <si>
    <t>GIT Convocatorias Públicas</t>
  </si>
  <si>
    <t>Total Diseñar e implementar una estrategia de apropiación del Modelo Integrado de Planeación y Gestión en la UPME.</t>
  </si>
  <si>
    <t>GIT Generación y Registro</t>
  </si>
  <si>
    <t>GIT Transmisión</t>
  </si>
  <si>
    <t>Total Cumplimiento Planes Institucionales</t>
  </si>
  <si>
    <t>Total Ejecutar el Cumplimiento de planes a cargo de la coordinación del GIT de Gestión Financiera</t>
  </si>
  <si>
    <t>Totales</t>
  </si>
  <si>
    <t>Total Documento PIEC con sus anexos versión final</t>
  </si>
  <si>
    <t>Total Elaborar el Plan Indicativo de Expansión de Cobertura - PIEC</t>
  </si>
  <si>
    <t>Trimestre 1 - Avance por dependencias</t>
  </si>
  <si>
    <t>Avance</t>
  </si>
  <si>
    <t>Trimestre 1 - Avance Plan de Acción UPME</t>
  </si>
  <si>
    <t>Control Interno</t>
  </si>
  <si>
    <t>Ejecutado</t>
  </si>
  <si>
    <t>Por Ejecutar</t>
  </si>
  <si>
    <t>Total Documento con identificación de implicaciones socioeconómicas y ambientales del cierre de proyectos mineros</t>
  </si>
  <si>
    <t>GIT Planeación</t>
  </si>
  <si>
    <t>Total Elaborar estudios como insumo para la planeación, para análisis del comportamiento e incidencia, así como los requerimientos del sector minero</t>
  </si>
  <si>
    <t>Total Trámites y procesos de cupos y compensaciones</t>
  </si>
  <si>
    <t>Total Trámites y procesos Trim 2 (cupos y compensaciones, listados)</t>
  </si>
  <si>
    <t xml:space="preserve">SUM de PONDERACIÓN
 DE LA SUBACTIVIDAD 
(%) </t>
  </si>
  <si>
    <t>Total Elaborar insumos técnicos, legales y económicos que sirvan de soporte para orientar la implementación de planes del sub sector de hidrocarburos</t>
  </si>
  <si>
    <t>Total Actividades transversales</t>
  </si>
  <si>
    <t>Total Documento Plan Minero para el Desarrollo con Enfoque Territorial</t>
  </si>
  <si>
    <t>Total Formular el Plan Nacional de Desarrollo Minero con Enfoque territorial</t>
  </si>
  <si>
    <t>Trimestre 2 - Avance por dependencias</t>
  </si>
  <si>
    <t>Trimestre 2 - Avance Plan de Acción UPME</t>
  </si>
  <si>
    <t>Total Tablero de Control - Power BI</t>
  </si>
  <si>
    <t>Total Cooperación interinstitucional</t>
  </si>
  <si>
    <t>Total Implementar el tablero de control de presupuesto</t>
  </si>
  <si>
    <t>Total Plan Indicativo de Combustibles Líquidos: Confiabilidad</t>
  </si>
  <si>
    <t>Total Realizar estudios técnicos con información especializada de combustibles liquidos</t>
  </si>
  <si>
    <t>Total Plan de sustitución de leña y otros energéticos altamente ineficientes</t>
  </si>
  <si>
    <t>Total Estudio técnico para el Plan de Abastecimiento de Gas Natural</t>
  </si>
  <si>
    <t>Total Realizar estudios y acciones técnicas para el sub sector de Gas</t>
  </si>
  <si>
    <t>Total Proyectar los precios de los energéticos.</t>
  </si>
  <si>
    <t>Trimestre 3 - Avance por dependencias</t>
  </si>
  <si>
    <t>Trimestre 3 - Avance Plan de Acción UPME</t>
  </si>
  <si>
    <t>Total Seguimiento de precios Abr-May-Jun</t>
  </si>
  <si>
    <t>Total Seguimiento de precios Ene-Feb-Mar</t>
  </si>
  <si>
    <t>Total Seguimiento de precios Jul-Ago-Sep</t>
  </si>
  <si>
    <t>Total Seguimiento de precios Oct-Nov-Dic</t>
  </si>
  <si>
    <t>Trimestre 4 - Avance por dependencias</t>
  </si>
  <si>
    <t>Trimestre 4 - Avance Plan de Acción UPME</t>
  </si>
  <si>
    <t>Total Trámites y procesos Trim 1 (cupos y compensaciones, listados)</t>
  </si>
  <si>
    <t>Total Trámites y procesos Trim 3 (cupos y compensaciones, listados)</t>
  </si>
  <si>
    <t>Total Trámites y procesos Trim 4 (cupos y compensaciones, listados)</t>
  </si>
  <si>
    <t>Total Convocatorias de gas natural</t>
  </si>
  <si>
    <t>SUM of PROCENTAJE DE AVANCE VERIFICADO
(Acumulado)
TRIM 3</t>
  </si>
  <si>
    <t>Total general</t>
  </si>
  <si>
    <t>(Todas)</t>
  </si>
  <si>
    <t/>
  </si>
  <si>
    <t xml:space="preserve">COUNTA of OBSERVACIÓN  Y/O ESTADO </t>
  </si>
  <si>
    <t xml:space="preserve">SUM of PONDERACIÓN DE LA SUBACTIVIDAD 
(%) </t>
  </si>
  <si>
    <t>SUM of PROCENTAJE DE AVANCE VERIFICADO
(Acumulado)
TRIM 2</t>
  </si>
  <si>
    <t>SUM of PROCENTAJE DE AVANCE VERIFICADO
(Acumulado)
Trim 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</si>
</sst>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d/mm/yyyy"/>
    <numFmt numFmtId="166" formatCode="d\.m"/>
  </numFmts>
  <fonts count="46">
    <font>
      <sz val="11"/>
      <color theme="1"/>
      <name val="Calibri"/>
      <scheme val="minor"/>
    </font>
    <font>
      <sz val="11"/>
      <color theme="1"/>
      <name val="Calibri"/>
      <family val="2"/>
      <scheme val="minor"/>
    </font>
    <font>
      <sz val="11"/>
      <color rgb="FF000000"/>
      <name val="Calibri"/>
      <family val="2"/>
      <scheme val="minor"/>
    </font>
    <font>
      <sz val="11"/>
      <color rgb="FF000000"/>
      <name val="Calibri"/>
      <family val="2"/>
    </font>
    <font>
      <sz val="11"/>
      <name val="Calibri"/>
      <family val="2"/>
    </font>
    <font>
      <sz val="11"/>
      <color theme="1"/>
      <name val="Calibri"/>
      <family val="2"/>
    </font>
    <font>
      <b/>
      <sz val="9"/>
      <color rgb="FF000000"/>
      <name val="Calibri"/>
      <family val="2"/>
    </font>
    <font>
      <b/>
      <sz val="9"/>
      <color theme="1"/>
      <name val="Calibri"/>
      <family val="2"/>
    </font>
    <font>
      <b/>
      <sz val="11"/>
      <color rgb="FF000000"/>
      <name val="Calibri"/>
      <family val="2"/>
    </font>
    <font>
      <b/>
      <sz val="12"/>
      <color rgb="FF000000"/>
      <name val="Calibri"/>
      <family val="2"/>
    </font>
    <font>
      <b/>
      <sz val="8"/>
      <color rgb="FF000000"/>
      <name val="Calibri"/>
      <family val="2"/>
    </font>
    <font>
      <sz val="9"/>
      <color rgb="FF000000"/>
      <name val="Calibri"/>
      <family val="2"/>
    </font>
    <font>
      <sz val="11"/>
      <color rgb="FF000000"/>
      <name val="Calibri"/>
      <family val="2"/>
      <scheme val="minor"/>
    </font>
    <font>
      <u/>
      <sz val="11"/>
      <color rgb="FF000000"/>
      <name val="Calibri"/>
      <family val="2"/>
    </font>
    <font>
      <u/>
      <sz val="11"/>
      <color rgb="FF000000"/>
      <name val="Calibri"/>
      <family val="2"/>
    </font>
    <font>
      <u/>
      <sz val="11"/>
      <color rgb="FF000000"/>
      <name val="Calibri"/>
      <family val="2"/>
    </font>
    <font>
      <u/>
      <sz val="11"/>
      <color rgb="FF000000"/>
      <name val="Calibri"/>
      <family val="2"/>
    </font>
    <font>
      <u/>
      <sz val="11"/>
      <color rgb="FF000000"/>
      <name val="Calibri"/>
      <family val="2"/>
    </font>
    <font>
      <u/>
      <sz val="11"/>
      <color rgb="FF000000"/>
      <name val="Calibri"/>
      <family val="2"/>
    </font>
    <font>
      <u/>
      <sz val="11"/>
      <color rgb="FF000000"/>
      <name val="Calibri"/>
      <family val="2"/>
    </font>
    <font>
      <u/>
      <sz val="11"/>
      <color rgb="FF000000"/>
      <name val="Calibri"/>
      <family val="2"/>
    </font>
    <font>
      <u/>
      <sz val="11"/>
      <color rgb="FF000000"/>
      <name val="Calibri"/>
      <family val="2"/>
    </font>
    <font>
      <u/>
      <sz val="11"/>
      <color rgb="FF000000"/>
      <name val="Calibri"/>
      <family val="2"/>
    </font>
    <font>
      <u/>
      <sz val="11"/>
      <color rgb="FF000000"/>
      <name val="Calibri"/>
      <family val="2"/>
    </font>
    <font>
      <u/>
      <sz val="11"/>
      <color rgb="FF000000"/>
      <name val="Calibri"/>
      <family val="2"/>
    </font>
    <font>
      <u/>
      <sz val="11"/>
      <color rgb="FF000000"/>
      <name val="Calibri"/>
      <family val="2"/>
    </font>
    <font>
      <u/>
      <sz val="11"/>
      <color rgb="FF000000"/>
      <name val="Calibri"/>
      <family val="2"/>
    </font>
    <font>
      <u/>
      <sz val="11"/>
      <color rgb="FF000000"/>
      <name val="Calibri"/>
      <family val="2"/>
    </font>
    <font>
      <sz val="11"/>
      <color rgb="FF000000"/>
      <name val="Calibri"/>
      <family val="2"/>
    </font>
    <font>
      <sz val="11"/>
      <color rgb="FF000000"/>
      <name val="Arial"/>
      <family val="2"/>
    </font>
    <font>
      <u/>
      <sz val="11"/>
      <color rgb="FF000000"/>
      <name val="Calibri"/>
      <family val="2"/>
    </font>
    <font>
      <u/>
      <sz val="11"/>
      <color rgb="FF000000"/>
      <name val="Calibri"/>
      <family val="2"/>
    </font>
    <font>
      <u/>
      <sz val="11"/>
      <color rgb="FF000000"/>
      <name val="Calibri"/>
      <family val="2"/>
    </font>
    <font>
      <u/>
      <sz val="11"/>
      <color rgb="FF000000"/>
      <name val="Calibri"/>
      <family val="2"/>
    </font>
    <font>
      <b/>
      <sz val="11"/>
      <color theme="1"/>
      <name val="Calibri"/>
      <family val="2"/>
      <scheme val="minor"/>
    </font>
    <font>
      <b/>
      <sz val="14"/>
      <color theme="1"/>
      <name val="Calibri"/>
      <family val="2"/>
      <scheme val="minor"/>
    </font>
    <font>
      <b/>
      <sz val="14"/>
      <color rgb="FFFFFFFF"/>
      <name val="Calibri"/>
      <family val="2"/>
      <scheme val="minor"/>
    </font>
    <font>
      <sz val="14"/>
      <color theme="1"/>
      <name val="Calibri"/>
      <family val="2"/>
      <scheme val="minor"/>
    </font>
    <font>
      <sz val="12"/>
      <color theme="1"/>
      <name val="Calibri"/>
      <family val="2"/>
      <scheme val="minor"/>
    </font>
    <font>
      <sz val="11"/>
      <color rgb="FF000000"/>
      <name val="Calibri, sans-serif"/>
    </font>
    <font>
      <u/>
      <sz val="11"/>
      <color rgb="FF000000"/>
      <name val="Calibri, sans-serif"/>
    </font>
    <font>
      <sz val="11"/>
      <color rgb="FF000000"/>
      <name val="Calibri, Arial"/>
    </font>
    <font>
      <u/>
      <sz val="11"/>
      <color rgb="FF000000"/>
      <name val="Calibri, Arial"/>
    </font>
    <font>
      <b/>
      <sz val="11"/>
      <color theme="1"/>
      <name val="Calibri"/>
      <family val="2"/>
    </font>
    <font>
      <b/>
      <sz val="11"/>
      <color rgb="FFFF0000"/>
      <name val="Calibri"/>
      <family val="2"/>
    </font>
    <font>
      <b/>
      <sz val="11"/>
      <color rgb="FFFFFFFF"/>
      <name val="Calibri"/>
      <family val="2"/>
    </font>
  </fonts>
  <fills count="21">
    <fill>
      <patternFill patternType="none"/>
    </fill>
    <fill>
      <patternFill patternType="gray125"/>
    </fill>
    <fill>
      <patternFill patternType="solid">
        <fgColor rgb="FFFFE598"/>
        <bgColor rgb="FFFFE598"/>
      </patternFill>
    </fill>
    <fill>
      <patternFill patternType="solid">
        <fgColor rgb="FFD9E2F3"/>
        <bgColor rgb="FFD9E2F3"/>
      </patternFill>
    </fill>
    <fill>
      <patternFill patternType="solid">
        <fgColor rgb="FF9CC2E5"/>
        <bgColor rgb="FF9CC2E5"/>
      </patternFill>
    </fill>
    <fill>
      <patternFill patternType="solid">
        <fgColor rgb="FFF9CB9C"/>
        <bgColor rgb="FFF9CB9C"/>
      </patternFill>
    </fill>
    <fill>
      <patternFill patternType="solid">
        <fgColor rgb="FFB6D7A8"/>
        <bgColor rgb="FFB6D7A8"/>
      </patternFill>
    </fill>
    <fill>
      <patternFill patternType="solid">
        <fgColor rgb="FFD9D9D9"/>
        <bgColor rgb="FFD9D9D9"/>
      </patternFill>
    </fill>
    <fill>
      <patternFill patternType="solid">
        <fgColor rgb="FFF2F2F2"/>
        <bgColor rgb="FFF2F2F2"/>
      </patternFill>
    </fill>
    <fill>
      <patternFill patternType="solid">
        <fgColor rgb="FFFEF2CB"/>
        <bgColor rgb="FFFEF2CB"/>
      </patternFill>
    </fill>
    <fill>
      <patternFill patternType="solid">
        <fgColor rgb="FFFFFFFF"/>
        <bgColor rgb="FFFFFFFF"/>
      </patternFill>
    </fill>
    <fill>
      <patternFill patternType="solid">
        <fgColor rgb="FF6D9EEB"/>
        <bgColor rgb="FF6D9EEB"/>
      </patternFill>
    </fill>
    <fill>
      <patternFill patternType="solid">
        <fgColor rgb="FF9900FF"/>
        <bgColor rgb="FF9900FF"/>
      </patternFill>
    </fill>
    <fill>
      <patternFill patternType="solid">
        <fgColor rgb="FF6AA84F"/>
        <bgColor rgb="FF6AA84F"/>
      </patternFill>
    </fill>
    <fill>
      <patternFill patternType="solid">
        <fgColor rgb="FFFFD966"/>
        <bgColor rgb="FFFFD966"/>
      </patternFill>
    </fill>
    <fill>
      <patternFill patternType="solid">
        <fgColor rgb="FF1155CC"/>
        <bgColor rgb="FF1155CC"/>
      </patternFill>
    </fill>
    <fill>
      <patternFill patternType="solid">
        <fgColor rgb="FF8E7CC3"/>
        <bgColor rgb="FF8E7CC3"/>
      </patternFill>
    </fill>
    <fill>
      <patternFill patternType="solid">
        <fgColor rgb="FF93C47D"/>
        <bgColor rgb="FF93C47D"/>
      </patternFill>
    </fill>
    <fill>
      <patternFill patternType="solid">
        <fgColor rgb="FFFFF2CC"/>
        <bgColor rgb="FFFFF2CC"/>
      </patternFill>
    </fill>
    <fill>
      <patternFill patternType="solid">
        <fgColor rgb="FFA4C2F4"/>
        <bgColor rgb="FFA4C2F4"/>
      </patternFill>
    </fill>
    <fill>
      <patternFill patternType="solid">
        <fgColor rgb="FFFF9900"/>
        <bgColor rgb="FFFF9900"/>
      </patternFill>
    </fill>
  </fills>
  <borders count="71">
    <border>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right style="medium">
        <color rgb="FF000000"/>
      </right>
      <top style="medium">
        <color rgb="FF000000"/>
      </top>
      <bottom style="thin">
        <color rgb="FF000000"/>
      </bottom>
      <diagonal/>
    </border>
    <border>
      <left style="medium">
        <color rgb="FF000000"/>
      </left>
      <right/>
      <top/>
      <bottom/>
      <diagonal/>
    </border>
    <border>
      <left/>
      <right style="medium">
        <color rgb="FF000000"/>
      </right>
      <top/>
      <bottom/>
      <diagonal/>
    </border>
    <border>
      <left/>
      <right style="medium">
        <color rgb="FF000000"/>
      </right>
      <top style="thin">
        <color rgb="FF000000"/>
      </top>
      <bottom style="thin">
        <color rgb="FF000000"/>
      </bottom>
      <diagonal/>
    </border>
    <border>
      <left/>
      <right/>
      <top style="medium">
        <color rgb="FF000000"/>
      </top>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bottom style="medium">
        <color rgb="FF000000"/>
      </bottom>
      <diagonal/>
    </border>
    <border>
      <left style="medium">
        <color rgb="FF000000"/>
      </left>
      <right/>
      <top style="thin">
        <color rgb="FF000000"/>
      </top>
      <bottom style="medium">
        <color rgb="FF000000"/>
      </bottom>
      <diagonal/>
    </border>
    <border>
      <left/>
      <right/>
      <top style="thin">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style="medium">
        <color rgb="FF000000"/>
      </left>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style="thin">
        <color rgb="FF000000"/>
      </top>
      <bottom style="medium">
        <color rgb="FF000000"/>
      </bottom>
      <diagonal/>
    </border>
    <border>
      <left style="medium">
        <color rgb="FF000000"/>
      </left>
      <right style="thin">
        <color rgb="FF000000"/>
      </right>
      <top/>
      <bottom style="medium">
        <color rgb="FF000000"/>
      </bottom>
      <diagonal/>
    </border>
    <border>
      <left style="thin">
        <color rgb="FF000000"/>
      </left>
      <right/>
      <top/>
      <bottom style="medium">
        <color rgb="FF000000"/>
      </bottom>
      <diagonal/>
    </border>
    <border>
      <left style="medium">
        <color rgb="FF000000"/>
      </left>
      <right style="medium">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right/>
      <top/>
      <bottom style="thin">
        <color rgb="FF000000"/>
      </bottom>
      <diagonal/>
    </border>
    <border>
      <left style="thin">
        <color rgb="FF000000"/>
      </left>
      <right/>
      <top style="thin">
        <color rgb="FF000000"/>
      </top>
      <bottom/>
      <diagonal/>
    </border>
    <border>
      <left style="double">
        <color rgb="FF000000"/>
      </left>
      <right/>
      <top style="double">
        <color rgb="FF000000"/>
      </top>
      <bottom/>
      <diagonal/>
    </border>
    <border>
      <left/>
      <right style="double">
        <color rgb="FF000000"/>
      </right>
      <top style="double">
        <color rgb="FF000000"/>
      </top>
      <bottom/>
      <diagonal/>
    </border>
    <border>
      <left style="thin">
        <color rgb="FF000000"/>
      </left>
      <right/>
      <top/>
      <bottom style="thin">
        <color rgb="FF000000"/>
      </bottom>
      <diagonal/>
    </border>
    <border>
      <left style="double">
        <color rgb="FF000000"/>
      </left>
      <right style="thin">
        <color rgb="FF000000"/>
      </right>
      <top style="thin">
        <color rgb="FF000000"/>
      </top>
      <bottom style="thin">
        <color rgb="FF000000"/>
      </bottom>
      <diagonal/>
    </border>
    <border>
      <left style="thin">
        <color rgb="FF000000"/>
      </left>
      <right style="double">
        <color rgb="FF000000"/>
      </right>
      <top style="thin">
        <color rgb="FF000000"/>
      </top>
      <bottom style="thin">
        <color rgb="FF000000"/>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top/>
      <bottom/>
      <diagonal/>
    </border>
    <border>
      <left/>
      <right style="thin">
        <color rgb="FF000000"/>
      </right>
      <top/>
      <bottom/>
      <diagonal/>
    </border>
    <border>
      <left style="thin">
        <color rgb="FF000000"/>
      </left>
      <right style="thin">
        <color rgb="FF000000"/>
      </right>
      <top/>
      <bottom/>
      <diagonal/>
    </border>
    <border>
      <left style="double">
        <color rgb="FF000000"/>
      </left>
      <right style="thin">
        <color rgb="FF000000"/>
      </right>
      <top style="thin">
        <color rgb="FF000000"/>
      </top>
      <bottom style="double">
        <color rgb="FF000000"/>
      </bottom>
      <diagonal/>
    </border>
    <border>
      <left style="thin">
        <color rgb="FF000000"/>
      </left>
      <right style="double">
        <color rgb="FF000000"/>
      </right>
      <top style="thin">
        <color rgb="FF000000"/>
      </top>
      <bottom style="double">
        <color rgb="FF000000"/>
      </bottom>
      <diagonal/>
    </border>
    <border>
      <left style="thin">
        <color rgb="FF999999"/>
      </left>
      <right/>
      <top style="thin">
        <color rgb="FF999999"/>
      </top>
      <bottom/>
      <diagonal/>
    </border>
    <border>
      <left style="thin">
        <color indexed="65"/>
      </left>
      <right/>
      <top style="thin">
        <color rgb="FF999999"/>
      </top>
      <bottom/>
      <diagonal/>
    </border>
    <border>
      <left style="thin">
        <color indexed="65"/>
      </left>
      <right style="thin">
        <color rgb="FF999999"/>
      </right>
      <top style="thin">
        <color rgb="FF999999"/>
      </top>
      <bottom/>
      <diagonal/>
    </border>
    <border>
      <left/>
      <right/>
      <top style="thin">
        <color rgb="FF999999"/>
      </top>
      <bottom/>
      <diagonal/>
    </border>
    <border>
      <left/>
      <right style="thin">
        <color rgb="FF999999"/>
      </right>
      <top style="thin">
        <color rgb="FF999999"/>
      </top>
      <bottom/>
      <diagonal/>
    </border>
    <border>
      <left style="thin">
        <color rgb="FF999999"/>
      </left>
      <right/>
      <top/>
      <bottom/>
      <diagonal/>
    </border>
    <border>
      <left/>
      <right style="thin">
        <color rgb="FF999999"/>
      </right>
      <top/>
      <bottom/>
      <diagonal/>
    </border>
    <border>
      <left style="thin">
        <color rgb="FF999999"/>
      </left>
      <right/>
      <top style="thin">
        <color rgb="FF999999"/>
      </top>
      <bottom style="thin">
        <color rgb="FF999999"/>
      </bottom>
      <diagonal/>
    </border>
    <border>
      <left/>
      <right/>
      <top style="thin">
        <color rgb="FF999999"/>
      </top>
      <bottom style="thin">
        <color rgb="FF999999"/>
      </bottom>
      <diagonal/>
    </border>
    <border>
      <left/>
      <right style="thin">
        <color rgb="FF999999"/>
      </right>
      <top style="thin">
        <color rgb="FF999999"/>
      </top>
      <bottom style="thin">
        <color rgb="FF999999"/>
      </bottom>
      <diagonal/>
    </border>
    <border>
      <left style="thin">
        <color rgb="FF999999"/>
      </left>
      <right style="thin">
        <color rgb="FF999999"/>
      </right>
      <top style="thin">
        <color rgb="FF999999"/>
      </top>
      <bottom/>
      <diagonal/>
    </border>
    <border>
      <left style="thin">
        <color rgb="FF999999"/>
      </left>
      <right style="thin">
        <color rgb="FF999999"/>
      </right>
      <top/>
      <bottom/>
      <diagonal/>
    </border>
    <border>
      <left style="thin">
        <color rgb="FF999999"/>
      </left>
      <right style="thin">
        <color rgb="FF999999"/>
      </right>
      <top style="thin">
        <color rgb="FF999999"/>
      </top>
      <bottom style="thin">
        <color rgb="FF999999"/>
      </bottom>
      <diagonal/>
    </border>
    <border>
      <left style="thin">
        <color rgb="FF999999"/>
      </left>
      <right/>
      <top style="thin">
        <color indexed="65"/>
      </top>
      <bottom/>
      <diagonal/>
    </border>
    <border>
      <left style="thin">
        <color indexed="65"/>
      </left>
      <right/>
      <top style="thin">
        <color rgb="FF999999"/>
      </top>
      <bottom style="thin">
        <color rgb="FF999999"/>
      </bottom>
      <diagonal/>
    </border>
  </borders>
  <cellStyleXfs count="1">
    <xf numFmtId="0" fontId="0" fillId="0" borderId="0"/>
  </cellStyleXfs>
  <cellXfs count="346">
    <xf numFmtId="0" fontId="0" fillId="0" borderId="0" xfId="0" applyFont="1" applyAlignment="1"/>
    <xf numFmtId="0" fontId="1" fillId="0" borderId="0" xfId="0" applyFont="1" applyAlignment="1"/>
    <xf numFmtId="0" fontId="1" fillId="0" borderId="0" xfId="0" applyFont="1"/>
    <xf numFmtId="0" fontId="1" fillId="0" borderId="0" xfId="0" applyFont="1"/>
    <xf numFmtId="0" fontId="2" fillId="0" borderId="0" xfId="0" applyFont="1" applyAlignment="1"/>
    <xf numFmtId="0" fontId="3" fillId="0" borderId="4" xfId="0" applyFont="1" applyBorder="1" applyAlignment="1">
      <alignment vertical="center"/>
    </xf>
    <xf numFmtId="0" fontId="5" fillId="0" borderId="0" xfId="0" applyFont="1" applyAlignment="1">
      <alignment horizontal="left" vertical="center"/>
    </xf>
    <xf numFmtId="0" fontId="3" fillId="0" borderId="7" xfId="0" applyFont="1" applyBorder="1" applyAlignment="1">
      <alignment vertical="center"/>
    </xf>
    <xf numFmtId="0" fontId="7" fillId="0" borderId="0" xfId="0" applyFont="1" applyAlignment="1">
      <alignment horizontal="left" vertical="center"/>
    </xf>
    <xf numFmtId="164" fontId="7" fillId="8" borderId="0" xfId="0" applyNumberFormat="1" applyFont="1" applyFill="1" applyAlignment="1">
      <alignment horizontal="left" vertical="center" wrapText="1"/>
    </xf>
    <xf numFmtId="0" fontId="6" fillId="9" borderId="22" xfId="0" applyFont="1" applyFill="1" applyBorder="1" applyAlignment="1">
      <alignment horizontal="center" vertical="center" wrapText="1"/>
    </xf>
    <xf numFmtId="0" fontId="6" fillId="9" borderId="22" xfId="0" applyFont="1" applyFill="1" applyBorder="1" applyAlignment="1">
      <alignment horizontal="center" vertical="center" wrapText="1"/>
    </xf>
    <xf numFmtId="0" fontId="8" fillId="9" borderId="22" xfId="0" applyFont="1" applyFill="1" applyBorder="1" applyAlignment="1">
      <alignment horizontal="center" vertical="center" wrapText="1"/>
    </xf>
    <xf numFmtId="0" fontId="8" fillId="9" borderId="22" xfId="0" applyFont="1" applyFill="1" applyBorder="1" applyAlignment="1">
      <alignment horizontal="center" vertical="center" wrapText="1"/>
    </xf>
    <xf numFmtId="10" fontId="6" fillId="9" borderId="22" xfId="0" applyNumberFormat="1" applyFont="1" applyFill="1" applyBorder="1" applyAlignment="1">
      <alignment horizontal="center" vertical="center" wrapText="1"/>
    </xf>
    <xf numFmtId="0" fontId="10" fillId="9" borderId="22" xfId="0" applyFont="1" applyFill="1" applyBorder="1" applyAlignment="1">
      <alignment horizontal="center" vertical="center" wrapText="1"/>
    </xf>
    <xf numFmtId="0" fontId="6" fillId="4" borderId="25" xfId="0" applyFont="1" applyFill="1" applyBorder="1" applyAlignment="1">
      <alignment horizontal="center" vertical="center" wrapText="1"/>
    </xf>
    <xf numFmtId="10" fontId="6" fillId="4" borderId="26" xfId="0" applyNumberFormat="1" applyFont="1" applyFill="1" applyBorder="1" applyAlignment="1">
      <alignment horizontal="center" vertical="center" wrapText="1"/>
    </xf>
    <xf numFmtId="0" fontId="6" fillId="4" borderId="25" xfId="0" applyFont="1" applyFill="1" applyBorder="1" applyAlignment="1">
      <alignment horizontal="center" vertical="center" wrapText="1"/>
    </xf>
    <xf numFmtId="0" fontId="6" fillId="4" borderId="27" xfId="0" applyFont="1" applyFill="1" applyBorder="1" applyAlignment="1">
      <alignment horizontal="center" vertical="center" wrapText="1"/>
    </xf>
    <xf numFmtId="0" fontId="6" fillId="4" borderId="28" xfId="0" applyFont="1" applyFill="1" applyBorder="1" applyAlignment="1">
      <alignment horizontal="center" vertical="center" wrapText="1"/>
    </xf>
    <xf numFmtId="0" fontId="6" fillId="5" borderId="22" xfId="0" applyFont="1" applyFill="1" applyBorder="1" applyAlignment="1">
      <alignment horizontal="center" vertical="center" wrapText="1"/>
    </xf>
    <xf numFmtId="10" fontId="6" fillId="5" borderId="22" xfId="0" applyNumberFormat="1" applyFont="1" applyFill="1" applyBorder="1" applyAlignment="1">
      <alignment horizontal="center" vertical="center" wrapText="1"/>
    </xf>
    <xf numFmtId="10" fontId="6" fillId="5" borderId="22" xfId="0" applyNumberFormat="1" applyFont="1" applyFill="1" applyBorder="1" applyAlignment="1">
      <alignment horizontal="center" vertical="center" wrapText="1"/>
    </xf>
    <xf numFmtId="0" fontId="6" fillId="5" borderId="22" xfId="0" applyFont="1" applyFill="1" applyBorder="1" applyAlignment="1">
      <alignment horizontal="center" vertical="center" wrapText="1"/>
    </xf>
    <xf numFmtId="0" fontId="6" fillId="6" borderId="22" xfId="0" applyFont="1" applyFill="1" applyBorder="1" applyAlignment="1">
      <alignment horizontal="center" vertical="center" wrapText="1"/>
    </xf>
    <xf numFmtId="0" fontId="6" fillId="6" borderId="22" xfId="0" applyFont="1" applyFill="1" applyBorder="1" applyAlignment="1">
      <alignment horizontal="center" vertical="center" wrapText="1"/>
    </xf>
    <xf numFmtId="0" fontId="6" fillId="7" borderId="22" xfId="0" applyFont="1" applyFill="1" applyBorder="1" applyAlignment="1">
      <alignment horizontal="center" vertical="center" wrapText="1"/>
    </xf>
    <xf numFmtId="0" fontId="6" fillId="7" borderId="22" xfId="0" applyFont="1" applyFill="1" applyBorder="1" applyAlignment="1">
      <alignment horizontal="center" vertical="center" wrapText="1"/>
    </xf>
    <xf numFmtId="0" fontId="7" fillId="8" borderId="0" xfId="0" applyFont="1" applyFill="1" applyAlignment="1">
      <alignment horizontal="center" vertical="center" wrapText="1"/>
    </xf>
    <xf numFmtId="0" fontId="6" fillId="9" borderId="29" xfId="0" applyFont="1" applyFill="1" applyBorder="1" applyAlignment="1">
      <alignment horizontal="center" vertical="center" wrapText="1"/>
    </xf>
    <xf numFmtId="0" fontId="11" fillId="9" borderId="30" xfId="0" applyFont="1" applyFill="1" applyBorder="1" applyAlignment="1">
      <alignment horizontal="center" vertical="center" wrapText="1"/>
    </xf>
    <xf numFmtId="0" fontId="11" fillId="9" borderId="31" xfId="0" applyFont="1" applyFill="1" applyBorder="1" applyAlignment="1">
      <alignment horizontal="center" vertical="center" wrapText="1"/>
    </xf>
    <xf numFmtId="0" fontId="11" fillId="9" borderId="22" xfId="0" applyFont="1" applyFill="1" applyBorder="1" applyAlignment="1">
      <alignment horizontal="center" vertical="center" wrapText="1"/>
    </xf>
    <xf numFmtId="0" fontId="11" fillId="9" borderId="32" xfId="0" applyFont="1" applyFill="1" applyBorder="1" applyAlignment="1">
      <alignment horizontal="center" vertical="center" wrapText="1"/>
    </xf>
    <xf numFmtId="0" fontId="11" fillId="9" borderId="29" xfId="0" applyFont="1" applyFill="1" applyBorder="1" applyAlignment="1">
      <alignment horizontal="center" vertical="center" wrapText="1"/>
    </xf>
    <xf numFmtId="0" fontId="10" fillId="9" borderId="22" xfId="0" applyFont="1" applyFill="1" applyBorder="1" applyAlignment="1">
      <alignment horizontal="center" vertical="center" wrapText="1"/>
    </xf>
    <xf numFmtId="0" fontId="6" fillId="4" borderId="33" xfId="0" applyFont="1" applyFill="1" applyBorder="1" applyAlignment="1">
      <alignment horizontal="center" vertical="center" wrapText="1"/>
    </xf>
    <xf numFmtId="10" fontId="6" fillId="4" borderId="34" xfId="0" applyNumberFormat="1" applyFont="1" applyFill="1" applyBorder="1" applyAlignment="1">
      <alignment horizontal="center" vertical="center" wrapText="1"/>
    </xf>
    <xf numFmtId="0" fontId="6" fillId="6" borderId="29" xfId="0" applyFont="1" applyFill="1" applyBorder="1" applyAlignment="1">
      <alignment horizontal="center" vertical="center" wrapText="1"/>
    </xf>
    <xf numFmtId="0" fontId="6" fillId="7" borderId="35" xfId="0" applyFont="1" applyFill="1" applyBorder="1" applyAlignment="1">
      <alignment horizontal="center" vertical="center" wrapText="1"/>
    </xf>
    <xf numFmtId="164" fontId="6" fillId="7" borderId="35" xfId="0" applyNumberFormat="1" applyFont="1" applyFill="1" applyBorder="1" applyAlignment="1">
      <alignment horizontal="center" vertical="center" wrapText="1"/>
    </xf>
    <xf numFmtId="0" fontId="6" fillId="7" borderId="35" xfId="0" applyFont="1" applyFill="1" applyBorder="1" applyAlignment="1">
      <alignment horizontal="center" vertical="center" wrapText="1"/>
    </xf>
    <xf numFmtId="0" fontId="6" fillId="7" borderId="35" xfId="0" applyFont="1" applyFill="1" applyBorder="1" applyAlignment="1">
      <alignment horizontal="center" vertical="center" wrapText="1"/>
    </xf>
    <xf numFmtId="0" fontId="3" fillId="0" borderId="36" xfId="0" applyFont="1" applyBorder="1" applyAlignment="1">
      <alignment horizontal="center" vertical="center"/>
    </xf>
    <xf numFmtId="0" fontId="3" fillId="0" borderId="36" xfId="0" applyFont="1" applyBorder="1" applyAlignment="1">
      <alignment vertical="center"/>
    </xf>
    <xf numFmtId="0" fontId="3" fillId="0" borderId="36" xfId="0" applyFont="1" applyBorder="1" applyAlignment="1">
      <alignment horizontal="left" vertical="center" wrapText="1"/>
    </xf>
    <xf numFmtId="0" fontId="3" fillId="0" borderId="36" xfId="0" applyFont="1" applyBorder="1" applyAlignment="1">
      <alignment horizontal="left" vertical="center" wrapText="1"/>
    </xf>
    <xf numFmtId="0" fontId="3" fillId="0" borderId="36" xfId="0" applyFont="1" applyBorder="1" applyAlignment="1">
      <alignment horizontal="center" vertical="center" wrapText="1"/>
    </xf>
    <xf numFmtId="10" fontId="3" fillId="0" borderId="37" xfId="0" applyNumberFormat="1" applyFont="1" applyBorder="1" applyAlignment="1">
      <alignment horizontal="center" vertical="center"/>
    </xf>
    <xf numFmtId="0" fontId="3" fillId="0" borderId="36" xfId="0" applyFont="1" applyBorder="1" applyAlignment="1">
      <alignment horizontal="center" vertical="center" wrapText="1"/>
    </xf>
    <xf numFmtId="9" fontId="3" fillId="0" borderId="36" xfId="0" applyNumberFormat="1" applyFont="1" applyBorder="1" applyAlignment="1">
      <alignment horizontal="center" vertical="center" wrapText="1"/>
    </xf>
    <xf numFmtId="14" fontId="3" fillId="0" borderId="36" xfId="0" applyNumberFormat="1" applyFont="1" applyBorder="1" applyAlignment="1">
      <alignment horizontal="center" vertical="center" wrapText="1"/>
    </xf>
    <xf numFmtId="165" fontId="3" fillId="0" borderId="36" xfId="0" applyNumberFormat="1" applyFont="1" applyBorder="1" applyAlignment="1">
      <alignment horizontal="center" vertical="center" wrapText="1"/>
    </xf>
    <xf numFmtId="14" fontId="3" fillId="0" borderId="36" xfId="0" applyNumberFormat="1" applyFont="1" applyBorder="1" applyAlignment="1">
      <alignment horizontal="center" vertical="center"/>
    </xf>
    <xf numFmtId="10" fontId="12" fillId="0" borderId="36" xfId="0" applyNumberFormat="1" applyFont="1" applyBorder="1" applyAlignment="1">
      <alignment horizontal="center" vertical="center"/>
    </xf>
    <xf numFmtId="0" fontId="3" fillId="0" borderId="36" xfId="0" applyFont="1" applyBorder="1" applyAlignment="1">
      <alignment horizontal="left" vertical="center" wrapText="1"/>
    </xf>
    <xf numFmtId="10" fontId="3" fillId="0" borderId="36" xfId="0" applyNumberFormat="1" applyFont="1" applyBorder="1" applyAlignment="1">
      <alignment horizontal="center" vertical="center" wrapText="1"/>
    </xf>
    <xf numFmtId="14" fontId="3" fillId="0" borderId="36" xfId="0" applyNumberFormat="1" applyFont="1" applyBorder="1" applyAlignment="1">
      <alignment horizontal="center" vertical="center" wrapText="1"/>
    </xf>
    <xf numFmtId="0" fontId="3" fillId="0" borderId="37" xfId="0" applyFont="1" applyBorder="1" applyAlignment="1">
      <alignment horizontal="center" vertical="center" wrapText="1"/>
    </xf>
    <xf numFmtId="10" fontId="3" fillId="0" borderId="37" xfId="0" applyNumberFormat="1" applyFont="1" applyBorder="1" applyAlignment="1">
      <alignment horizontal="center" vertical="center" wrapText="1"/>
    </xf>
    <xf numFmtId="10" fontId="3" fillId="0" borderId="37" xfId="0" applyNumberFormat="1" applyFont="1" applyBorder="1" applyAlignment="1">
      <alignment horizontal="center" vertical="center" wrapText="1"/>
    </xf>
    <xf numFmtId="0" fontId="3" fillId="0" borderId="37" xfId="0" applyFont="1" applyBorder="1" applyAlignment="1">
      <alignment horizontal="center" vertical="center" wrapText="1"/>
    </xf>
    <xf numFmtId="14" fontId="3" fillId="0" borderId="37" xfId="0" applyNumberFormat="1" applyFont="1" applyBorder="1" applyAlignment="1">
      <alignment horizontal="center" vertical="center" wrapText="1"/>
    </xf>
    <xf numFmtId="0" fontId="5" fillId="0" borderId="0" xfId="0" applyFont="1" applyAlignment="1">
      <alignment horizontal="left" vertical="center" wrapText="1"/>
    </xf>
    <xf numFmtId="0" fontId="3" fillId="0" borderId="37" xfId="0" applyFont="1" applyBorder="1" applyAlignment="1">
      <alignment horizontal="center" vertical="center"/>
    </xf>
    <xf numFmtId="0" fontId="3" fillId="0" borderId="37" xfId="0" applyFont="1" applyBorder="1" applyAlignment="1">
      <alignment vertical="center"/>
    </xf>
    <xf numFmtId="0" fontId="3" fillId="0" borderId="37" xfId="0" applyFont="1" applyBorder="1" applyAlignment="1">
      <alignment horizontal="left" vertical="center" wrapText="1"/>
    </xf>
    <xf numFmtId="0" fontId="3" fillId="0" borderId="37" xfId="0" applyFont="1" applyBorder="1" applyAlignment="1">
      <alignment horizontal="left" vertical="center" wrapText="1"/>
    </xf>
    <xf numFmtId="10" fontId="3" fillId="0" borderId="36" xfId="0" applyNumberFormat="1" applyFont="1" applyBorder="1" applyAlignment="1">
      <alignment horizontal="center" vertical="center"/>
    </xf>
    <xf numFmtId="9" fontId="3" fillId="0" borderId="37" xfId="0" applyNumberFormat="1" applyFont="1" applyBorder="1" applyAlignment="1">
      <alignment horizontal="center" vertical="center" wrapText="1"/>
    </xf>
    <xf numFmtId="14" fontId="3" fillId="0" borderId="37" xfId="0" applyNumberFormat="1" applyFont="1" applyBorder="1" applyAlignment="1">
      <alignment horizontal="center" vertical="center" wrapText="1"/>
    </xf>
    <xf numFmtId="165" fontId="3" fillId="0" borderId="37" xfId="0" applyNumberFormat="1" applyFont="1" applyBorder="1" applyAlignment="1">
      <alignment horizontal="center" vertical="center" wrapText="1"/>
    </xf>
    <xf numFmtId="9" fontId="3" fillId="0" borderId="37" xfId="0" applyNumberFormat="1" applyFont="1" applyBorder="1" applyAlignment="1">
      <alignment horizontal="left" vertical="center" wrapText="1"/>
    </xf>
    <xf numFmtId="10" fontId="12" fillId="0" borderId="37" xfId="0" applyNumberFormat="1" applyFont="1" applyBorder="1" applyAlignment="1">
      <alignment horizontal="center" vertical="center"/>
    </xf>
    <xf numFmtId="0" fontId="3" fillId="0" borderId="37" xfId="0" applyFont="1" applyBorder="1" applyAlignment="1">
      <alignment horizontal="left" vertical="center" wrapText="1"/>
    </xf>
    <xf numFmtId="14" fontId="3" fillId="0" borderId="37" xfId="0" applyNumberFormat="1" applyFont="1" applyBorder="1" applyAlignment="1">
      <alignment horizontal="center" vertical="center"/>
    </xf>
    <xf numFmtId="10" fontId="3" fillId="0" borderId="37" xfId="0" applyNumberFormat="1" applyFont="1" applyBorder="1" applyAlignment="1">
      <alignment horizontal="center" vertical="center"/>
    </xf>
    <xf numFmtId="0" fontId="13" fillId="0" borderId="37" xfId="0" applyFont="1" applyBorder="1" applyAlignment="1">
      <alignment horizontal="left" vertical="center" wrapText="1"/>
    </xf>
    <xf numFmtId="0" fontId="14" fillId="0" borderId="36" xfId="0" applyFont="1" applyBorder="1" applyAlignment="1">
      <alignment horizontal="center" vertical="center" wrapText="1"/>
    </xf>
    <xf numFmtId="10" fontId="3" fillId="0" borderId="37" xfId="0" applyNumberFormat="1" applyFont="1" applyBorder="1" applyAlignment="1">
      <alignment horizontal="center" vertical="center" wrapText="1"/>
    </xf>
    <xf numFmtId="10" fontId="8" fillId="0" borderId="36" xfId="0" applyNumberFormat="1" applyFont="1" applyBorder="1" applyAlignment="1">
      <alignment horizontal="center" vertical="center" wrapText="1"/>
    </xf>
    <xf numFmtId="165" fontId="3" fillId="0" borderId="37" xfId="0" applyNumberFormat="1" applyFont="1" applyBorder="1" applyAlignment="1">
      <alignment horizontal="center" vertical="center" wrapText="1"/>
    </xf>
    <xf numFmtId="0" fontId="8" fillId="0" borderId="37" xfId="0" applyFont="1" applyBorder="1" applyAlignment="1">
      <alignment horizontal="center" vertical="center"/>
    </xf>
    <xf numFmtId="0" fontId="2" fillId="0" borderId="0" xfId="0" applyFont="1"/>
    <xf numFmtId="10" fontId="3" fillId="0" borderId="37" xfId="0" applyNumberFormat="1" applyFont="1" applyBorder="1" applyAlignment="1">
      <alignment horizontal="center" vertical="center"/>
    </xf>
    <xf numFmtId="0" fontId="15" fillId="0" borderId="37" xfId="0" applyFont="1" applyBorder="1" applyAlignment="1">
      <alignment horizontal="left" vertical="center" wrapText="1"/>
    </xf>
    <xf numFmtId="0" fontId="3" fillId="0" borderId="37" xfId="0" applyFont="1" applyBorder="1" applyAlignment="1">
      <alignment horizontal="left" vertical="center"/>
    </xf>
    <xf numFmtId="0" fontId="16" fillId="0" borderId="36" xfId="0" applyFont="1" applyBorder="1" applyAlignment="1">
      <alignment horizontal="left" vertical="center" wrapText="1"/>
    </xf>
    <xf numFmtId="0" fontId="3" fillId="0" borderId="36" xfId="0" applyFont="1" applyBorder="1" applyAlignment="1">
      <alignment vertical="top" wrapText="1"/>
    </xf>
    <xf numFmtId="10" fontId="3" fillId="0" borderId="38" xfId="0" applyNumberFormat="1" applyFont="1" applyBorder="1" applyAlignment="1">
      <alignment horizontal="center" vertical="center"/>
    </xf>
    <xf numFmtId="0" fontId="3" fillId="0" borderId="37" xfId="0" applyFont="1" applyBorder="1" applyAlignment="1">
      <alignment horizontal="center" vertical="center"/>
    </xf>
    <xf numFmtId="0" fontId="3" fillId="0" borderId="37" xfId="0" applyFont="1" applyBorder="1" applyAlignment="1">
      <alignment horizontal="center" vertical="center"/>
    </xf>
    <xf numFmtId="9" fontId="3" fillId="0" borderId="37" xfId="0" applyNumberFormat="1" applyFont="1" applyBorder="1" applyAlignment="1">
      <alignment horizontal="center" vertical="center" wrapText="1"/>
    </xf>
    <xf numFmtId="10" fontId="3" fillId="0" borderId="36" xfId="0" applyNumberFormat="1" applyFont="1" applyBorder="1" applyAlignment="1">
      <alignment horizontal="center" vertical="center"/>
    </xf>
    <xf numFmtId="0" fontId="3" fillId="0" borderId="37" xfId="0" applyFont="1" applyBorder="1" applyAlignment="1">
      <alignment horizontal="left" vertical="center" wrapText="1"/>
    </xf>
    <xf numFmtId="0" fontId="3" fillId="0" borderId="37" xfId="0" applyFont="1" applyBorder="1" applyAlignment="1">
      <alignment horizontal="left" vertical="center" wrapText="1"/>
    </xf>
    <xf numFmtId="14" fontId="3" fillId="0" borderId="0" xfId="0" applyNumberFormat="1" applyFont="1" applyAlignment="1">
      <alignment horizontal="center" vertical="center" wrapText="1"/>
    </xf>
    <xf numFmtId="10" fontId="3" fillId="0" borderId="39" xfId="0" applyNumberFormat="1" applyFont="1" applyBorder="1" applyAlignment="1">
      <alignment horizontal="center" vertical="center"/>
    </xf>
    <xf numFmtId="0" fontId="3" fillId="0" borderId="36" xfId="0" applyFont="1" applyBorder="1" applyAlignment="1">
      <alignment horizontal="left" vertical="top" wrapText="1"/>
    </xf>
    <xf numFmtId="0" fontId="3" fillId="0" borderId="37" xfId="0" applyFont="1" applyBorder="1" applyAlignment="1">
      <alignment horizontal="left" vertical="top" wrapText="1"/>
    </xf>
    <xf numFmtId="14" fontId="3" fillId="0" borderId="37" xfId="0" applyNumberFormat="1" applyFont="1" applyBorder="1" applyAlignment="1">
      <alignment horizontal="center" vertical="center"/>
    </xf>
    <xf numFmtId="0" fontId="17" fillId="0" borderId="36" xfId="0" applyFont="1" applyBorder="1" applyAlignment="1">
      <alignment horizontal="left" vertical="center" wrapText="1"/>
    </xf>
    <xf numFmtId="0" fontId="3" fillId="0" borderId="37" xfId="0" applyFont="1" applyBorder="1" applyAlignment="1">
      <alignment vertical="center" wrapText="1"/>
    </xf>
    <xf numFmtId="0" fontId="3" fillId="0" borderId="39" xfId="0" applyFont="1" applyBorder="1" applyAlignment="1">
      <alignment horizontal="left" vertical="center" wrapText="1"/>
    </xf>
    <xf numFmtId="0" fontId="3" fillId="0" borderId="37" xfId="0" applyFont="1" applyBorder="1" applyAlignment="1">
      <alignment vertical="center" wrapText="1"/>
    </xf>
    <xf numFmtId="0" fontId="18" fillId="0" borderId="37" xfId="0" applyFont="1" applyBorder="1" applyAlignment="1">
      <alignment vertical="center" wrapText="1"/>
    </xf>
    <xf numFmtId="0" fontId="19" fillId="0" borderId="37" xfId="0" applyFont="1" applyBorder="1" applyAlignment="1">
      <alignment vertical="center" wrapText="1"/>
    </xf>
    <xf numFmtId="0" fontId="3" fillId="0" borderId="36" xfId="0" applyFont="1" applyBorder="1" applyAlignment="1">
      <alignment horizontal="left" vertical="center" wrapText="1"/>
    </xf>
    <xf numFmtId="0" fontId="20" fillId="0" borderId="0" xfId="0" applyFont="1" applyAlignment="1">
      <alignment horizontal="left" vertical="center" wrapText="1"/>
    </xf>
    <xf numFmtId="0" fontId="21" fillId="0" borderId="37" xfId="0" applyFont="1" applyBorder="1" applyAlignment="1">
      <alignment horizontal="left" vertical="center" wrapText="1"/>
    </xf>
    <xf numFmtId="0" fontId="22" fillId="0" borderId="37" xfId="0" applyFont="1" applyBorder="1" applyAlignment="1">
      <alignment horizontal="left" vertical="center" wrapText="1"/>
    </xf>
    <xf numFmtId="10" fontId="3" fillId="0" borderId="37" xfId="0" applyNumberFormat="1" applyFont="1" applyBorder="1" applyAlignment="1">
      <alignment horizontal="center" vertical="center"/>
    </xf>
    <xf numFmtId="0" fontId="3" fillId="0" borderId="37" xfId="0" applyFont="1" applyBorder="1" applyAlignment="1">
      <alignment vertical="center" wrapText="1"/>
    </xf>
    <xf numFmtId="0" fontId="3" fillId="0" borderId="37" xfId="0" applyFont="1" applyBorder="1" applyAlignment="1">
      <alignment horizontal="center" vertical="center" wrapText="1"/>
    </xf>
    <xf numFmtId="0" fontId="3" fillId="0" borderId="37" xfId="0" applyFont="1" applyBorder="1" applyAlignment="1">
      <alignment horizontal="left" vertical="center" wrapText="1"/>
    </xf>
    <xf numFmtId="0" fontId="23" fillId="0" borderId="38" xfId="0" applyFont="1" applyBorder="1" applyAlignment="1">
      <alignment horizontal="center" wrapText="1"/>
    </xf>
    <xf numFmtId="0" fontId="24" fillId="0" borderId="39" xfId="0" applyFont="1" applyBorder="1" applyAlignment="1">
      <alignment horizontal="center" wrapText="1"/>
    </xf>
    <xf numFmtId="14" fontId="3" fillId="0" borderId="0" xfId="0" applyNumberFormat="1" applyFont="1" applyAlignment="1">
      <alignment horizontal="center" vertical="center" wrapText="1"/>
    </xf>
    <xf numFmtId="0" fontId="3" fillId="0" borderId="0" xfId="0" applyFont="1" applyAlignment="1">
      <alignment horizontal="left" vertical="center" wrapText="1"/>
    </xf>
    <xf numFmtId="0" fontId="25" fillId="0" borderId="37" xfId="0" applyFont="1" applyBorder="1" applyAlignment="1">
      <alignment horizontal="left" vertical="center" wrapText="1"/>
    </xf>
    <xf numFmtId="0" fontId="3" fillId="0" borderId="37" xfId="0" applyFont="1" applyBorder="1" applyAlignment="1">
      <alignment horizontal="left" vertical="center" wrapText="1"/>
    </xf>
    <xf numFmtId="0" fontId="3" fillId="0" borderId="38" xfId="0" applyFont="1" applyBorder="1" applyAlignment="1">
      <alignment horizontal="left" vertical="center" wrapText="1"/>
    </xf>
    <xf numFmtId="10" fontId="3" fillId="0" borderId="39" xfId="0" applyNumberFormat="1" applyFont="1" applyBorder="1" applyAlignment="1">
      <alignment horizontal="center" vertical="center" wrapText="1"/>
    </xf>
    <xf numFmtId="0" fontId="3" fillId="0" borderId="38" xfId="0" applyFont="1" applyBorder="1" applyAlignment="1">
      <alignment horizontal="left" vertical="center" wrapText="1"/>
    </xf>
    <xf numFmtId="14" fontId="3" fillId="0" borderId="37" xfId="0" applyNumberFormat="1" applyFont="1" applyBorder="1" applyAlignment="1">
      <alignment horizontal="center" vertical="center"/>
    </xf>
    <xf numFmtId="14" fontId="3" fillId="0" borderId="37" xfId="0" applyNumberFormat="1" applyFont="1" applyBorder="1" applyAlignment="1">
      <alignment horizontal="center" vertical="center"/>
    </xf>
    <xf numFmtId="10" fontId="3" fillId="0" borderId="36" xfId="0" applyNumberFormat="1" applyFont="1" applyBorder="1" applyAlignment="1">
      <alignment horizontal="center" vertical="center" wrapText="1"/>
    </xf>
    <xf numFmtId="14" fontId="3" fillId="0" borderId="36" xfId="0" applyNumberFormat="1" applyFont="1" applyBorder="1" applyAlignment="1">
      <alignment horizontal="center" vertical="center"/>
    </xf>
    <xf numFmtId="10" fontId="3" fillId="0" borderId="39" xfId="0" applyNumberFormat="1" applyFont="1" applyBorder="1" applyAlignment="1">
      <alignment horizontal="center" vertical="center" wrapText="1"/>
    </xf>
    <xf numFmtId="0" fontId="3" fillId="0" borderId="39" xfId="0" applyFont="1" applyBorder="1" applyAlignment="1">
      <alignment horizontal="center" vertical="center" wrapText="1"/>
    </xf>
    <xf numFmtId="14" fontId="3" fillId="0" borderId="36" xfId="0" applyNumberFormat="1" applyFont="1" applyBorder="1" applyAlignment="1">
      <alignment horizontal="center" vertical="center"/>
    </xf>
    <xf numFmtId="10" fontId="3" fillId="0" borderId="38" xfId="0" applyNumberFormat="1" applyFont="1" applyBorder="1" applyAlignment="1">
      <alignment horizontal="center" vertical="center" wrapText="1"/>
    </xf>
    <xf numFmtId="0" fontId="3" fillId="0" borderId="38" xfId="0" applyFont="1" applyBorder="1" applyAlignment="1">
      <alignment horizontal="center" vertical="center" wrapText="1"/>
    </xf>
    <xf numFmtId="14" fontId="3" fillId="0" borderId="36" xfId="0" applyNumberFormat="1" applyFont="1" applyBorder="1" applyAlignment="1">
      <alignment horizontal="center" vertical="center"/>
    </xf>
    <xf numFmtId="10" fontId="3" fillId="0" borderId="37" xfId="0" applyNumberFormat="1" applyFont="1" applyBorder="1" applyAlignment="1">
      <alignment horizontal="left" vertical="center" wrapText="1"/>
    </xf>
    <xf numFmtId="14" fontId="3" fillId="0" borderId="36" xfId="0" applyNumberFormat="1" applyFont="1" applyBorder="1" applyAlignment="1">
      <alignment horizontal="center" vertical="center" wrapText="1"/>
    </xf>
    <xf numFmtId="0" fontId="3" fillId="0" borderId="39" xfId="0" applyFont="1" applyBorder="1" applyAlignment="1">
      <alignment horizontal="center" vertical="center" wrapText="1"/>
    </xf>
    <xf numFmtId="0" fontId="3" fillId="0" borderId="38" xfId="0" applyFont="1" applyBorder="1" applyAlignment="1">
      <alignment horizontal="left" vertical="center" wrapText="1"/>
    </xf>
    <xf numFmtId="166" fontId="3" fillId="0" borderId="37" xfId="0" applyNumberFormat="1" applyFont="1" applyBorder="1" applyAlignment="1">
      <alignment horizontal="center" vertical="center"/>
    </xf>
    <xf numFmtId="10" fontId="26" fillId="0" borderId="37" xfId="0" applyNumberFormat="1" applyFont="1" applyBorder="1" applyAlignment="1">
      <alignment horizontal="center" vertical="center" wrapText="1"/>
    </xf>
    <xf numFmtId="0" fontId="27" fillId="0" borderId="37" xfId="0" applyFont="1" applyBorder="1" applyAlignment="1">
      <alignment horizontal="center" vertical="center" wrapText="1"/>
    </xf>
    <xf numFmtId="10" fontId="3" fillId="0" borderId="38" xfId="0" applyNumberFormat="1" applyFont="1" applyBorder="1" applyAlignment="1">
      <alignment horizontal="center" vertical="center" wrapText="1"/>
    </xf>
    <xf numFmtId="0" fontId="3" fillId="0" borderId="38" xfId="0" applyFont="1" applyBorder="1" applyAlignment="1">
      <alignment vertical="center" wrapText="1"/>
    </xf>
    <xf numFmtId="0" fontId="3" fillId="0" borderId="37" xfId="0" applyFont="1" applyBorder="1" applyAlignment="1">
      <alignment wrapText="1"/>
    </xf>
    <xf numFmtId="0" fontId="3" fillId="0" borderId="37" xfId="0" applyFont="1" applyBorder="1" applyAlignment="1">
      <alignment wrapText="1"/>
    </xf>
    <xf numFmtId="0" fontId="28" fillId="0" borderId="36" xfId="0" applyFont="1" applyBorder="1" applyAlignment="1">
      <alignment horizontal="left" vertical="center" wrapText="1"/>
    </xf>
    <xf numFmtId="0" fontId="3" fillId="0" borderId="40" xfId="0" applyFont="1" applyBorder="1" applyAlignment="1">
      <alignment horizontal="left" vertical="center" wrapText="1"/>
    </xf>
    <xf numFmtId="0" fontId="3" fillId="0" borderId="37" xfId="0" applyFont="1" applyBorder="1" applyAlignment="1">
      <alignment wrapText="1"/>
    </xf>
    <xf numFmtId="0" fontId="3" fillId="0" borderId="37" xfId="0" applyFont="1" applyBorder="1" applyAlignment="1">
      <alignment horizontal="center" vertical="center"/>
    </xf>
    <xf numFmtId="0" fontId="3" fillId="0" borderId="41" xfId="0" applyFont="1" applyBorder="1" applyAlignment="1">
      <alignment horizontal="left" vertical="center" wrapText="1"/>
    </xf>
    <xf numFmtId="0" fontId="3" fillId="0" borderId="37" xfId="0" applyFont="1" applyBorder="1" applyAlignment="1">
      <alignment vertical="center" wrapText="1"/>
    </xf>
    <xf numFmtId="0" fontId="3" fillId="0" borderId="38" xfId="0" applyFont="1" applyBorder="1" applyAlignment="1">
      <alignment horizontal="center" vertical="center"/>
    </xf>
    <xf numFmtId="0" fontId="3" fillId="0" borderId="38" xfId="0" applyFont="1" applyBorder="1" applyAlignment="1">
      <alignment vertical="center" wrapText="1"/>
    </xf>
    <xf numFmtId="0" fontId="3" fillId="0" borderId="38" xfId="0" applyFont="1" applyBorder="1" applyAlignment="1">
      <alignment horizontal="center" vertical="center" wrapText="1"/>
    </xf>
    <xf numFmtId="0" fontId="3" fillId="0" borderId="38" xfId="0" applyFont="1" applyBorder="1" applyAlignment="1">
      <alignment vertical="center"/>
    </xf>
    <xf numFmtId="9" fontId="3" fillId="0" borderId="38" xfId="0" applyNumberFormat="1" applyFont="1" applyBorder="1" applyAlignment="1">
      <alignment vertical="center"/>
    </xf>
    <xf numFmtId="14" fontId="3" fillId="0" borderId="38" xfId="0" applyNumberFormat="1" applyFont="1" applyBorder="1" applyAlignment="1">
      <alignment horizontal="left" vertical="center"/>
    </xf>
    <xf numFmtId="165" fontId="3" fillId="0" borderId="38" xfId="0" applyNumberFormat="1" applyFont="1" applyBorder="1" applyAlignment="1">
      <alignment horizontal="center" vertical="center"/>
    </xf>
    <xf numFmtId="0" fontId="3" fillId="0" borderId="38" xfId="0" applyFont="1" applyBorder="1" applyAlignment="1">
      <alignment vertical="center"/>
    </xf>
    <xf numFmtId="10" fontId="3" fillId="0" borderId="38" xfId="0" applyNumberFormat="1" applyFont="1" applyBorder="1" applyAlignment="1">
      <alignment horizontal="left"/>
    </xf>
    <xf numFmtId="0" fontId="3" fillId="0" borderId="38" xfId="0" applyFont="1" applyBorder="1" applyAlignment="1">
      <alignment horizontal="left"/>
    </xf>
    <xf numFmtId="14" fontId="3" fillId="0" borderId="38" xfId="0" applyNumberFormat="1" applyFont="1" applyBorder="1" applyAlignment="1">
      <alignment horizontal="center"/>
    </xf>
    <xf numFmtId="10" fontId="3" fillId="0" borderId="38" xfId="0" applyNumberFormat="1" applyFont="1" applyBorder="1" applyAlignment="1">
      <alignment horizontal="center" vertical="center" wrapText="1"/>
    </xf>
    <xf numFmtId="14" fontId="3" fillId="0" borderId="38" xfId="0" applyNumberFormat="1" applyFont="1" applyBorder="1" applyAlignment="1">
      <alignment horizontal="center" vertical="center"/>
    </xf>
    <xf numFmtId="0" fontId="3" fillId="0" borderId="0" xfId="0" applyFont="1" applyAlignment="1">
      <alignment horizontal="left"/>
    </xf>
    <xf numFmtId="0" fontId="3" fillId="0" borderId="36" xfId="0" applyFont="1" applyBorder="1" applyAlignment="1">
      <alignment horizontal="center" vertical="center"/>
    </xf>
    <xf numFmtId="0" fontId="3" fillId="0" borderId="42" xfId="0" applyFont="1" applyBorder="1" applyAlignment="1">
      <alignment horizontal="left" vertical="center" wrapText="1"/>
    </xf>
    <xf numFmtId="0" fontId="3" fillId="0" borderId="39" xfId="0" applyFont="1" applyBorder="1" applyAlignment="1">
      <alignment horizontal="left" vertical="center" wrapText="1"/>
    </xf>
    <xf numFmtId="0" fontId="3" fillId="0" borderId="39" xfId="0" applyFont="1" applyBorder="1" applyAlignment="1">
      <alignment horizontal="center" vertical="center"/>
    </xf>
    <xf numFmtId="0" fontId="3" fillId="0" borderId="39" xfId="0" applyFont="1" applyBorder="1" applyAlignment="1">
      <alignment vertical="center" wrapText="1"/>
    </xf>
    <xf numFmtId="0" fontId="3" fillId="0" borderId="39" xfId="0" applyFont="1" applyBorder="1" applyAlignment="1">
      <alignment horizontal="left" vertical="center"/>
    </xf>
    <xf numFmtId="9" fontId="3" fillId="0" borderId="39" xfId="0" applyNumberFormat="1" applyFont="1" applyBorder="1" applyAlignment="1">
      <alignment horizontal="center" vertical="center"/>
    </xf>
    <xf numFmtId="14" fontId="3" fillId="0" borderId="39" xfId="0" applyNumberFormat="1" applyFont="1" applyBorder="1" applyAlignment="1">
      <alignment horizontal="center" vertical="center"/>
    </xf>
    <xf numFmtId="165" fontId="3" fillId="0" borderId="39" xfId="0" applyNumberFormat="1" applyFont="1" applyBorder="1" applyAlignment="1">
      <alignment horizontal="center" vertical="center"/>
    </xf>
    <xf numFmtId="0" fontId="3" fillId="0" borderId="39" xfId="0" applyFont="1" applyBorder="1" applyAlignment="1">
      <alignment vertical="center"/>
    </xf>
    <xf numFmtId="10" fontId="3" fillId="0" borderId="39" xfId="0" applyNumberFormat="1" applyFont="1" applyBorder="1" applyAlignment="1">
      <alignment horizontal="left"/>
    </xf>
    <xf numFmtId="0" fontId="3" fillId="0" borderId="39" xfId="0" applyFont="1" applyBorder="1" applyAlignment="1">
      <alignment horizontal="left"/>
    </xf>
    <xf numFmtId="14" fontId="3" fillId="0" borderId="39" xfId="0" applyNumberFormat="1" applyFont="1" applyBorder="1" applyAlignment="1">
      <alignment horizontal="center"/>
    </xf>
    <xf numFmtId="0" fontId="3" fillId="0" borderId="0" xfId="0" applyFont="1" applyAlignment="1">
      <alignment vertical="center" wrapText="1"/>
    </xf>
    <xf numFmtId="0" fontId="3" fillId="0" borderId="36" xfId="0" applyFont="1" applyBorder="1" applyAlignment="1">
      <alignment horizontal="center" vertical="center"/>
    </xf>
    <xf numFmtId="0" fontId="3" fillId="0" borderId="39" xfId="0" applyFont="1" applyBorder="1" applyAlignment="1">
      <alignment horizontal="left" vertical="center"/>
    </xf>
    <xf numFmtId="14" fontId="3" fillId="0" borderId="39" xfId="0" applyNumberFormat="1" applyFont="1" applyBorder="1" applyAlignment="1">
      <alignment horizontal="left" vertical="center" wrapText="1"/>
    </xf>
    <xf numFmtId="0" fontId="3" fillId="0" borderId="39" xfId="0" applyFont="1" applyBorder="1" applyAlignment="1">
      <alignment horizontal="center" vertical="center"/>
    </xf>
    <xf numFmtId="10" fontId="3" fillId="0" borderId="39" xfId="0" applyNumberFormat="1" applyFont="1" applyBorder="1" applyAlignment="1">
      <alignment horizontal="center"/>
    </xf>
    <xf numFmtId="0" fontId="3" fillId="0" borderId="39" xfId="0" applyFont="1" applyBorder="1" applyAlignment="1">
      <alignment horizontal="center"/>
    </xf>
    <xf numFmtId="0" fontId="3" fillId="0" borderId="37" xfId="0" applyFont="1" applyBorder="1" applyAlignment="1">
      <alignment horizontal="left" vertical="center"/>
    </xf>
    <xf numFmtId="0" fontId="3" fillId="0" borderId="39" xfId="0" applyFont="1" applyBorder="1" applyAlignment="1">
      <alignment horizontal="center" vertical="center" wrapText="1"/>
    </xf>
    <xf numFmtId="0" fontId="3" fillId="0" borderId="0" xfId="0" applyFont="1" applyAlignment="1">
      <alignment horizontal="center" vertical="center"/>
    </xf>
    <xf numFmtId="0" fontId="3" fillId="0" borderId="37" xfId="0" quotePrefix="1" applyFont="1" applyBorder="1" applyAlignment="1">
      <alignment horizontal="left" vertical="center" wrapText="1"/>
    </xf>
    <xf numFmtId="0" fontId="3" fillId="0" borderId="37" xfId="0" applyFont="1" applyBorder="1" applyAlignment="1">
      <alignment horizontal="left" vertical="center" wrapText="1"/>
    </xf>
    <xf numFmtId="0" fontId="3" fillId="0" borderId="0" xfId="0" applyFont="1" applyAlignment="1">
      <alignment vertical="center" wrapText="1"/>
    </xf>
    <xf numFmtId="0" fontId="3" fillId="0" borderId="36" xfId="0" applyFont="1" applyBorder="1" applyAlignment="1">
      <alignment horizontal="center" vertical="center" wrapText="1"/>
    </xf>
    <xf numFmtId="14" fontId="29" fillId="0" borderId="37" xfId="0" applyNumberFormat="1" applyFont="1" applyBorder="1" applyAlignment="1">
      <alignment horizontal="center" vertical="center"/>
    </xf>
    <xf numFmtId="0" fontId="3" fillId="0" borderId="0" xfId="0" applyFont="1" applyAlignment="1">
      <alignment horizontal="left" vertical="center" wrapText="1"/>
    </xf>
    <xf numFmtId="0" fontId="3" fillId="0" borderId="37" xfId="0" applyFont="1" applyBorder="1" applyAlignment="1">
      <alignment horizontal="left" vertical="center" wrapText="1"/>
    </xf>
    <xf numFmtId="14" fontId="3" fillId="0" borderId="39" xfId="0" applyNumberFormat="1" applyFont="1" applyBorder="1" applyAlignment="1">
      <alignment horizontal="center"/>
    </xf>
    <xf numFmtId="10" fontId="3" fillId="0" borderId="39" xfId="0" applyNumberFormat="1" applyFont="1" applyBorder="1" applyAlignment="1">
      <alignment horizontal="center"/>
    </xf>
    <xf numFmtId="10" fontId="3" fillId="0" borderId="37" xfId="0" applyNumberFormat="1" applyFont="1" applyBorder="1" applyAlignment="1">
      <alignment vertical="center" wrapText="1"/>
    </xf>
    <xf numFmtId="0" fontId="30" fillId="0" borderId="37" xfId="0" applyFont="1" applyBorder="1" applyAlignment="1">
      <alignment horizontal="left" vertical="center" wrapText="1"/>
    </xf>
    <xf numFmtId="0" fontId="29" fillId="0" borderId="37" xfId="0" applyFont="1" applyBorder="1" applyAlignment="1">
      <alignment horizontal="left" vertical="center" wrapText="1"/>
    </xf>
    <xf numFmtId="10" fontId="31" fillId="0" borderId="37" xfId="0" applyNumberFormat="1" applyFont="1" applyBorder="1" applyAlignment="1">
      <alignment vertical="center" wrapText="1"/>
    </xf>
    <xf numFmtId="0" fontId="32" fillId="0" borderId="37" xfId="0" applyFont="1" applyBorder="1" applyAlignment="1">
      <alignment vertical="center" wrapText="1"/>
    </xf>
    <xf numFmtId="10" fontId="29" fillId="0" borderId="37" xfId="0" applyNumberFormat="1" applyFont="1" applyBorder="1" applyAlignment="1">
      <alignment horizontal="center" vertical="center"/>
    </xf>
    <xf numFmtId="0" fontId="33" fillId="0" borderId="37" xfId="0" applyFont="1" applyBorder="1" applyAlignment="1">
      <alignment horizontal="center" vertical="center" wrapText="1"/>
    </xf>
    <xf numFmtId="10" fontId="3" fillId="0" borderId="37" xfId="0" applyNumberFormat="1" applyFont="1" applyBorder="1" applyAlignment="1">
      <alignment vertical="center"/>
    </xf>
    <xf numFmtId="0" fontId="3" fillId="0" borderId="37" xfId="0" applyFont="1" applyBorder="1" applyAlignment="1">
      <alignment vertical="center"/>
    </xf>
    <xf numFmtId="0" fontId="5" fillId="10" borderId="0" xfId="0" applyFont="1" applyFill="1" applyAlignment="1">
      <alignment horizontal="left" vertical="center" wrapText="1"/>
    </xf>
    <xf numFmtId="0" fontId="1" fillId="0" borderId="0" xfId="0" applyFont="1" applyAlignment="1">
      <alignment vertical="center"/>
    </xf>
    <xf numFmtId="0" fontId="1" fillId="0" borderId="0" xfId="0" applyFont="1" applyAlignment="1">
      <alignment vertical="center"/>
    </xf>
    <xf numFmtId="10" fontId="1" fillId="0" borderId="0" xfId="0" applyNumberFormat="1" applyFont="1" applyAlignment="1">
      <alignment vertical="center"/>
    </xf>
    <xf numFmtId="0" fontId="34" fillId="16" borderId="47" xfId="0" applyFont="1" applyFill="1" applyBorder="1" applyAlignment="1">
      <alignment horizontal="center" vertical="center" wrapText="1"/>
    </xf>
    <xf numFmtId="0" fontId="34" fillId="16" borderId="48" xfId="0" applyFont="1" applyFill="1" applyBorder="1" applyAlignment="1">
      <alignment horizontal="center" vertical="center" wrapText="1"/>
    </xf>
    <xf numFmtId="0" fontId="34" fillId="17" borderId="47" xfId="0" applyFont="1" applyFill="1" applyBorder="1" applyAlignment="1">
      <alignment horizontal="center" vertical="center" wrapText="1"/>
    </xf>
    <xf numFmtId="0" fontId="34" fillId="17" borderId="48" xfId="0" applyFont="1" applyFill="1" applyBorder="1" applyAlignment="1">
      <alignment horizontal="center" vertical="center" wrapText="1"/>
    </xf>
    <xf numFmtId="0" fontId="34" fillId="18" borderId="47" xfId="0" applyFont="1" applyFill="1" applyBorder="1" applyAlignment="1">
      <alignment horizontal="center" vertical="center" wrapText="1"/>
    </xf>
    <xf numFmtId="0" fontId="34" fillId="18" borderId="48" xfId="0" applyFont="1" applyFill="1" applyBorder="1" applyAlignment="1">
      <alignment horizontal="center" vertical="center" wrapText="1"/>
    </xf>
    <xf numFmtId="0" fontId="34" fillId="11" borderId="47" xfId="0" applyFont="1" applyFill="1" applyBorder="1" applyAlignment="1">
      <alignment horizontal="center" vertical="center" wrapText="1"/>
    </xf>
    <xf numFmtId="0" fontId="34" fillId="11" borderId="48" xfId="0" applyFont="1" applyFill="1" applyBorder="1" applyAlignment="1">
      <alignment horizontal="center" vertical="center" wrapText="1"/>
    </xf>
    <xf numFmtId="0" fontId="3" fillId="0" borderId="37" xfId="0" applyFont="1" applyBorder="1" applyAlignment="1">
      <alignment horizontal="center" vertical="center"/>
    </xf>
    <xf numFmtId="0" fontId="3" fillId="0" borderId="37" xfId="0" applyFont="1" applyBorder="1" applyAlignment="1">
      <alignment horizontal="left" vertical="center"/>
    </xf>
    <xf numFmtId="164" fontId="1" fillId="0" borderId="37" xfId="0" applyNumberFormat="1" applyFont="1" applyBorder="1" applyAlignment="1">
      <alignment vertical="center"/>
    </xf>
    <xf numFmtId="164" fontId="1" fillId="0" borderId="50" xfId="0" applyNumberFormat="1" applyFont="1" applyBorder="1" applyAlignment="1">
      <alignment vertical="center"/>
    </xf>
    <xf numFmtId="164" fontId="1" fillId="0" borderId="47" xfId="0" applyNumberFormat="1" applyFont="1" applyBorder="1" applyAlignment="1">
      <alignment vertical="center"/>
    </xf>
    <xf numFmtId="164" fontId="1" fillId="0" borderId="48" xfId="0" applyNumberFormat="1" applyFont="1" applyBorder="1" applyAlignment="1">
      <alignment vertical="center"/>
    </xf>
    <xf numFmtId="10" fontId="1" fillId="0" borderId="48" xfId="0" applyNumberFormat="1" applyFont="1" applyBorder="1" applyAlignment="1">
      <alignment vertical="center"/>
    </xf>
    <xf numFmtId="0" fontId="1" fillId="0" borderId="0" xfId="0" applyFont="1" applyAlignment="1">
      <alignment horizontal="center" vertical="center"/>
    </xf>
    <xf numFmtId="0" fontId="1" fillId="0" borderId="0" xfId="0" applyFont="1" applyAlignment="1">
      <alignment horizontal="center" vertical="center"/>
    </xf>
    <xf numFmtId="10" fontId="1" fillId="0" borderId="0" xfId="0" applyNumberFormat="1" applyFont="1" applyAlignment="1">
      <alignment horizontal="center" vertical="center"/>
    </xf>
    <xf numFmtId="0" fontId="3" fillId="0" borderId="37" xfId="0" applyFont="1" applyBorder="1" applyAlignment="1">
      <alignment horizontal="left" vertical="center"/>
    </xf>
    <xf numFmtId="9" fontId="1" fillId="0" borderId="37" xfId="0" applyNumberFormat="1" applyFont="1" applyBorder="1" applyAlignment="1">
      <alignment vertical="center"/>
    </xf>
    <xf numFmtId="0" fontId="1" fillId="0" borderId="37" xfId="0" applyFont="1" applyBorder="1" applyAlignment="1">
      <alignment vertical="center"/>
    </xf>
    <xf numFmtId="9" fontId="1" fillId="0" borderId="37" xfId="0" applyNumberFormat="1" applyFont="1" applyBorder="1" applyAlignment="1">
      <alignment vertical="center"/>
    </xf>
    <xf numFmtId="164" fontId="35" fillId="19" borderId="37" xfId="0" applyNumberFormat="1" applyFont="1" applyFill="1" applyBorder="1" applyAlignment="1">
      <alignment vertical="center"/>
    </xf>
    <xf numFmtId="164" fontId="35" fillId="19" borderId="50" xfId="0" applyNumberFormat="1" applyFont="1" applyFill="1" applyBorder="1" applyAlignment="1">
      <alignment vertical="center"/>
    </xf>
    <xf numFmtId="164" fontId="35" fillId="12" borderId="54" xfId="0" applyNumberFormat="1" applyFont="1" applyFill="1" applyBorder="1" applyAlignment="1">
      <alignment vertical="center"/>
    </xf>
    <xf numFmtId="164" fontId="35" fillId="12" borderId="55" xfId="0" applyNumberFormat="1" applyFont="1" applyFill="1" applyBorder="1" applyAlignment="1">
      <alignment vertical="center"/>
    </xf>
    <xf numFmtId="164" fontId="35" fillId="13" borderId="54" xfId="0" applyNumberFormat="1" applyFont="1" applyFill="1" applyBorder="1" applyAlignment="1">
      <alignment vertical="center"/>
    </xf>
    <xf numFmtId="164" fontId="35" fillId="13" borderId="55" xfId="0" applyNumberFormat="1" applyFont="1" applyFill="1" applyBorder="1" applyAlignment="1">
      <alignment vertical="center"/>
    </xf>
    <xf numFmtId="164" fontId="35" fillId="14" borderId="54" xfId="0" applyNumberFormat="1" applyFont="1" applyFill="1" applyBorder="1" applyAlignment="1">
      <alignment vertical="center"/>
    </xf>
    <xf numFmtId="10" fontId="35" fillId="14" borderId="55" xfId="0" applyNumberFormat="1" applyFont="1" applyFill="1" applyBorder="1" applyAlignment="1">
      <alignment vertical="center"/>
    </xf>
    <xf numFmtId="164" fontId="36" fillId="15" borderId="54" xfId="0" applyNumberFormat="1" applyFont="1" applyFill="1" applyBorder="1" applyAlignment="1">
      <alignment vertical="center"/>
    </xf>
    <xf numFmtId="164" fontId="36" fillId="15" borderId="55" xfId="0" applyNumberFormat="1" applyFont="1" applyFill="1" applyBorder="1" applyAlignment="1">
      <alignment vertical="center"/>
    </xf>
    <xf numFmtId="0" fontId="37" fillId="0" borderId="0" xfId="0" applyFont="1" applyAlignment="1">
      <alignment vertical="center"/>
    </xf>
    <xf numFmtId="10" fontId="37" fillId="0" borderId="0" xfId="0" applyNumberFormat="1" applyFont="1" applyAlignment="1">
      <alignment vertical="center"/>
    </xf>
    <xf numFmtId="0" fontId="38" fillId="0" borderId="0" xfId="0" applyFont="1" applyAlignment="1">
      <alignment vertical="center"/>
    </xf>
    <xf numFmtId="0" fontId="38" fillId="0" borderId="0" xfId="0" applyFont="1" applyAlignment="1">
      <alignment horizontal="center" vertical="center"/>
    </xf>
    <xf numFmtId="0" fontId="38" fillId="0" borderId="0" xfId="0" applyFont="1" applyAlignment="1">
      <alignment horizontal="center" vertical="center"/>
    </xf>
    <xf numFmtId="9" fontId="1" fillId="0" borderId="0" xfId="0" applyNumberFormat="1" applyFont="1" applyAlignment="1">
      <alignment vertical="center"/>
    </xf>
    <xf numFmtId="0" fontId="1" fillId="20" borderId="0" xfId="0" applyFont="1" applyFill="1" applyAlignment="1">
      <alignment vertical="center"/>
    </xf>
    <xf numFmtId="0" fontId="1" fillId="5" borderId="0" xfId="0" applyFont="1" applyFill="1" applyAlignment="1">
      <alignment vertical="center"/>
    </xf>
    <xf numFmtId="0" fontId="1" fillId="0" borderId="0" xfId="0" applyFont="1" applyAlignment="1">
      <alignment vertical="center"/>
    </xf>
    <xf numFmtId="9" fontId="1" fillId="0" borderId="0" xfId="0" applyNumberFormat="1" applyFont="1" applyAlignment="1">
      <alignment vertical="center"/>
    </xf>
    <xf numFmtId="0" fontId="1" fillId="0" borderId="37" xfId="0" applyFont="1" applyBorder="1" applyAlignment="1">
      <alignment horizontal="center" vertical="center"/>
    </xf>
    <xf numFmtId="164" fontId="1" fillId="0" borderId="37" xfId="0" applyNumberFormat="1" applyFont="1" applyBorder="1" applyAlignment="1">
      <alignment vertical="center"/>
    </xf>
    <xf numFmtId="0" fontId="1" fillId="0" borderId="0" xfId="0" applyFont="1" applyAlignment="1">
      <alignment vertical="center"/>
    </xf>
    <xf numFmtId="9" fontId="1" fillId="0" borderId="0" xfId="0" applyNumberFormat="1" applyFont="1" applyAlignment="1">
      <alignment vertical="center"/>
    </xf>
    <xf numFmtId="10" fontId="1" fillId="0" borderId="37" xfId="0" applyNumberFormat="1" applyFont="1" applyBorder="1" applyAlignment="1">
      <alignment vertical="center"/>
    </xf>
    <xf numFmtId="10" fontId="1" fillId="0" borderId="37" xfId="0" applyNumberFormat="1" applyFont="1" applyBorder="1" applyAlignment="1">
      <alignment vertical="center"/>
    </xf>
    <xf numFmtId="10" fontId="1" fillId="0" borderId="0" xfId="0" applyNumberFormat="1" applyFont="1"/>
    <xf numFmtId="10" fontId="1" fillId="0" borderId="0" xfId="0" applyNumberFormat="1" applyFont="1" applyAlignment="1">
      <alignment vertical="center"/>
    </xf>
    <xf numFmtId="9" fontId="1" fillId="0" borderId="0" xfId="0" applyNumberFormat="1" applyFont="1" applyAlignment="1">
      <alignment horizontal="center" vertical="center"/>
    </xf>
    <xf numFmtId="0" fontId="0" fillId="0" borderId="0" xfId="0" applyNumberFormat="1" applyFont="1" applyAlignment="1"/>
    <xf numFmtId="0" fontId="9" fillId="7" borderId="21" xfId="0" applyFont="1" applyFill="1" applyBorder="1" applyAlignment="1">
      <alignment horizontal="center" vertical="center" wrapText="1"/>
    </xf>
    <xf numFmtId="0" fontId="4" fillId="0" borderId="16" xfId="0" applyFont="1" applyBorder="1"/>
    <xf numFmtId="0" fontId="4" fillId="0" borderId="17" xfId="0" applyFont="1" applyBorder="1"/>
    <xf numFmtId="0" fontId="6" fillId="2" borderId="8" xfId="0" applyFont="1" applyFill="1" applyBorder="1" applyAlignment="1">
      <alignment horizontal="center" vertical="center"/>
    </xf>
    <xf numFmtId="0" fontId="4" fillId="0" borderId="2" xfId="0" applyFont="1" applyBorder="1"/>
    <xf numFmtId="0" fontId="4" fillId="0" borderId="3" xfId="0" applyFont="1" applyBorder="1"/>
    <xf numFmtId="0" fontId="4" fillId="0" borderId="11" xfId="0" applyFont="1" applyBorder="1"/>
    <xf numFmtId="0" fontId="4" fillId="0" borderId="12" xfId="0" applyFont="1" applyBorder="1"/>
    <xf numFmtId="0" fontId="4" fillId="0" borderId="13" xfId="0" applyFont="1" applyBorder="1"/>
    <xf numFmtId="0" fontId="6" fillId="9" borderId="23" xfId="0" applyFont="1" applyFill="1" applyBorder="1" applyAlignment="1">
      <alignment horizontal="center" vertical="center" wrapText="1"/>
    </xf>
    <xf numFmtId="0" fontId="4" fillId="0" borderId="24" xfId="0" applyFont="1" applyBorder="1"/>
    <xf numFmtId="0" fontId="10" fillId="9" borderId="23" xfId="0" applyFont="1" applyFill="1" applyBorder="1" applyAlignment="1">
      <alignment horizontal="center" vertical="center" wrapText="1"/>
    </xf>
    <xf numFmtId="0" fontId="3" fillId="0" borderId="0" xfId="0" applyFont="1" applyAlignment="1">
      <alignment horizontal="center" vertical="center"/>
    </xf>
    <xf numFmtId="0" fontId="0" fillId="0" borderId="0" xfId="0" applyFont="1" applyAlignment="1"/>
    <xf numFmtId="0" fontId="3" fillId="0" borderId="1" xfId="0" applyFont="1" applyBorder="1" applyAlignment="1">
      <alignment horizontal="center" vertical="center" wrapText="1"/>
    </xf>
    <xf numFmtId="0" fontId="4" fillId="0" borderId="5" xfId="0" applyFont="1" applyBorder="1"/>
    <xf numFmtId="0" fontId="4" fillId="0" borderId="6" xfId="0" applyFont="1" applyBorder="1"/>
    <xf numFmtId="0" fontId="6" fillId="2" borderId="1" xfId="0" applyFont="1" applyFill="1" applyBorder="1" applyAlignment="1">
      <alignment horizontal="center" vertical="center" wrapText="1"/>
    </xf>
    <xf numFmtId="0" fontId="4" fillId="0" borderId="14" xfId="0" applyFont="1" applyBorder="1"/>
    <xf numFmtId="0" fontId="6" fillId="3" borderId="9" xfId="0" applyFont="1" applyFill="1" applyBorder="1" applyAlignment="1">
      <alignment horizontal="center" vertical="center"/>
    </xf>
    <xf numFmtId="0" fontId="4" fillId="0" borderId="10" xfId="0" applyFont="1" applyBorder="1"/>
    <xf numFmtId="0" fontId="4" fillId="0" borderId="4" xfId="0" applyFont="1" applyBorder="1"/>
    <xf numFmtId="164" fontId="8" fillId="4" borderId="15" xfId="0" applyNumberFormat="1" applyFont="1" applyFill="1" applyBorder="1" applyAlignment="1">
      <alignment horizontal="center" vertical="center" wrapText="1"/>
    </xf>
    <xf numFmtId="0" fontId="9" fillId="7" borderId="18" xfId="0" applyFont="1" applyFill="1" applyBorder="1" applyAlignment="1">
      <alignment horizontal="center" vertical="center" wrapText="1"/>
    </xf>
    <xf numFmtId="0" fontId="4" fillId="0" borderId="19" xfId="0" applyFont="1" applyBorder="1"/>
    <xf numFmtId="0" fontId="4" fillId="0" borderId="20" xfId="0" applyFont="1" applyBorder="1"/>
    <xf numFmtId="10" fontId="9" fillId="4" borderId="18" xfId="0" applyNumberFormat="1" applyFont="1" applyFill="1" applyBorder="1" applyAlignment="1">
      <alignment horizontal="center" vertical="center" wrapText="1"/>
    </xf>
    <xf numFmtId="164" fontId="9" fillId="5" borderId="21" xfId="0" applyNumberFormat="1" applyFont="1" applyFill="1" applyBorder="1" applyAlignment="1">
      <alignment horizontal="center" vertical="center" wrapText="1"/>
    </xf>
    <xf numFmtId="10" fontId="9" fillId="5" borderId="18" xfId="0" applyNumberFormat="1" applyFont="1" applyFill="1" applyBorder="1" applyAlignment="1">
      <alignment horizontal="center" vertical="center" wrapText="1"/>
    </xf>
    <xf numFmtId="164" fontId="9" fillId="6" borderId="21" xfId="0" applyNumberFormat="1" applyFont="1" applyFill="1" applyBorder="1" applyAlignment="1">
      <alignment horizontal="center" vertical="center" wrapText="1"/>
    </xf>
    <xf numFmtId="10" fontId="9" fillId="6" borderId="18" xfId="0" applyNumberFormat="1" applyFont="1" applyFill="1" applyBorder="1" applyAlignment="1">
      <alignment horizontal="center" vertical="center" wrapText="1"/>
    </xf>
    <xf numFmtId="164" fontId="3" fillId="0" borderId="40" xfId="0" applyNumberFormat="1" applyFont="1" applyBorder="1" applyAlignment="1">
      <alignment horizontal="right" vertical="center"/>
    </xf>
    <xf numFmtId="0" fontId="4" fillId="0" borderId="36" xfId="0" applyFont="1" applyBorder="1"/>
    <xf numFmtId="164" fontId="1" fillId="0" borderId="43" xfId="0" applyNumberFormat="1" applyFont="1" applyBorder="1" applyAlignment="1">
      <alignment vertical="center"/>
    </xf>
    <xf numFmtId="0" fontId="4" fillId="0" borderId="46" xfId="0" applyFont="1" applyBorder="1"/>
    <xf numFmtId="0" fontId="4" fillId="0" borderId="53" xfId="0" applyFont="1" applyBorder="1"/>
    <xf numFmtId="0" fontId="4" fillId="0" borderId="51" xfId="0" applyFont="1" applyBorder="1"/>
    <xf numFmtId="9" fontId="1" fillId="0" borderId="43" xfId="0" applyNumberFormat="1" applyFont="1" applyBorder="1" applyAlignment="1">
      <alignment vertical="center"/>
    </xf>
    <xf numFmtId="0" fontId="4" fillId="0" borderId="49" xfId="0" applyFont="1" applyBorder="1"/>
    <xf numFmtId="0" fontId="4" fillId="0" borderId="39" xfId="0" applyFont="1" applyBorder="1"/>
    <xf numFmtId="0" fontId="35" fillId="19" borderId="50" xfId="0" applyFont="1" applyFill="1" applyBorder="1" applyAlignment="1">
      <alignment horizontal="right" vertical="center"/>
    </xf>
    <xf numFmtId="0" fontId="4" fillId="0" borderId="41" xfId="0" applyFont="1" applyBorder="1"/>
    <xf numFmtId="0" fontId="4" fillId="0" borderId="38" xfId="0" applyFont="1" applyBorder="1"/>
    <xf numFmtId="0" fontId="1" fillId="0" borderId="50" xfId="0" applyFont="1" applyBorder="1" applyAlignment="1">
      <alignment horizontal="center" vertical="center"/>
    </xf>
    <xf numFmtId="0" fontId="1" fillId="0" borderId="50" xfId="0" applyFont="1" applyBorder="1" applyAlignment="1">
      <alignment vertical="center"/>
    </xf>
    <xf numFmtId="0" fontId="3" fillId="0" borderId="40" xfId="0" applyFont="1" applyBorder="1" applyAlignment="1">
      <alignment horizontal="center" vertical="center"/>
    </xf>
    <xf numFmtId="0" fontId="3" fillId="0" borderId="40" xfId="0" applyFont="1" applyBorder="1" applyAlignment="1">
      <alignment horizontal="left" vertical="center"/>
    </xf>
    <xf numFmtId="0" fontId="8" fillId="11" borderId="40" xfId="0" applyFont="1" applyFill="1" applyBorder="1" applyAlignment="1">
      <alignment horizontal="center" vertical="center"/>
    </xf>
    <xf numFmtId="0" fontId="35" fillId="13" borderId="44" xfId="0" applyFont="1" applyFill="1" applyBorder="1" applyAlignment="1">
      <alignment horizontal="center" vertical="center"/>
    </xf>
    <xf numFmtId="0" fontId="4" fillId="0" borderId="45" xfId="0" applyFont="1" applyBorder="1"/>
    <xf numFmtId="0" fontId="35" fillId="14" borderId="44" xfId="0" applyFont="1" applyFill="1" applyBorder="1" applyAlignment="1">
      <alignment horizontal="center" vertical="center"/>
    </xf>
    <xf numFmtId="0" fontId="36" fillId="15" borderId="44" xfId="0" applyFont="1" applyFill="1" applyBorder="1" applyAlignment="1">
      <alignment horizontal="center" vertical="center"/>
    </xf>
    <xf numFmtId="0" fontId="34" fillId="11" borderId="40" xfId="0" applyFont="1" applyFill="1" applyBorder="1" applyAlignment="1">
      <alignment horizontal="center" vertical="center" wrapText="1"/>
    </xf>
    <xf numFmtId="0" fontId="34" fillId="11" borderId="43" xfId="0" applyFont="1" applyFill="1" applyBorder="1" applyAlignment="1">
      <alignment horizontal="center" vertical="center" wrapText="1"/>
    </xf>
    <xf numFmtId="0" fontId="35" fillId="12" borderId="44" xfId="0" applyFont="1" applyFill="1" applyBorder="1" applyAlignment="1">
      <alignment horizontal="center" vertical="center"/>
    </xf>
    <xf numFmtId="0" fontId="4" fillId="0" borderId="52" xfId="0" applyFont="1" applyBorder="1"/>
    <xf numFmtId="0" fontId="0" fillId="0" borderId="56" xfId="0" applyFont="1" applyBorder="1" applyAlignment="1"/>
    <xf numFmtId="0" fontId="0" fillId="0" borderId="56" xfId="0" pivotButton="1" applyFont="1" applyBorder="1" applyAlignment="1"/>
    <xf numFmtId="0" fontId="0" fillId="0" borderId="57" xfId="0" applyFont="1" applyBorder="1" applyAlignment="1"/>
    <xf numFmtId="0" fontId="0" fillId="0" borderId="58" xfId="0" applyFont="1" applyBorder="1" applyAlignment="1"/>
    <xf numFmtId="0" fontId="0" fillId="0" borderId="59" xfId="0" applyFont="1" applyBorder="1" applyAlignment="1"/>
    <xf numFmtId="0" fontId="0" fillId="0" borderId="60" xfId="0" applyFont="1" applyBorder="1" applyAlignment="1"/>
    <xf numFmtId="0" fontId="0" fillId="0" borderId="56" xfId="0" applyNumberFormat="1" applyFont="1" applyBorder="1" applyAlignment="1"/>
    <xf numFmtId="0" fontId="0" fillId="0" borderId="59" xfId="0" applyNumberFormat="1" applyFont="1" applyBorder="1" applyAlignment="1"/>
    <xf numFmtId="0" fontId="0" fillId="0" borderId="60" xfId="0" applyNumberFormat="1" applyFont="1" applyBorder="1" applyAlignment="1"/>
    <xf numFmtId="0" fontId="0" fillId="0" borderId="61" xfId="0" applyFont="1" applyBorder="1" applyAlignment="1"/>
    <xf numFmtId="0" fontId="0" fillId="0" borderId="61" xfId="0" applyNumberFormat="1" applyFont="1" applyBorder="1" applyAlignment="1"/>
    <xf numFmtId="0" fontId="0" fillId="0" borderId="62" xfId="0" applyNumberFormat="1" applyFont="1" applyBorder="1" applyAlignment="1"/>
    <xf numFmtId="0" fontId="0" fillId="0" borderId="63" xfId="0" applyFont="1" applyBorder="1" applyAlignment="1"/>
    <xf numFmtId="0" fontId="0" fillId="0" borderId="63" xfId="0" applyNumberFormat="1" applyFont="1" applyBorder="1" applyAlignment="1"/>
    <xf numFmtId="0" fontId="0" fillId="0" borderId="64" xfId="0" applyNumberFormat="1" applyFont="1" applyBorder="1" applyAlignment="1"/>
    <xf numFmtId="0" fontId="0" fillId="0" borderId="65" xfId="0" applyNumberFormat="1" applyFont="1" applyBorder="1" applyAlignment="1"/>
    <xf numFmtId="0" fontId="0" fillId="0" borderId="66" xfId="0" applyFont="1" applyBorder="1" applyAlignment="1"/>
    <xf numFmtId="0" fontId="0" fillId="0" borderId="66" xfId="0" applyNumberFormat="1" applyFont="1" applyBorder="1" applyAlignment="1"/>
    <xf numFmtId="0" fontId="0" fillId="0" borderId="67" xfId="0" applyNumberFormat="1" applyFont="1" applyBorder="1" applyAlignment="1"/>
    <xf numFmtId="0" fontId="0" fillId="0" borderId="68" xfId="0" applyNumberFormat="1" applyFont="1" applyBorder="1" applyAlignment="1"/>
    <xf numFmtId="10" fontId="0" fillId="0" borderId="56" xfId="0" applyNumberFormat="1" applyFont="1" applyBorder="1" applyAlignment="1"/>
    <xf numFmtId="14" fontId="0" fillId="0" borderId="56" xfId="0" applyNumberFormat="1" applyFont="1" applyBorder="1" applyAlignment="1"/>
    <xf numFmtId="165" fontId="0" fillId="0" borderId="56" xfId="0" applyNumberFormat="1" applyFont="1" applyBorder="1" applyAlignment="1"/>
    <xf numFmtId="0" fontId="0" fillId="0" borderId="69" xfId="0" applyFont="1" applyBorder="1" applyAlignment="1"/>
    <xf numFmtId="0" fontId="0" fillId="0" borderId="70" xfId="0" applyFont="1" applyBorder="1" applyAlignment="1"/>
    <xf numFmtId="0" fontId="0" fillId="0" borderId="68" xfId="0" pivotButton="1" applyFont="1" applyBorder="1" applyAlignment="1"/>
    <xf numFmtId="0" fontId="0" fillId="0" borderId="68" xfId="0" applyFont="1" applyBorder="1"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13"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pivotCacheDefinition" Target="pivotCache/pivotCacheDefinition3.xml"/><Relationship Id="rId11" Type="http://schemas.openxmlformats.org/officeDocument/2006/relationships/theme" Target="theme/theme1.xml"/><Relationship Id="rId5" Type="http://schemas.openxmlformats.org/officeDocument/2006/relationships/pivotCacheDefinition" Target="pivotCache/pivotCacheDefinition2.xml"/><Relationship Id="rId15" Type="http://schemas.openxmlformats.org/officeDocument/2006/relationships/customXml" Target="../customXml/item1.xml"/><Relationship Id="rId10" Type="http://customschemas.google.com/relationships/workbookmetadata" Target="metadata"/><Relationship Id="rId4" Type="http://schemas.openxmlformats.org/officeDocument/2006/relationships/pivotCacheDefinition" Target="pivotCache/pivotCacheDefinition1.xml"/><Relationship Id="rId14"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title>
      <c:tx>
        <c:rich>
          <a:bodyPr/>
          <a:lstStyle/>
          <a:p>
            <a:pPr lvl="0">
              <a:defRPr sz="2000" b="0">
                <a:solidFill>
                  <a:srgbClr val="757575"/>
                </a:solidFill>
                <a:latin typeface="+mn-lt"/>
              </a:defRPr>
            </a:pPr>
            <a:r>
              <a:rPr lang="es-ES" sz="2000" b="0">
                <a:solidFill>
                  <a:srgbClr val="757575"/>
                </a:solidFill>
                <a:latin typeface="+mn-lt"/>
              </a:rPr>
              <a:t>AVANCE DEL PLAN DE ACCIÓN POR DEPENDENCIA (Corte 31/12/2022)</a:t>
            </a:r>
          </a:p>
        </c:rich>
      </c:tx>
      <c:layout>
        <c:manualLayout>
          <c:xMode val="edge"/>
          <c:yMode val="edge"/>
          <c:x val="2.0314505776636717E-2"/>
          <c:y val="2.4684542586750801E-2"/>
        </c:manualLayout>
      </c:layout>
      <c:overlay val="0"/>
    </c:title>
    <c:autoTitleDeleted val="0"/>
    <c:plotArea>
      <c:layout>
        <c:manualLayout>
          <c:layoutTarget val="inner"/>
          <c:xMode val="edge"/>
          <c:yMode val="edge"/>
          <c:x val="2.9819203302185879E-2"/>
          <c:y val="0.18970822077897195"/>
          <c:w val="0.93885267228988101"/>
          <c:h val="0.49547445255474448"/>
        </c:manualLayout>
      </c:layout>
      <c:barChart>
        <c:barDir val="col"/>
        <c:grouping val="stacked"/>
        <c:varyColors val="1"/>
        <c:ser>
          <c:idx val="0"/>
          <c:order val="0"/>
          <c:spPr>
            <a:solidFill>
              <a:srgbClr val="5B9BD5"/>
            </a:solidFill>
            <a:ln cmpd="sng">
              <a:solidFill>
                <a:srgbClr val="000000"/>
              </a:solidFill>
            </a:ln>
          </c:spPr>
          <c:invertIfNegative val="1"/>
          <c:dPt>
            <c:idx val="0"/>
            <c:invertIfNegative val="1"/>
            <c:bubble3D val="0"/>
            <c:extLst>
              <c:ext xmlns:c16="http://schemas.microsoft.com/office/drawing/2014/chart" uri="{C3380CC4-5D6E-409C-BE32-E72D297353CC}">
                <c16:uniqueId val="{00000000-84A3-4024-A60E-FE8EFB5811E8}"/>
              </c:ext>
            </c:extLst>
          </c:dPt>
          <c:dPt>
            <c:idx val="1"/>
            <c:invertIfNegative val="1"/>
            <c:bubble3D val="0"/>
            <c:extLst>
              <c:ext xmlns:c16="http://schemas.microsoft.com/office/drawing/2014/chart" uri="{C3380CC4-5D6E-409C-BE32-E72D297353CC}">
                <c16:uniqueId val="{00000001-84A3-4024-A60E-FE8EFB5811E8}"/>
              </c:ext>
            </c:extLst>
          </c:dPt>
          <c:dLbls>
            <c:dLbl>
              <c:idx val="0"/>
              <c:spPr/>
              <c:txPr>
                <a:bodyPr/>
                <a:lstStyle/>
                <a:p>
                  <a:pPr lvl="0">
                    <a:defRPr sz="2400"/>
                  </a:pPr>
                  <a:endParaRPr lang="en-US"/>
                </a:p>
              </c:txPr>
              <c:showLegendKey val="0"/>
              <c:showVal val="1"/>
              <c:showCatName val="0"/>
              <c:showSerName val="0"/>
              <c:showPercent val="0"/>
              <c:showBubbleSize val="0"/>
              <c:extLst>
                <c:ext xmlns:c16="http://schemas.microsoft.com/office/drawing/2014/chart" uri="{C3380CC4-5D6E-409C-BE32-E72D297353CC}">
                  <c16:uniqueId val="{00000000-84A3-4024-A60E-FE8EFB5811E8}"/>
                </c:ext>
              </c:extLst>
            </c:dLbl>
            <c:spPr>
              <a:noFill/>
              <a:ln>
                <a:noFill/>
              </a:ln>
              <a:effectLst/>
            </c:spPr>
            <c:txPr>
              <a:bodyPr/>
              <a:lstStyle/>
              <a:p>
                <a:pPr lvl="0">
                  <a:defRPr sz="24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'Seguimiento y Análisis'!$AQ$55:$AQ$63</c:f>
              <c:strCache>
                <c:ptCount val="9"/>
                <c:pt idx="0">
                  <c:v>Control Interno</c:v>
                </c:pt>
                <c:pt idx="1">
                  <c:v>GIT Planeación</c:v>
                </c:pt>
                <c:pt idx="2">
                  <c:v>Oficina de Gestión de la Información</c:v>
                </c:pt>
                <c:pt idx="3">
                  <c:v>Oficina de Gestión de Proyectos de Fondos</c:v>
                </c:pt>
                <c:pt idx="4">
                  <c:v>Secretaría General</c:v>
                </c:pt>
                <c:pt idx="5">
                  <c:v>Subdirección de Demanda</c:v>
                </c:pt>
                <c:pt idx="6">
                  <c:v>Subdirección de Energía Eléctrica</c:v>
                </c:pt>
                <c:pt idx="7">
                  <c:v>Subdirección de Hidrocarburos</c:v>
                </c:pt>
                <c:pt idx="8">
                  <c:v>Subdirección de Minería</c:v>
                </c:pt>
              </c:strCache>
            </c:strRef>
          </c:cat>
          <c:val>
            <c:numRef>
              <c:f>'Seguimiento y Análisis'!$AR$55:$AR$63</c:f>
              <c:numCache>
                <c:formatCode>0%</c:formatCode>
                <c:ptCount val="9"/>
                <c:pt idx="0">
                  <c:v>0.99999999999999989</c:v>
                </c:pt>
                <c:pt idx="1">
                  <c:v>0.9850000000000001</c:v>
                </c:pt>
                <c:pt idx="2">
                  <c:v>0.99800000000000044</c:v>
                </c:pt>
                <c:pt idx="3">
                  <c:v>0.98000000000000009</c:v>
                </c:pt>
                <c:pt idx="4">
                  <c:v>0.99750000000000005</c:v>
                </c:pt>
                <c:pt idx="5">
                  <c:v>0.94000000000000017</c:v>
                </c:pt>
                <c:pt idx="6">
                  <c:v>0.76250000000000018</c:v>
                </c:pt>
                <c:pt idx="7">
                  <c:v>0.92000000000000037</c:v>
                </c:pt>
                <c:pt idx="8">
                  <c:v>0.96750000000000036</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2-84A3-4024-A60E-FE8EFB5811E8}"/>
            </c:ext>
          </c:extLst>
        </c:ser>
        <c:ser>
          <c:idx val="1"/>
          <c:order val="1"/>
          <c:spPr>
            <a:solidFill>
              <a:srgbClr val="CCCCCC"/>
            </a:solidFill>
            <a:ln cmpd="sng">
              <a:solidFill>
                <a:srgbClr val="000000"/>
              </a:solidFill>
            </a:ln>
          </c:spPr>
          <c:invertIfNegative val="1"/>
          <c:dPt>
            <c:idx val="6"/>
            <c:invertIfNegative val="1"/>
            <c:bubble3D val="0"/>
            <c:extLst>
              <c:ext xmlns:c16="http://schemas.microsoft.com/office/drawing/2014/chart" uri="{C3380CC4-5D6E-409C-BE32-E72D297353CC}">
                <c16:uniqueId val="{00000003-84A3-4024-A60E-FE8EFB5811E8}"/>
              </c:ext>
            </c:extLst>
          </c:dPt>
          <c:dPt>
            <c:idx val="7"/>
            <c:invertIfNegative val="1"/>
            <c:bubble3D val="0"/>
            <c:extLst>
              <c:ext xmlns:c16="http://schemas.microsoft.com/office/drawing/2014/chart" uri="{C3380CC4-5D6E-409C-BE32-E72D297353CC}">
                <c16:uniqueId val="{00000004-84A3-4024-A60E-FE8EFB5811E8}"/>
              </c:ext>
            </c:extLst>
          </c:dPt>
          <c:cat>
            <c:strRef>
              <c:f>'Seguimiento y Análisis'!$AQ$55:$AQ$63</c:f>
              <c:strCache>
                <c:ptCount val="9"/>
                <c:pt idx="0">
                  <c:v>Control Interno</c:v>
                </c:pt>
                <c:pt idx="1">
                  <c:v>GIT Planeación</c:v>
                </c:pt>
                <c:pt idx="2">
                  <c:v>Oficina de Gestión de la Información</c:v>
                </c:pt>
                <c:pt idx="3">
                  <c:v>Oficina de Gestión de Proyectos de Fondos</c:v>
                </c:pt>
                <c:pt idx="4">
                  <c:v>Secretaría General</c:v>
                </c:pt>
                <c:pt idx="5">
                  <c:v>Subdirección de Demanda</c:v>
                </c:pt>
                <c:pt idx="6">
                  <c:v>Subdirección de Energía Eléctrica</c:v>
                </c:pt>
                <c:pt idx="7">
                  <c:v>Subdirección de Hidrocarburos</c:v>
                </c:pt>
                <c:pt idx="8">
                  <c:v>Subdirección de Minería</c:v>
                </c:pt>
              </c:strCache>
            </c:strRef>
          </c:cat>
          <c:val>
            <c:numRef>
              <c:f>'Seguimiento y Análisis'!$AS$55:$AS$63</c:f>
              <c:numCache>
                <c:formatCode>0%</c:formatCode>
                <c:ptCount val="9"/>
                <c:pt idx="0">
                  <c:v>1</c:v>
                </c:pt>
                <c:pt idx="1">
                  <c:v>1</c:v>
                </c:pt>
                <c:pt idx="2">
                  <c:v>1</c:v>
                </c:pt>
                <c:pt idx="3">
                  <c:v>1</c:v>
                </c:pt>
                <c:pt idx="4">
                  <c:v>1</c:v>
                </c:pt>
                <c:pt idx="5">
                  <c:v>1</c:v>
                </c:pt>
                <c:pt idx="6">
                  <c:v>1</c:v>
                </c:pt>
                <c:pt idx="7">
                  <c:v>1</c:v>
                </c:pt>
                <c:pt idx="8">
                  <c:v>1</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5-84A3-4024-A60E-FE8EFB5811E8}"/>
            </c:ext>
          </c:extLst>
        </c:ser>
        <c:dLbls>
          <c:showLegendKey val="0"/>
          <c:showVal val="0"/>
          <c:showCatName val="0"/>
          <c:showSerName val="0"/>
          <c:showPercent val="0"/>
          <c:showBubbleSize val="0"/>
        </c:dLbls>
        <c:gapWidth val="150"/>
        <c:overlap val="100"/>
        <c:axId val="-1587736240"/>
        <c:axId val="-1587743856"/>
      </c:barChart>
      <c:catAx>
        <c:axId val="-1587736240"/>
        <c:scaling>
          <c:orientation val="minMax"/>
        </c:scaling>
        <c:delete val="0"/>
        <c:axPos val="b"/>
        <c:title>
          <c:tx>
            <c:rich>
              <a:bodyPr/>
              <a:lstStyle/>
              <a:p>
                <a:pPr lvl="0">
                  <a:defRPr b="0">
                    <a:solidFill>
                      <a:srgbClr val="000000"/>
                    </a:solidFill>
                    <a:latin typeface="+mn-lt"/>
                  </a:defRPr>
                </a:pPr>
                <a:endParaRPr lang="es-ES"/>
              </a:p>
            </c:rich>
          </c:tx>
          <c:overlay val="0"/>
        </c:title>
        <c:numFmt formatCode="General" sourceLinked="1"/>
        <c:majorTickMark val="none"/>
        <c:minorTickMark val="none"/>
        <c:tickLblPos val="nextTo"/>
        <c:txPr>
          <a:bodyPr/>
          <a:lstStyle/>
          <a:p>
            <a:pPr lvl="0">
              <a:defRPr sz="1100" b="0">
                <a:solidFill>
                  <a:srgbClr val="000000"/>
                </a:solidFill>
                <a:latin typeface="Arial"/>
              </a:defRPr>
            </a:pPr>
            <a:endParaRPr lang="en-US"/>
          </a:p>
        </c:txPr>
        <c:crossAx val="-1587743856"/>
        <c:crosses val="autoZero"/>
        <c:auto val="1"/>
        <c:lblAlgn val="ctr"/>
        <c:lblOffset val="100"/>
        <c:noMultiLvlLbl val="1"/>
      </c:catAx>
      <c:valAx>
        <c:axId val="-1587743856"/>
        <c:scaling>
          <c:orientation val="minMax"/>
          <c:max val="1"/>
        </c:scaling>
        <c:delete val="1"/>
        <c:axPos val="l"/>
        <c:title>
          <c:tx>
            <c:rich>
              <a:bodyPr/>
              <a:lstStyle/>
              <a:p>
                <a:pPr lvl="0">
                  <a:defRPr b="0">
                    <a:solidFill>
                      <a:srgbClr val="000000"/>
                    </a:solidFill>
                    <a:latin typeface="+mn-lt"/>
                  </a:defRPr>
                </a:pPr>
                <a:endParaRPr lang="es-ES"/>
              </a:p>
            </c:rich>
          </c:tx>
          <c:overlay val="0"/>
        </c:title>
        <c:numFmt formatCode="0.00%" sourceLinked="0"/>
        <c:majorTickMark val="cross"/>
        <c:minorTickMark val="none"/>
        <c:tickLblPos val="nextTo"/>
        <c:crossAx val="-1587736240"/>
        <c:crosses val="autoZero"/>
        <c:crossBetween val="between"/>
      </c:valAx>
    </c:plotArea>
    <c:plotVisOnly val="1"/>
    <c:dispBlanksAs val="zero"/>
    <c:showDLblsOverMax val="1"/>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title>
      <c:tx>
        <c:rich>
          <a:bodyPr/>
          <a:lstStyle/>
          <a:p>
            <a:pPr lvl="0">
              <a:defRPr sz="2000" b="0">
                <a:solidFill>
                  <a:srgbClr val="757575"/>
                </a:solidFill>
                <a:latin typeface="+mn-lt"/>
              </a:defRPr>
            </a:pPr>
            <a:r>
              <a:rPr lang="es-ES" sz="2000" b="0">
                <a:solidFill>
                  <a:srgbClr val="757575"/>
                </a:solidFill>
                <a:latin typeface="+mn-lt"/>
              </a:rPr>
              <a:t>AVANCE PLAN DE ACCIÓN DE LA UPME (Corte 31/12/2022)</a:t>
            </a:r>
          </a:p>
        </c:rich>
      </c:tx>
      <c:layout>
        <c:manualLayout>
          <c:xMode val="edge"/>
          <c:yMode val="edge"/>
          <c:x val="3.8459710738392064E-2"/>
          <c:y val="2.7755401088676385E-2"/>
        </c:manualLayout>
      </c:layout>
      <c:overlay val="0"/>
    </c:title>
    <c:autoTitleDeleted val="0"/>
    <c:plotArea>
      <c:layout>
        <c:manualLayout>
          <c:layoutTarget val="inner"/>
          <c:xMode val="edge"/>
          <c:yMode val="edge"/>
          <c:x val="0.35837155262843412"/>
          <c:y val="0.21891705142696577"/>
          <c:w val="0.50841514962400358"/>
          <c:h val="0.73355275845993706"/>
        </c:manualLayout>
      </c:layout>
      <c:doughnutChart>
        <c:varyColors val="1"/>
        <c:ser>
          <c:idx val="0"/>
          <c:order val="0"/>
          <c:dPt>
            <c:idx val="0"/>
            <c:bubble3D val="0"/>
            <c:spPr>
              <a:solidFill>
                <a:srgbClr val="5B9BD5"/>
              </a:solidFill>
            </c:spPr>
            <c:extLst>
              <c:ext xmlns:c16="http://schemas.microsoft.com/office/drawing/2014/chart" uri="{C3380CC4-5D6E-409C-BE32-E72D297353CC}">
                <c16:uniqueId val="{00000001-4A02-47F9-B6F9-1CED5CE65847}"/>
              </c:ext>
            </c:extLst>
          </c:dPt>
          <c:dLbls>
            <c:dLbl>
              <c:idx val="0"/>
              <c:spPr/>
              <c:txPr>
                <a:bodyPr/>
                <a:lstStyle/>
                <a:p>
                  <a:pPr lvl="0">
                    <a:defRPr sz="2400"/>
                  </a:pPr>
                  <a:endParaRPr lang="en-US"/>
                </a:p>
              </c:txPr>
              <c:showLegendKey val="0"/>
              <c:showVal val="0"/>
              <c:showCatName val="0"/>
              <c:showSerName val="0"/>
              <c:showPercent val="1"/>
              <c:showBubbleSize val="0"/>
              <c:extLst>
                <c:ext xmlns:c16="http://schemas.microsoft.com/office/drawing/2014/chart" uri="{C3380CC4-5D6E-409C-BE32-E72D297353CC}">
                  <c16:uniqueId val="{00000001-4A02-47F9-B6F9-1CED5CE65847}"/>
                </c:ext>
              </c:extLst>
            </c:dLbl>
            <c:dLbl>
              <c:idx val="1"/>
              <c:spPr/>
              <c:txPr>
                <a:bodyPr/>
                <a:lstStyle/>
                <a:p>
                  <a:pPr lvl="0">
                    <a:defRPr sz="2400"/>
                  </a:pPr>
                  <a:endParaRPr lang="en-US"/>
                </a:p>
              </c:txPr>
              <c:showLegendKey val="0"/>
              <c:showVal val="0"/>
              <c:showCatName val="0"/>
              <c:showSerName val="0"/>
              <c:showPercent val="1"/>
              <c:showBubbleSize val="0"/>
              <c:extLst>
                <c:ext xmlns:c16="http://schemas.microsoft.com/office/drawing/2014/chart" uri="{C3380CC4-5D6E-409C-BE32-E72D297353CC}">
                  <c16:uniqueId val="{00000002-4A02-47F9-B6F9-1CED5CE65847}"/>
                </c:ext>
              </c:extLst>
            </c:dLbl>
            <c:spPr>
              <a:noFill/>
              <a:ln>
                <a:noFill/>
              </a:ln>
              <a:effectLst/>
            </c:spPr>
            <c:showLegendKey val="0"/>
            <c:showVal val="0"/>
            <c:showCatName val="0"/>
            <c:showSerName val="0"/>
            <c:showPercent val="1"/>
            <c:showBubbleSize val="0"/>
            <c:showLeaderLines val="1"/>
            <c:extLst>
              <c:ext xmlns:c15="http://schemas.microsoft.com/office/drawing/2012/chart" uri="{CE6537A1-D6FC-4f65-9D91-7224C49458BB}"/>
            </c:extLst>
          </c:dLbls>
          <c:cat>
            <c:strRef>
              <c:f>'Seguimiento y Análisis'!$AU$55:$AV$55</c:f>
              <c:strCache>
                <c:ptCount val="2"/>
                <c:pt idx="0">
                  <c:v>Ejecutado</c:v>
                </c:pt>
                <c:pt idx="1">
                  <c:v>Por Ejecutar</c:v>
                </c:pt>
              </c:strCache>
            </c:strRef>
          </c:cat>
          <c:val>
            <c:numRef>
              <c:f>'Seguimiento y Análisis'!$AU$56:$AV$56</c:f>
              <c:numCache>
                <c:formatCode>0.0%</c:formatCode>
                <c:ptCount val="2"/>
                <c:pt idx="0">
                  <c:v>0.95005555555555554</c:v>
                </c:pt>
                <c:pt idx="1">
                  <c:v>4.9944444444444458E-2</c:v>
                </c:pt>
              </c:numCache>
            </c:numRef>
          </c:val>
          <c:extLst>
            <c:ext xmlns:c16="http://schemas.microsoft.com/office/drawing/2014/chart" uri="{C3380CC4-5D6E-409C-BE32-E72D297353CC}">
              <c16:uniqueId val="{00000003-4A02-47F9-B6F9-1CED5CE65847}"/>
            </c:ext>
          </c:extLst>
        </c:ser>
        <c:dLbls>
          <c:showLegendKey val="0"/>
          <c:showVal val="0"/>
          <c:showCatName val="0"/>
          <c:showSerName val="0"/>
          <c:showPercent val="0"/>
          <c:showBubbleSize val="0"/>
          <c:showLeaderLines val="1"/>
        </c:dLbls>
        <c:firstSliceAng val="0"/>
        <c:holeSize val="50"/>
      </c:doughnutChart>
    </c:plotArea>
    <c:legend>
      <c:legendPos val="l"/>
      <c:overlay val="0"/>
      <c:txPr>
        <a:bodyPr/>
        <a:lstStyle/>
        <a:p>
          <a:pPr lvl="0">
            <a:defRPr sz="1800" b="0">
              <a:solidFill>
                <a:srgbClr val="1A1A1A"/>
              </a:solidFill>
              <a:latin typeface="Arial"/>
            </a:defRPr>
          </a:pPr>
          <a:endParaRPr lang="en-US"/>
        </a:p>
      </c:txPr>
    </c:legend>
    <c:plotVisOnly val="1"/>
    <c:dispBlanksAs val="zero"/>
    <c:showDLblsOverMax val="1"/>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title>
      <c:tx>
        <c:rich>
          <a:bodyPr/>
          <a:lstStyle/>
          <a:p>
            <a:pPr lvl="0">
              <a:defRPr b="0">
                <a:solidFill>
                  <a:srgbClr val="757575"/>
                </a:solidFill>
                <a:latin typeface="+mn-lt"/>
              </a:defRPr>
            </a:pPr>
            <a:r>
              <a:rPr lang="es-ES" b="0">
                <a:solidFill>
                  <a:srgbClr val="757575"/>
                </a:solidFill>
                <a:latin typeface="+mn-lt"/>
              </a:rPr>
              <a:t>ESTADO DE SUBACTIVIDADES PROGRAMADAS EN EL PLAN DE ACCIÓN              
 (Corte 31/12/2022)</a:t>
            </a:r>
          </a:p>
        </c:rich>
      </c:tx>
      <c:layout>
        <c:manualLayout>
          <c:xMode val="edge"/>
          <c:yMode val="edge"/>
          <c:x val="2.9332690235817728E-2"/>
          <c:y val="2.1476106837564318E-2"/>
        </c:manualLayout>
      </c:layout>
      <c:overlay val="0"/>
    </c:title>
    <c:autoTitleDeleted val="0"/>
    <c:plotArea>
      <c:layout/>
      <c:pieChart>
        <c:varyColors val="1"/>
        <c:ser>
          <c:idx val="0"/>
          <c:order val="0"/>
          <c:dPt>
            <c:idx val="0"/>
            <c:bubble3D val="0"/>
            <c:spPr>
              <a:solidFill>
                <a:srgbClr val="CC0000"/>
              </a:solidFill>
            </c:spPr>
            <c:extLst>
              <c:ext xmlns:c16="http://schemas.microsoft.com/office/drawing/2014/chart" uri="{C3380CC4-5D6E-409C-BE32-E72D297353CC}">
                <c16:uniqueId val="{00000001-BB15-49E4-A49F-1B0396444A0E}"/>
              </c:ext>
            </c:extLst>
          </c:dPt>
          <c:dPt>
            <c:idx val="1"/>
            <c:bubble3D val="0"/>
            <c:spPr>
              <a:solidFill>
                <a:srgbClr val="6AA84F"/>
              </a:solidFill>
            </c:spPr>
            <c:extLst>
              <c:ext xmlns:c16="http://schemas.microsoft.com/office/drawing/2014/chart" uri="{C3380CC4-5D6E-409C-BE32-E72D297353CC}">
                <c16:uniqueId val="{00000003-BB15-49E4-A49F-1B0396444A0E}"/>
              </c:ext>
            </c:extLst>
          </c:dPt>
          <c:dPt>
            <c:idx val="2"/>
            <c:bubble3D val="0"/>
            <c:extLst>
              <c:ext xmlns:c16="http://schemas.microsoft.com/office/drawing/2014/chart" uri="{C3380CC4-5D6E-409C-BE32-E72D297353CC}">
                <c16:uniqueId val="{00000004-BB15-49E4-A49F-1B0396444A0E}"/>
              </c:ext>
            </c:extLst>
          </c:dPt>
          <c:dLbls>
            <c:dLbl>
              <c:idx val="2"/>
              <c:delete val="1"/>
              <c:extLst>
                <c:ext xmlns:c15="http://schemas.microsoft.com/office/drawing/2012/chart" uri="{CE6537A1-D6FC-4f65-9D91-7224C49458BB}"/>
                <c:ext xmlns:c16="http://schemas.microsoft.com/office/drawing/2014/chart" uri="{C3380CC4-5D6E-409C-BE32-E72D297353CC}">
                  <c16:uniqueId val="{00000004-BB15-49E4-A49F-1B0396444A0E}"/>
                </c:ext>
              </c:extLst>
            </c:dLbl>
            <c:spPr>
              <a:noFill/>
              <a:ln>
                <a:noFill/>
              </a:ln>
              <a:effectLst/>
            </c:spPr>
            <c:txPr>
              <a:bodyPr wrap="square" lIns="38100" tIns="19050" rIns="38100" bIns="19050" anchor="ctr">
                <a:spAutoFit/>
              </a:bodyPr>
              <a:lstStyle/>
              <a:p>
                <a:pPr>
                  <a:defRPr sz="2000"/>
                </a:pPr>
                <a:endParaRPr lang="en-US"/>
              </a:p>
            </c:txPr>
            <c:showLegendKey val="0"/>
            <c:showVal val="0"/>
            <c:showCatName val="0"/>
            <c:showSerName val="0"/>
            <c:showPercent val="1"/>
            <c:showBubbleSize val="0"/>
            <c:showLeaderLines val="1"/>
            <c:extLst>
              <c:ext xmlns:c15="http://schemas.microsoft.com/office/drawing/2012/chart" uri="{CE6537A1-D6FC-4f65-9D91-7224C49458BB}"/>
            </c:extLst>
          </c:dLbls>
          <c:cat>
            <c:strRef>
              <c:f>'Seguimiento y Análisis'!$AZ$22:$AZ$24</c:f>
              <c:strCache>
                <c:ptCount val="2"/>
                <c:pt idx="0">
                  <c:v>Cumplida</c:v>
                </c:pt>
                <c:pt idx="1">
                  <c:v>Incumplida</c:v>
                </c:pt>
              </c:strCache>
            </c:strRef>
          </c:cat>
          <c:val>
            <c:numRef>
              <c:f>'Seguimiento y Análisis'!$BA$22:$BA$24</c:f>
              <c:numCache>
                <c:formatCode>General</c:formatCode>
                <c:ptCount val="3"/>
                <c:pt idx="0">
                  <c:v>24</c:v>
                </c:pt>
                <c:pt idx="1">
                  <c:v>221</c:v>
                </c:pt>
              </c:numCache>
            </c:numRef>
          </c:val>
          <c:extLst>
            <c:ext xmlns:c16="http://schemas.microsoft.com/office/drawing/2014/chart" uri="{C3380CC4-5D6E-409C-BE32-E72D297353CC}">
              <c16:uniqueId val="{00000005-BB15-49E4-A49F-1B0396444A0E}"/>
            </c:ext>
          </c:extLst>
        </c:ser>
        <c:dLbls>
          <c:showLegendKey val="0"/>
          <c:showVal val="0"/>
          <c:showCatName val="0"/>
          <c:showSerName val="0"/>
          <c:showPercent val="0"/>
          <c:showBubbleSize val="0"/>
          <c:showLeaderLines val="1"/>
        </c:dLbls>
        <c:firstSliceAng val="0"/>
      </c:pieChart>
    </c:plotArea>
    <c:legend>
      <c:legendPos val="r"/>
      <c:legendEntry>
        <c:idx val="2"/>
        <c:delete val="1"/>
      </c:legendEntry>
      <c:overlay val="0"/>
      <c:txPr>
        <a:bodyPr/>
        <a:lstStyle/>
        <a:p>
          <a:pPr lvl="0">
            <a:defRPr sz="1600" b="0">
              <a:solidFill>
                <a:srgbClr val="1A1A1A"/>
              </a:solidFill>
              <a:latin typeface="+mn-lt"/>
            </a:defRPr>
          </a:pPr>
          <a:endParaRPr lang="en-US"/>
        </a:p>
      </c:txPr>
    </c:legend>
    <c:plotVisOnly val="1"/>
    <c:dispBlanksAs val="zero"/>
    <c:showDLblsOverMax val="1"/>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oneCellAnchor>
    <xdr:from>
      <xdr:col>1</xdr:col>
      <xdr:colOff>1066800</xdr:colOff>
      <xdr:row>0</xdr:row>
      <xdr:rowOff>47625</xdr:rowOff>
    </xdr:from>
    <xdr:ext cx="1057275" cy="419100"/>
    <xdr:pic>
      <xdr:nvPicPr>
        <xdr:cNvPr id="2" name="image1.png" descr="Repositorio UPME: Página de inicio" title="Imagen"/>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66675</xdr:colOff>
      <xdr:row>20</xdr:row>
      <xdr:rowOff>28575</xdr:rowOff>
    </xdr:from>
    <xdr:ext cx="9896475" cy="3914775"/>
    <xdr:graphicFrame macro="">
      <xdr:nvGraphicFramePr>
        <xdr:cNvPr id="1966859283" name="Chart 1" title="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oneCellAnchor>
    <xdr:from>
      <xdr:col>6</xdr:col>
      <xdr:colOff>1524000</xdr:colOff>
      <xdr:row>20</xdr:row>
      <xdr:rowOff>28575</xdr:rowOff>
    </xdr:from>
    <xdr:ext cx="5648325" cy="3914775"/>
    <xdr:graphicFrame macro="">
      <xdr:nvGraphicFramePr>
        <xdr:cNvPr id="757625255" name="Chart 2" title="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oneCellAnchor>
  <xdr:oneCellAnchor>
    <xdr:from>
      <xdr:col>10</xdr:col>
      <xdr:colOff>704850</xdr:colOff>
      <xdr:row>20</xdr:row>
      <xdr:rowOff>28575</xdr:rowOff>
    </xdr:from>
    <xdr:ext cx="6105525" cy="3914775"/>
    <xdr:graphicFrame macro="">
      <xdr:nvGraphicFramePr>
        <xdr:cNvPr id="1400016245" name="Chart 3" title="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fLocksWithSheet="0"/>
  </xdr:one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_rels/pivotCacheDefinition3.xml.rels><?xml version="1.0" encoding="UTF-8" standalone="yes"?>
<Relationships xmlns="http://schemas.openxmlformats.org/package/2006/relationships"><Relationship Id="rId1" Type="http://schemas.openxmlformats.org/officeDocument/2006/relationships/pivotCacheRecords" Target="pivotCacheRecords3.xml"/></Relationships>
</file>

<file path=xl/pivotCache/pivotCacheDefinition1.xml><?xml version="1.0" encoding="utf-8"?>
<pivotCacheDefinition xmlns="http://schemas.openxmlformats.org/spreadsheetml/2006/main" xmlns:r="http://schemas.openxmlformats.org/officeDocument/2006/relationships" r:id="rId1" refreshOnLoad="1" refreshedBy="John Alejandro Barrios Ávila" refreshedDate="44946.435003472223" refreshedVersion="6" recordCount="224">
  <cacheSource type="worksheet">
    <worksheetSource ref="A6:AW230" sheet="PA 2022"/>
  </cacheSource>
  <cacheFields count="49">
    <cacheField name="CONSECUTIVO" numFmtId="0">
      <sharedItems containsSemiMixedTypes="0" containsDate="1" containsString="0" containsMixedTypes="1" minDate="1899-12-31T04:01:03" maxDate="1899-12-31T01:13:04"/>
    </cacheField>
    <cacheField name="No. DE OBJETIVO_x000a_Seleccionar el Objetivo de la lista desplegable" numFmtId="0">
      <sharedItems/>
    </cacheField>
    <cacheField name="NOMBRE DEL OBJETIVO_x000a_(Aparece por defecto, por favor no modificar)" numFmtId="0">
      <sharedItems/>
    </cacheField>
    <cacheField name="ESTRATÉGIA" numFmtId="0">
      <sharedItems/>
    </cacheField>
    <cacheField name="ACTIVIDAD ESPECÍFICA" numFmtId="0">
      <sharedItems/>
    </cacheField>
    <cacheField name="PRODUCTO" numFmtId="0">
      <sharedItems containsBlank="1"/>
    </cacheField>
    <cacheField name="META" numFmtId="0">
      <sharedItems containsBlank="1" containsMixedTypes="1" containsNumber="1" containsInteger="1" minValue="1" maxValue="47"/>
    </cacheField>
    <cacheField name="UNIDAD DE MEDIDA" numFmtId="0">
      <sharedItems containsBlank="1"/>
    </cacheField>
    <cacheField name="Opción 2" numFmtId="0">
      <sharedItems/>
    </cacheField>
    <cacheField name="PONDERACIÓN DE LA SUBACTIVIDAD _x000a_(%) " numFmtId="10">
      <sharedItems containsSemiMixedTypes="0" containsString="0" containsNumber="1" minValue="0" maxValue="0.4"/>
    </cacheField>
    <cacheField name="Seleccione de lista desplegable" numFmtId="0">
      <sharedItems containsBlank="1"/>
    </cacheField>
    <cacheField name="Seleccione de la lista desplegable el proyectos de inversión correspondiente" numFmtId="0">
      <sharedItems containsBlank="1"/>
    </cacheField>
    <cacheField name="DEPENDENCIA RESPONSABLE_x000a_Selecciones de la lista desplegable la dependencia y/o area correspondiente" numFmtId="0">
      <sharedItems count="16">
        <s v="Secretaría General - GIT Gestión Administrativa"/>
        <s v="Secretaría General - GIT Gestión Financiera"/>
        <s v="Secretaría General - GIT Gestión Jurídica y Contractual"/>
        <s v="Secretaría General - GIT Talento Humano y Servicio al Ciudadano"/>
        <s v="Dirección General - GIT Planeación"/>
        <s v="Subdirección de Demanda"/>
        <s v="Subdirección de Demanda - GIT Incentivos"/>
        <s v="Oficina de Gestión de Proyectos de Fondos"/>
        <s v="Oficina de Gestión de la Información"/>
        <s v="Dirección General - Control Interno"/>
        <s v="Subdirección de Hidrocarburos"/>
        <s v="Subdirección de Minería"/>
        <s v="Subdirección de Energía Eléctrica - GIT Convocatorias Públicas"/>
        <s v="Subdirección de Energía Eléctrica - GIT Generación y Registro"/>
        <s v="Subdirección de Energía Eléctrica - GIT Cobertura"/>
        <s v="Subdirección de Energía Eléctrica - GIT Transmisión"/>
      </sharedItems>
    </cacheField>
    <cacheField name="SI" numFmtId="0">
      <sharedItems containsBlank="1"/>
    </cacheField>
    <cacheField name="NO" numFmtId="0">
      <sharedItems containsBlank="1"/>
    </cacheField>
    <cacheField name="INDIQUE EL ÁREA EN CASO QUE LA RESPUESTA SEA POSITIVA" numFmtId="0">
      <sharedItems containsBlank="1"/>
    </cacheField>
    <cacheField name="FECHA DE INICIO" numFmtId="14">
      <sharedItems containsSemiMixedTypes="0" containsNonDate="0" containsDate="1" containsString="0" minDate="2022-01-01T00:00:00" maxDate="2023-01-02T00:00:00"/>
    </cacheField>
    <cacheField name="FECHA DE TERMINACIÓN" numFmtId="165">
      <sharedItems containsSemiMixedTypes="0" containsNonDate="0" containsDate="1" containsString="0" minDate="2022-01-31T00:00:00" maxDate="2023-01-31T00:00:00"/>
    </cacheField>
    <cacheField name="Seleccione de la lista desplegable la diemnsión MIPG" numFmtId="0">
      <sharedItems containsBlank="1"/>
    </cacheField>
    <cacheField name="Seleccione de la lista desplegable la política correspondiente" numFmtId="0">
      <sharedItems containsBlank="1"/>
    </cacheField>
    <cacheField name="Seleccione de la lista desplegable lel plan que corresponda" numFmtId="0">
      <sharedItems containsBlank="1"/>
    </cacheField>
    <cacheField name="FECHA DE AVANCE TRIM 1_x000a_Registre la fecha estimada en que terminó la ejecución de la subactividad" numFmtId="0">
      <sharedItems containsDate="1" containsBlank="1" containsMixedTypes="1" minDate="2021-03-31T00:00:00" maxDate="2023-01-01T00:00:00"/>
    </cacheField>
    <cacheField name="AVANCE CUANTITATIVO TRIM 1Registre el % de avance con respecto a la ponderación de la subactividad (Columna J)" numFmtId="10">
      <sharedItems containsString="0" containsBlank="1" containsNumber="1" minValue="0" maxValue="0.1"/>
    </cacheField>
    <cacheField name=" DESCRIPCIÓN DEL AVANCE TRIM 1_x000a_Registre de forma  breve, clara y precisa en que consiste el avance reportado en la celda anterior." numFmtId="0">
      <sharedItems containsBlank="1"/>
    </cacheField>
    <cacheField name="PORCENTAJE DE AVANCE VERIFICADO TRIM 1" numFmtId="10">
      <sharedItems containsString="0" containsBlank="1" containsNumber="1" minValue="0" maxValue="0.1"/>
    </cacheField>
    <cacheField name="DESCRIPCIÓN TRIM 1" numFmtId="0">
      <sharedItems containsBlank="1"/>
    </cacheField>
    <cacheField name="FECHA DE VERIFICACIÓN_x000a_(DD/MM/AAAA) TRIM 1" numFmtId="0">
      <sharedItems containsNonDate="0" containsDate="1" containsString="0" containsBlank="1" minDate="2022-04-19T00:00:00" maxDate="2022-04-20T00:00:00"/>
    </cacheField>
    <cacheField name="OBSERVACIÓN  Y/O ESTADO TRIM 1" numFmtId="0">
      <sharedItems containsBlank="1"/>
    </cacheField>
    <cacheField name="FECHA DE EJECUCIÓN_x000a_(DD/MM/AAAA) TRIM 2" numFmtId="0">
      <sharedItems containsDate="1" containsBlank="1" containsMixedTypes="1" minDate="2022-04-07T00:00:00" maxDate="2022-08-03T00:00:00"/>
    </cacheField>
    <cacheField name="AVANCE CUANTITATIVO TRIM 2" numFmtId="10">
      <sharedItems containsBlank="1" containsMixedTypes="1" containsNumber="1" minValue="0" maxValue="0.16"/>
    </cacheField>
    <cacheField name=" DESCRIPCIÓN DEL AVANCE TRIM 2" numFmtId="0">
      <sharedItems containsBlank="1"/>
    </cacheField>
    <cacheField name="PROCENTAJE DE AVANCE VERIFICADO_x000a_(Acumulado)_x000a_TRIM 2" numFmtId="10">
      <sharedItems containsBlank="1" containsMixedTypes="1" containsNumber="1" minValue="0" maxValue="0.16"/>
    </cacheField>
    <cacheField name="DESCRIPCIÓN DE LO AVANZADO TRIM 2" numFmtId="0">
      <sharedItems containsBlank="1"/>
    </cacheField>
    <cacheField name="FECHA DE EJECUCIÓN_x000a_(DD/MM/AAAA) TRIM 22" numFmtId="14">
      <sharedItems containsNonDate="0" containsDate="1" containsString="0" containsBlank="1" minDate="2022-06-21T00:00:00" maxDate="2022-08-03T00:00:00"/>
    </cacheField>
    <cacheField name="OBSERVACIÓN  Y/O ESTADO TRIM 2" numFmtId="0">
      <sharedItems containsBlank="1"/>
    </cacheField>
    <cacheField name="FECHA DE EJECUCIÓN_x000a_(DD/MM/AAAA) TRIM 3" numFmtId="0">
      <sharedItems containsDate="1" containsBlank="1" containsMixedTypes="1" minDate="1899-12-31T00:00:00" maxDate="2022-12-31T00:00:00"/>
    </cacheField>
    <cacheField name="AVANCE CUANTITATIVO_x000a_(Acumulado)_x000a_ TRIM 3" numFmtId="0">
      <sharedItems containsString="0" containsBlank="1" containsNumber="1" minValue="0" maxValue="0.93"/>
    </cacheField>
    <cacheField name=" DESCRIPCIÓN DEL AVANCE TRIM 3" numFmtId="0">
      <sharedItems containsBlank="1"/>
    </cacheField>
    <cacheField name="PROCENTAJE DE AVANCE VERIFICADO_x000a_(Acumulado)_x000a_TRIM 3" numFmtId="10">
      <sharedItems containsMixedTypes="1" containsNumber="1" minValue="0" maxValue="0.22500000000000001"/>
    </cacheField>
    <cacheField name="DESCRIPCIÓN DE LO AVANZADO TRIM 3" numFmtId="0">
      <sharedItems/>
    </cacheField>
    <cacheField name="FECHA DE EJECUCIÓN_x000a_(DD/MM/AAAA) TRIM 32" numFmtId="14">
      <sharedItems containsDate="1" containsMixedTypes="1" minDate="2022-07-20T00:00:00" maxDate="2022-10-19T00:00:00"/>
    </cacheField>
    <cacheField name="OBSERVACIÓN  Y/O ESTADO TRIM 3" numFmtId="0">
      <sharedItems/>
    </cacheField>
    <cacheField name="FECHA DE EJECUCIÓN_x000a_(DD/MM/AAAA)" numFmtId="0">
      <sharedItems containsDate="1" containsBlank="1" containsMixedTypes="1" minDate="2022-02-28T00:00:00" maxDate="2023-01-01T00:00:00"/>
    </cacheField>
    <cacheField name="AVANCE CUANTITATIVO_x000a_(Acumulado)" numFmtId="0">
      <sharedItems containsBlank="1" containsMixedTypes="1" containsNumber="1" minValue="0" maxValue="0.4"/>
    </cacheField>
    <cacheField name=" DESCRIPCIÓN DEL AVANCE_x000a_(Resultados Final)" numFmtId="0">
      <sharedItems containsBlank="1"/>
    </cacheField>
    <cacheField name="PROCENTAJE DE AVANCE VERIFICADO_x000a_(Acumulado)_x000a_Trim 4" numFmtId="0">
      <sharedItems containsMixedTypes="1" containsNumber="1" minValue="0" maxValue="0.4"/>
    </cacheField>
    <cacheField name="DESCRIPCIÓN DE LO AVANZADO" numFmtId="0">
      <sharedItems/>
    </cacheField>
    <cacheField name="FECHA DE EJECUCIÓN_x000a_(DD/MM/AAAA)2" numFmtId="14">
      <sharedItems containsSemiMixedTypes="0" containsNonDate="0" containsDate="1" containsString="0" minDate="2023-01-18T00:00:00" maxDate="2023-01-19T00:00:00"/>
    </cacheField>
    <cacheField name="OBSERVACIÓN  Y/O ESTADO " numFmtId="0">
      <sharedItems/>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r:id="rId1" refreshOnLoad="1" refreshedBy="John Alejandro Barrios Ávila" refreshedDate="44946.435003819446" refreshedVersion="6" recordCount="222">
  <cacheSource type="worksheet">
    <worksheetSource ref="A6:AW228" sheet="PA 2022"/>
  </cacheSource>
  <cacheFields count="49">
    <cacheField name="CONSECUTIVO" numFmtId="0">
      <sharedItems containsSemiMixedTypes="0" containsDate="1" containsString="0" containsMixedTypes="1" minDate="1899-12-31T04:01:03" maxDate="1899-12-31T01:12:04"/>
    </cacheField>
    <cacheField name="No. DE OBJETIVO_x000a_Seleccionar el Objetivo de la lista desplegable" numFmtId="0">
      <sharedItems/>
    </cacheField>
    <cacheField name="NOMBRE DEL OBJETIVO_x000a_(Aparece por defecto, por favor no modificar)" numFmtId="0">
      <sharedItems/>
    </cacheField>
    <cacheField name="ESTRATÉGIA" numFmtId="0">
      <sharedItems/>
    </cacheField>
    <cacheField name="ACTIVIDAD ESPECÍFICA" numFmtId="0">
      <sharedItems/>
    </cacheField>
    <cacheField name="PRODUCTO" numFmtId="0">
      <sharedItems containsBlank="1"/>
    </cacheField>
    <cacheField name="META" numFmtId="0">
      <sharedItems containsBlank="1" containsMixedTypes="1" containsNumber="1" containsInteger="1" minValue="1" maxValue="47"/>
    </cacheField>
    <cacheField name="UNIDAD DE MEDIDA" numFmtId="0">
      <sharedItems containsBlank="1"/>
    </cacheField>
    <cacheField name="Opción 2" numFmtId="0">
      <sharedItems/>
    </cacheField>
    <cacheField name="PONDERACIÓN DE LA SUBACTIVIDAD _x000a_(%) " numFmtId="10">
      <sharedItems containsSemiMixedTypes="0" containsString="0" containsNumber="1" minValue="0" maxValue="0.4"/>
    </cacheField>
    <cacheField name="Seleccione de lista desplegable" numFmtId="0">
      <sharedItems containsBlank="1"/>
    </cacheField>
    <cacheField name="Seleccione de la lista desplegable el proyectos de inversión correspondiente" numFmtId="0">
      <sharedItems containsBlank="1"/>
    </cacheField>
    <cacheField name="DEPENDENCIA RESPONSABLE_x000a_Selecciones de la lista desplegable la dependencia y/o area correspondiente" numFmtId="0">
      <sharedItems count="16">
        <s v="Secretaría General - GIT Gestión Administrativa"/>
        <s v="Secretaría General - GIT Gestión Financiera"/>
        <s v="Secretaría General - GIT Gestión Jurídica y Contractual"/>
        <s v="Secretaría General - GIT Talento Humano y Servicio al Ciudadano"/>
        <s v="Dirección General - GIT Planeación"/>
        <s v="Subdirección de Demanda"/>
        <s v="Subdirección de Demanda - GIT Incentivos"/>
        <s v="Oficina de Gestión de Proyectos de Fondos"/>
        <s v="Oficina de Gestión de la Información"/>
        <s v="Dirección General - Control Interno"/>
        <s v="Subdirección de Hidrocarburos"/>
        <s v="Subdirección de Minería"/>
        <s v="Subdirección de Energía Eléctrica - GIT Convocatorias Públicas"/>
        <s v="Subdirección de Energía Eléctrica - GIT Generación y Registro"/>
        <s v="Subdirección de Energía Eléctrica - GIT Cobertura"/>
        <s v="Subdirección de Energía Eléctrica - GIT Transmisión"/>
      </sharedItems>
    </cacheField>
    <cacheField name="SI" numFmtId="0">
      <sharedItems containsBlank="1"/>
    </cacheField>
    <cacheField name="NO" numFmtId="0">
      <sharedItems containsBlank="1"/>
    </cacheField>
    <cacheField name="INDIQUE EL ÁREA EN CASO QUE LA RESPUESTA SEA POSITIVA" numFmtId="0">
      <sharedItems containsBlank="1"/>
    </cacheField>
    <cacheField name="FECHA DE INICIO" numFmtId="14">
      <sharedItems containsSemiMixedTypes="0" containsNonDate="0" containsDate="1" containsString="0" minDate="2022-01-01T00:00:00" maxDate="2023-01-02T00:00:00"/>
    </cacheField>
    <cacheField name="FECHA DE TERMINACIÓN" numFmtId="165">
      <sharedItems containsSemiMixedTypes="0" containsNonDate="0" containsDate="1" containsString="0" minDate="2022-01-31T00:00:00" maxDate="2023-01-31T00:00:00"/>
    </cacheField>
    <cacheField name="Seleccione de la lista desplegable la diemnsión MIPG" numFmtId="0">
      <sharedItems containsBlank="1"/>
    </cacheField>
    <cacheField name="Seleccione de la lista desplegable la política correspondiente" numFmtId="0">
      <sharedItems containsBlank="1"/>
    </cacheField>
    <cacheField name="Seleccione de la lista desplegable lel plan que corresponda" numFmtId="0">
      <sharedItems containsBlank="1"/>
    </cacheField>
    <cacheField name="FECHA DE AVANCE TRIM 1_x000a_Registre la fecha estimada en que terminó la ejecución de la subactividad" numFmtId="0">
      <sharedItems containsDate="1" containsBlank="1" containsMixedTypes="1" minDate="2021-03-31T00:00:00" maxDate="2023-01-01T00:00:00"/>
    </cacheField>
    <cacheField name="AVANCE CUANTITATIVO TRIM 1Registre el % de avance con respecto a la ponderación de la subactividad (Columna J)" numFmtId="10">
      <sharedItems containsString="0" containsBlank="1" containsNumber="1" minValue="0" maxValue="0.1"/>
    </cacheField>
    <cacheField name=" DESCRIPCIÓN DEL AVANCE TRIM 1_x000a_Registre de forma  breve, clara y precisa en que consiste el avance reportado en la celda anterior." numFmtId="0">
      <sharedItems containsBlank="1"/>
    </cacheField>
    <cacheField name="PORCENTAJE DE AVANCE VERIFICADO TRIM 1" numFmtId="10">
      <sharedItems containsString="0" containsBlank="1" containsNumber="1" minValue="0" maxValue="0.1"/>
    </cacheField>
    <cacheField name="DESCRIPCIÓN TRIM 1" numFmtId="0">
      <sharedItems containsBlank="1"/>
    </cacheField>
    <cacheField name="FECHA DE VERIFICACIÓN_x000a_(DD/MM/AAAA) TRIM 1" numFmtId="0">
      <sharedItems containsNonDate="0" containsDate="1" containsString="0" containsBlank="1" minDate="2022-04-19T00:00:00" maxDate="2022-04-20T00:00:00"/>
    </cacheField>
    <cacheField name="OBSERVACIÓN  Y/O ESTADO TRIM 1" numFmtId="0">
      <sharedItems containsBlank="1"/>
    </cacheField>
    <cacheField name="FECHA DE EJECUCIÓN_x000a_(DD/MM/AAAA) TRIM 2" numFmtId="0">
      <sharedItems containsDate="1" containsBlank="1" containsMixedTypes="1" minDate="2022-04-07T00:00:00" maxDate="2022-08-03T00:00:00"/>
    </cacheField>
    <cacheField name="AVANCE CUANTITATIVO TRIM 2" numFmtId="10">
      <sharedItems containsBlank="1" containsMixedTypes="1" containsNumber="1" minValue="0" maxValue="0.16"/>
    </cacheField>
    <cacheField name=" DESCRIPCIÓN DEL AVANCE TRIM 2" numFmtId="0">
      <sharedItems containsBlank="1"/>
    </cacheField>
    <cacheField name="PROCENTAJE DE AVANCE VERIFICADO_x000a_(Acumulado)_x000a_TRIM 2" numFmtId="10">
      <sharedItems containsBlank="1" containsMixedTypes="1" containsNumber="1" minValue="0" maxValue="0.16"/>
    </cacheField>
    <cacheField name="DESCRIPCIÓN DE LO AVANZADO TRIM 2" numFmtId="0">
      <sharedItems containsBlank="1"/>
    </cacheField>
    <cacheField name="FECHA DE EJECUCIÓN_x000a_(DD/MM/AAAA) TRIM 22" numFmtId="14">
      <sharedItems containsNonDate="0" containsDate="1" containsString="0" containsBlank="1" minDate="2022-06-21T00:00:00" maxDate="2022-08-03T00:00:00"/>
    </cacheField>
    <cacheField name="OBSERVACIÓN  Y/O ESTADO TRIM 2" numFmtId="0">
      <sharedItems containsBlank="1"/>
    </cacheField>
    <cacheField name="FECHA DE EJECUCIÓN_x000a_(DD/MM/AAAA) TRIM 3" numFmtId="0">
      <sharedItems containsDate="1" containsBlank="1" containsMixedTypes="1" minDate="1899-12-31T00:00:00" maxDate="2022-12-31T00:00:00"/>
    </cacheField>
    <cacheField name="AVANCE CUANTITATIVO_x000a_(Acumulado)_x000a_ TRIM 3" numFmtId="0">
      <sharedItems containsString="0" containsBlank="1" containsNumber="1" minValue="0" maxValue="0.93"/>
    </cacheField>
    <cacheField name=" DESCRIPCIÓN DEL AVANCE TRIM 3" numFmtId="0">
      <sharedItems containsBlank="1"/>
    </cacheField>
    <cacheField name="PROCENTAJE DE AVANCE VERIFICADO_x000a_(Acumulado)_x000a_TRIM 3" numFmtId="10">
      <sharedItems containsMixedTypes="1" containsNumber="1" minValue="0" maxValue="0.22500000000000001"/>
    </cacheField>
    <cacheField name="DESCRIPCIÓN DE LO AVANZADO TRIM 3" numFmtId="0">
      <sharedItems/>
    </cacheField>
    <cacheField name="FECHA DE EJECUCIÓN_x000a_(DD/MM/AAAA) TRIM 32" numFmtId="14">
      <sharedItems containsDate="1" containsMixedTypes="1" minDate="2022-07-20T00:00:00" maxDate="2022-10-19T00:00:00"/>
    </cacheField>
    <cacheField name="OBSERVACIÓN  Y/O ESTADO TRIM 3" numFmtId="0">
      <sharedItems/>
    </cacheField>
    <cacheField name="FECHA DE EJECUCIÓN_x000a_(DD/MM/AAAA)" numFmtId="0">
      <sharedItems containsDate="1" containsBlank="1" containsMixedTypes="1" minDate="2022-02-28T00:00:00" maxDate="2023-01-01T00:00:00"/>
    </cacheField>
    <cacheField name="AVANCE CUANTITATIVO_x000a_(Acumulado)" numFmtId="0">
      <sharedItems containsBlank="1" containsMixedTypes="1" containsNumber="1" minValue="0" maxValue="0.4"/>
    </cacheField>
    <cacheField name=" DESCRIPCIÓN DEL AVANCE_x000a_(Resultados Final)" numFmtId="0">
      <sharedItems containsBlank="1"/>
    </cacheField>
    <cacheField name="PROCENTAJE DE AVANCE VERIFICADO_x000a_(Acumulado)_x000a_Trim 4" numFmtId="0">
      <sharedItems containsMixedTypes="1" containsNumber="1" minValue="0" maxValue="0.4"/>
    </cacheField>
    <cacheField name="DESCRIPCIÓN DE LO AVANZADO" numFmtId="0">
      <sharedItems/>
    </cacheField>
    <cacheField name="FECHA DE EJECUCIÓN_x000a_(DD/MM/AAAA)2" numFmtId="14">
      <sharedItems containsSemiMixedTypes="0" containsNonDate="0" containsDate="1" containsString="0" minDate="2023-01-18T00:00:00" maxDate="2023-01-19T00:00:00"/>
    </cacheField>
    <cacheField name="OBSERVACIÓN  Y/O ESTADO " numFmtId="0">
      <sharedItems count="3">
        <s v="Cumplida"/>
        <s v="Incumplida"/>
        <s v="N.A."/>
      </sharedItems>
    </cacheField>
  </cacheFields>
  <extLst>
    <ext xmlns:x14="http://schemas.microsoft.com/office/spreadsheetml/2009/9/main" uri="{725AE2AE-9491-48be-B2B4-4EB974FC3084}">
      <x14:pivotCacheDefinition/>
    </ext>
  </extLst>
</pivotCacheDefinition>
</file>

<file path=xl/pivotCache/pivotCacheDefinition3.xml><?xml version="1.0" encoding="utf-8"?>
<pivotCacheDefinition xmlns="http://schemas.openxmlformats.org/spreadsheetml/2006/main" xmlns:r="http://schemas.openxmlformats.org/officeDocument/2006/relationships" r:id="rId1" refreshOnLoad="1" refreshedBy="John Alejandro Barrios Ávila" refreshedDate="44946.435004050923" refreshedVersion="6" recordCount="224">
  <cacheSource type="worksheet">
    <worksheetSource ref="A6:AP230" sheet="PA 2022"/>
  </cacheSource>
  <cacheFields count="42">
    <cacheField name="CONSECUTIVO" numFmtId="0">
      <sharedItems containsSemiMixedTypes="0" containsDate="1" containsString="0" containsMixedTypes="1" minDate="1899-12-31T04:01:03" maxDate="1899-12-31T01:13:04"/>
    </cacheField>
    <cacheField name="No. DE OBJETIVO_x000a_Seleccionar el Objetivo de la lista desplegable" numFmtId="0">
      <sharedItems/>
    </cacheField>
    <cacheField name="NOMBRE DEL OBJETIVO_x000a_(Aparece por defecto, por favor no modificar)" numFmtId="0">
      <sharedItems/>
    </cacheField>
    <cacheField name="ESTRATÉGIA" numFmtId="0">
      <sharedItems/>
    </cacheField>
    <cacheField name="ACTIVIDAD ESPECÍFICA" numFmtId="0">
      <sharedItems count="80">
        <s v="Formular del proyecto de   inversión que liderará la Secretaría General para la vigencia 2023-2026, en lo relacionado con la restructuración de las instalaciones físicas de la UPME."/>
        <s v="Coordinar con la OGI el seguimiento a las solicitudes y tramites utilizando la información que reposa en el aplicativo ORFEO"/>
        <s v="Ejecutar el Cumplimiento de planes a cargo de la coordinación del GIT de Gestión Administrativa"/>
        <s v="Realizar el Seguimiento mensual al PAA para el presupuesto de funcionamiento y la participación de Secretaria General en el proyecto de inversión "/>
        <s v="Gestión Transversal Coordinación de Gestión Administrativa"/>
        <s v="Contribuir con el GIT de planeación, en lo relacionado con la planeación, ejecución y seguimiento del presupuesto asignado a la UPME especialmente los recursos de Funcionamiento."/>
        <s v="Ejecutar el Cumplimiento de planes a cargo de la coordinación del GIT de Gestión Financiera"/>
        <s v="Administrar la Fiducia Mercantil, a través del cual se recibirán y administrarán los recursos provenientes de los terceros que utilicen o soliciten servicios técnicos o de planeación y asesoría a la UPME. Citar la ley 2019"/>
        <s v="Contabilizar  los recursos procedentes de la actividad de la Fiducia Mercantil."/>
        <s v="Gestión Transversal Coordinación del GITGF"/>
        <s v="Revisar y actualizar el manual de contratación Res. 184 de 2020 y el procedimiento de gestión contractual."/>
        <s v="Realizar el Seguimiento en la planeación anual de contratación y seguimiento de la planeación en las mesas de articulación contractual"/>
        <s v="Realizar seguimiento a la gestión Jurídica de la UPME."/>
        <s v="Cumplimiento de planes a cargo de la Coordinación"/>
        <s v="Gestión Transversal Coordinación de Gestión jurídica y Contractual"/>
        <s v="Adelantar los trámites necesarios para el proceso de Modernización institucional."/>
        <s v="Diseñar e implementar en la UPME la política de gestión del conocimiento y la innovación."/>
        <s v="Adelantar las acciones orientadas a la implementación de las diferentes modalidades de trabajo "/>
        <s v="Realizar seguimiento al estado y/o etapas restantes del concurso de méritos de la CNSC para la vigencia 2022"/>
        <s v="Continuar con la implementación de la Política de atención al Ciudadano en la UPME"/>
        <s v="Temas transversales"/>
        <s v="Ejecutar los planes intitucionales a cargo de la coordinación del GIT de Talento Humano"/>
        <s v="Diseñar e implementar una estrategia de apropiación del Modelo Integrado de Planeación y Gestión en la UPME."/>
        <s v="Coordinar la formulación de los proyectos de inversión 2023, brindando las herramientas y lineamientos pertinentes."/>
        <s v="Implementar el boletín de informativo de gestión presupuestal"/>
        <s v="Implementar el tablero de control de presupuesto"/>
        <s v="Elaboración del informe de proyección de demanda de energéticos: energía eléctrica, gas natural y combustibles líquidos para el periodo 2022-2037"/>
        <s v="Actualizar el Plan Energético Nacional 2022-2052"/>
        <s v="Actualizar la reglamentación de incentivos tributarios de acuerdo con lo establecido en la Ley 2099 de 2021"/>
        <s v="Elaborar el Balance energético nacional BECO 2021"/>
        <s v="Evaluar técnica y financieramente los proyectos de energía eléctrica y gas combustible presentados a los mecanismos y fondos de apoyo financiero"/>
        <s v="Realizar seguimiento gerencial, trazabilidad y transparencia en la evaluación de proyectos"/>
        <s v="Racionalizar los procedimientos con la construcción de manuales operativos o guías de evaluación."/>
        <s v="Promover Planes de Energización Rural Sostenible-PERS"/>
        <s v="Desarrollar actividades con enfoque territorial y estrategia de comunicación adecuada."/>
        <s v="Desarrollar las acciones del Plan Estratégico de Comunicaciones Externa"/>
        <s v="Desarrollar las acciones del Plan Estratégico de Comunicaciones Interna"/>
        <s v="Automatización de flujos identificados en la Arquitectura Empresarial"/>
        <s v="Implementación de la virtualización de escritorios incluida la gestión del cambio"/>
        <s v="Gestión de contenido web como habilitador tecnológico en el fortalecimiento de servicios ciudadanos"/>
        <s v="Llevar a cabo acciones de Arquitectura Empresarial enfocadas en el marco de referencia emitido por MinTIC"/>
        <s v="Fortalecimiento a los datos e información de las áreas técnicas de la UPME"/>
        <s v="Implementar la fase 2 del plan unificado de gobierno de datos para la gestión de la información de la entidad"/>
        <s v="Adelantar acciones de Seguridad y Privacidad de la Informacion (Seguridad Digital) alineadas con el Modelo de Seguridad y Privacidad de la Informacion - MSPI"/>
        <s v="Implementar el modelo operativo  en la mesa de servicio enfocado al mejoramiento de la experiencia de usuario."/>
        <s v="Actualizar la infraestructura de red institucional"/>
        <s v="Implementar el DRP acorde con las necesidades"/>
        <s v="Identificar de manera articulada con las entidades del sector los objetos territoriales que hacen parte del catastro multiproposito en coordinacion con la ICDE y el modelo LADM"/>
        <s v="Elaborar el Programa Anual de Auditorias Internas - PAAI 2022"/>
        <s v="Ejecutar el Programa Anual de Auditorias Internas 2022 / AUDITORIAS INTERNAS BASADAS EN RIESGOS"/>
        <s v="Ejecutar el Programa Anual de Auditorias Internas 2022 / EVALUACIONES E INFORMES DE LEY"/>
        <s v="Ejecutar el Programa Anual de Auditorias Internas 2022 / SEGUIMIENTOS DE LEY"/>
        <s v="Ejecutar el Programa Anual de Auditorias Internas 2022 / DESARROLLO DE OTROS ROLES DE LAS OFICINAS DE CONTROL INTERNO"/>
        <s v="Ejecutar el Programa Anual de Auditorias Internas 2022 / ATENCIÓN ENTES DE CONTROL"/>
        <s v="Realizar estudios y acciones técnicas para el sub sector de Gas"/>
        <s v="Realizar estudios técnicos con información especializada de combustibles liquidos"/>
        <s v="Elaborar insumos técnicos, legales y económicos que sirvan de soporte para orientar la implementación de planes del sub sector de hidrocarburos"/>
        <s v="Formular el Plan Nacional de Desarrollo Minero con Enfoque territorial"/>
        <s v="Fijar los precios de los diferentes minerales para la liquidación de las regalías"/>
        <s v="Elaborar estudios como insumo para la planeación, para análisis del comportamiento e incidencia, así como los requerimientos del sector minero"/>
        <s v="Mejorar el flujo, calidad y el análisis de lal información que nutre el Sistema de Información Minero Colombiano - SIMCO"/>
        <s v="1. Identificar posibilidades y condicionantes de los proyectos de transmisión (alertas tempranas: físicas, sociales, ambientales, etc.) en fase de planeación y en fase de convocatoria."/>
        <s v="2. Realizar la estructuración técnica de la  incorporación de la segunda fase de renovables desde La Guajira (HVDC)"/>
        <s v="3. Estructurar convocatorias públicas y documentos de Selección"/>
        <s v="4. Efectuar los procesos de selección de Interventores e Inversionistas."/>
        <s v="5. Efectuar seguimiento a los proyectos en ejecución objeto de convocatoria pública y generar los debidos reportes."/>
        <s v="Elaborar el Plan de Expansión de Generación de Energía Eléctrica"/>
        <s v="Realizar seguimiento al estado de los proyectos de generación futuros con compromisos"/>
        <s v="Procesar las solicitudes de concepto de potencial hidroenergético"/>
        <s v="Procesar las solicitudes de inscripción en el Registro de Proyectos de Generación"/>
        <s v="Realizar simulaciones y análisis energéticos para determinar los consumos esperados de gas"/>
        <s v="Gestión de Convenios Minciencias-UPME e IDEAM-UPME"/>
        <s v="Realizar la estimación del Indice de Cobertura del servicio de energía eléctrica ICEE"/>
        <s v="Elaborar el Plan Indicativo de Expansión de Cobertura - PIEC"/>
        <s v="Realizar la evaluación de las solicitudes de los Planes de Cobertura de los OR PECOR"/>
        <s v="1.Elaborar el Plan de Expansión de Transmisión de energía eléctrica"/>
        <s v="2. Realizar la evaluación de las solicitudes de conexión de proyectos de generación y consumo de energía en el marco de la Resolución CREG 075 de 2021"/>
        <s v="Realizar la evaluación de las solicitudes de proyectos STR"/>
        <s v="Realizar los análisis de la segunda fase de renovables en La Guajira"/>
        <s v="Definir la metodología de asignación de conexiones de proyectos de generación y consumo de energía eléctrica"/>
      </sharedItems>
    </cacheField>
    <cacheField name="PRODUCTO" numFmtId="0">
      <sharedItems containsBlank="1" count="159">
        <s v="Documento Diagnóstico"/>
        <s v="Documento justificación Proyecto de Inversión"/>
        <s v="Actualizaciones al sistema"/>
        <s v="Cumplimiento Planes Institucionales"/>
        <s v="Matriz  de control a la  Ejecución presupuestal"/>
        <s v="Alertas "/>
        <s v="Procedimientos y formatos Actualizados"/>
        <s v="Matriz de Riesgos GITGF"/>
        <s v="Evaluación de Desempeño"/>
        <s v="Formato de seguimiento presupuestal"/>
        <s v="Informe mesual de ejecución"/>
        <s v="Anteproyecto de Presupuesto 2023"/>
        <s v="Manual actualizado"/>
        <s v="Certificado de cumplimiento"/>
        <s v="Estados Financieros"/>
        <s v="Matriz de Riesgos actualizada"/>
        <s v="Manual, Procedimiento y Actualizados"/>
        <s v="Sesiones de mesas de articulación contractual"/>
        <s v="Comités de asuntos Jurídicos Realizados"/>
        <s v="Conceptos"/>
        <s v="Estructura Proyecto Biblioteca Jurídica"/>
        <s v="Modernización Institucional"/>
        <s v="Política de Gestión del Conocimiento y la Innovación"/>
        <s v="Adopción modalidad Teletrabajo"/>
        <s v="Respuestas"/>
        <s v="Seguimiento a la construcción de la Pagina Web "/>
        <s v="Documentos revisados y actualizados"/>
        <s v="Matriz de riesgos"/>
        <s v="Evaluaciones de desempeño"/>
        <s v="Acuerdos de Gestión Actualizados"/>
        <s v="Documento Técnico con la Estrategia"/>
        <s v="Evidencias de Ejecución"/>
        <s v="Reportes descargados del SIGUEME"/>
        <s v="Manual del Sistema de Gestión"/>
        <s v="Procedimientos"/>
        <s v="Estrategia de racionalización de trámites 2022"/>
        <s v="Plan cierre de brechas ajustado_x000a_(Si Aplica)"/>
        <s v="Lineamientos"/>
        <s v="P. I. Formulados y Registrados en la MGA y en el SUIFP"/>
        <s v="Proyectos aprobados"/>
        <s v="Estructura del Boletín presupuestal"/>
        <s v="1 Boletín Trimestral"/>
        <s v="Tablero de Control - Power BI"/>
        <s v="Proyección de demanda de energéticos"/>
        <s v="Plan Energético Nacional actualizado"/>
        <s v="Resolución con el procedimiento"/>
        <s v="Lista de bienes y servicios GEE"/>
        <s v="Matriz producción-utilización para 19 energéticos para el año 2021"/>
        <m/>
        <s v="Conceptos de evaluación en formato excel y posteriormente en PDF "/>
        <s v="Documento resumen de formalizacion de tramite "/>
        <s v="Aplicativo actualizado con la informacion de los proyectos evaluados"/>
        <s v="Informe de gestion de proyectos reportado y publicado trimestralmente "/>
        <s v="Documentos terminados y publicados"/>
        <s v="Documento terminado y entregado a la UNGRD"/>
        <s v="Documento terminado y publicado"/>
        <s v="Convenio aprobado por juridica UPME/ Actas de seguimiento y reuniones"/>
        <s v="Actas de reuniones y correos de aclaraciones y observaciones a los productos PERS"/>
        <s v="Actas donde se evidencien la promocion y acompañamiento a los PERS que realizan entidades territoriales / Documento con los cambios planteados para los PERS"/>
        <s v="Listado de asistencia a las capacitaciones"/>
        <s v="Documento terminado "/>
        <s v="Análisis de Información para corridas Homer para elaboración PIEC y PECOR. Cargue de Información de OR, análisis de info para rpta a los OR. Búsqueda y actualización base de datos equipos e infraestructura eléctrica para correr soluciones en Homer para el"/>
        <s v="Calculos y documento con analisis del potencial energetico del recurso solar y actualizacion de metodologias en la region"/>
        <s v="Tácticas externas del PECO implementadas"/>
        <s v="Tácticas internas del PECO implementadas"/>
        <s v="Procesos automatizados e implementados"/>
        <s v="Solución escritorios implementados"/>
        <s v="Web site implementado en  nueva  versión de  CMS"/>
        <s v="Road Map de Arquitectura Empresarial"/>
        <s v="Modelos de analítica estadística y geoespacial avanzada para los proyectos priorizados."/>
        <s v="Documento alineación entre el gobierno de datos institucional con el gobierno de datos sectorial y métricas para el control sobre el gobierno de datos."/>
        <s v="Ejecución de los Planes : _x000a_- Seguridad y Privacidad  de la Informacion_x000a_- Tratamiento de Riesgos de Seguridad y Privacidad de la Informacion"/>
        <s v="Reporte de seguimiento a la Operacion de la Mesa de Servicio"/>
        <s v="Solucion infraestructura de red implementada"/>
        <s v="Solucion DRP implementada"/>
        <s v="Objetos territoriales del sector minero energeticos que hacen parte del catastro multiproposito"/>
        <s v="Programa Anual de Auditorias Internas - PAAI 2022 aprobado"/>
        <s v="Informes de Auditorias"/>
        <s v="Informes / Reporte / certificados"/>
        <s v="Informes / Reportes / Actas /correos"/>
        <s v="Agendas de Reunión / Actas de Reunión / Memorandos / Presentaciones / Listas de Asistencia"/>
        <s v="Agendas de Reunión / Listas de Asistencias / respuesta a requerimientos / correos"/>
        <s v="Convocatorias de gas natural"/>
        <s v="Estudio técnico para el Plan de Abastecimiento de Gas Natural"/>
        <s v="Plan Indicativo de Combustibles Líquidos: Confiabilidad"/>
        <s v="Plan de sustitución de leña y otros energéticos altamente ineficientes"/>
        <s v="Proyectar los precios de los energéticos."/>
        <s v="Seguimiento de precios Ene-Feb-Mar"/>
        <s v="Seguimiento de precios Abr-May-Jun"/>
        <s v="Seguimiento de precios Jul-Ago-Sep"/>
        <s v="Seguimiento de precios Oct-Nov-Dic"/>
        <s v="Trámites y procesos Trim 1 (cupos y compensaciones, listados)"/>
        <s v="Trámites y procesos Trim 2 (cupos y compensaciones, listados)"/>
        <s v="Trámites y procesos Trim 3 (cupos y compensaciones, listados)"/>
        <s v="Trámites y procesos Trim 4 (cupos y compensaciones, listados)"/>
        <s v="Trámites y procesos de cupos y compensaciones"/>
        <s v="Cooperación interinstitucional"/>
        <s v="Actividades transversales"/>
        <s v="Documento de caracterización integral de las regiones de análisis"/>
        <s v="Documento de Análisis prospectivo territorial"/>
        <s v="Documento de Bases e Insumos para la formulación del PNDM-ET"/>
        <s v="Documento Plan Minero para el Desarrollo con Enfoque Territorial"/>
        <s v="Elaboración propuesta actos administrativos &quot;Resoluciones de precios de minerales&quot;"/>
        <s v="Actualización de los balances oferta utilización para 34 productos mineros a 2019 versión definitiva y 2020 en versión preliminar; elaboración de la cuenta producción/generación para 9 actividades CIIU Rev 4 A:C 2019 versión definitiva y 2020 versión prel"/>
        <s v="Documento con identificación de implicaciones socioeconómicas y ambientales del cierre de proyectos mineros"/>
        <s v="Documento de incidencia y comportamiento de la minería en Colombia ( Roca Fosfórica y arena silícea)"/>
        <s v="Estrategia de inclusión financiera del sector minero"/>
        <s v="Documento con estrategias para el aprovechamiento del potencial minero del carbón de forma límpia y sostenible"/>
        <s v="Documento informe de cobre para publicación y piezas gráficas para campaña de divulgación de información técnica explotación de cobre en Colombia"/>
        <s v="Informe consolidado de resultados del uso del Modelo CCMM – 2021"/>
        <s v="Documento con actualización de estudios de mercado de oferta y demanda de minerales"/>
        <s v="Renovación suscripción  ONLINE ARGUS MEDIA"/>
        <s v="Renovación suscripción ONLINE BALTIC EXCHANGE"/>
        <s v="Servicios de suscripción ONLINE FAST MARKETS MB"/>
        <s v="Renovación suscripción  ONLINE WOOD MACKENZIE"/>
        <s v="Reportes y temas actualizados en la base de datos del SIMCO"/>
        <s v="Solicitud a las entidades involucradas"/>
        <s v="Informe para el GIT de Transmisión"/>
        <s v="Documentos con alertas tempranas"/>
        <s v="Documentos para la gestión precontractual y contractual (Ficha, solicitud de CDP y Estudios previos)"/>
        <s v="Informes con los resultados de la contratación"/>
        <s v="Documentos DSI y sus anexos"/>
        <s v="Convocatoria publicada"/>
        <s v="Adendas, respuestas a observaciones, memorando de evaluación y Resolución de selección"/>
        <s v="Adendas, respuestas a observaciones, actas de apertura, evalución, continuación, adjudicación y/o desierto."/>
        <s v="Documento (informe)"/>
        <s v="Lista de Asistencia,documento PPT presentada por los Interventores"/>
        <s v="Documento con observaciones a los informes y oficios de aprobación de informes"/>
        <s v="Geovisor Actualizado en página web"/>
        <s v="Documento con los objetivos y escenarios propuestos del Plan de Expansión"/>
        <s v="Bases de datos actualizadas para las simulaciones."/>
        <s v="Documento Plan de Expansión preliminar"/>
        <s v="Documento Plan de Expansión definitivo"/>
        <s v="Informe"/>
        <s v="Oficios de conceptos o de requerimientos"/>
        <s v="Informe de conceptos de potencial hidroenergético"/>
        <s v="Reportes de inscripción e informes de análisis"/>
        <s v="Documento con resultados y análisis"/>
        <s v="Solicitud a los proveedores de información (ORs, IPSE, Superservicios)."/>
        <s v="Documento versión preliminar de los cálculos del ICEE"/>
        <s v="Documento metodológico y anexos el ICEE"/>
        <s v="Información base del PIEC debidamente estructurada"/>
        <s v="Documento que describa la metodología del PIEC"/>
        <s v="Documento PIEC con sus anexos versión preliminar"/>
        <s v="Documento PIEC con sus anexos versión final"/>
        <s v="Información actualizada, depende del reporte que realice cada OR."/>
        <s v="Base de costos actualizada"/>
        <s v="Concepto PECOR emitido con sus formatos de evaluación revisados y gestionados con cada OR."/>
        <s v="Documento y/o presentación donde se presenten los objetivos del plan"/>
        <s v="Bases de datos para inicar analisis plan:_x000a_ Ajuste demanda (30%)_x000a_ Ajuste de red (30%)_x000a_ Preparación base de datos (40%)"/>
        <s v="Plan de expansión versión preliminar"/>
        <s v="plan definitvo:_x000a_ Documento respuestas- Procesamiento y respuesta observaciones"/>
        <s v="Comunicados de completitud y observaciones"/>
        <s v="Publicación filas proyectos que requieren y no requieren expansión"/>
        <s v="Conceptos de conexión proyectos que no requieren expansión"/>
        <s v="Conceptos de conexión proyectos que requieren expansión"/>
        <s v="Conceptos de reconocimiento de activos del STR"/>
        <s v="Documento con los resultados de los análisis"/>
        <s v="Documento de metodología de asignación de conexiones"/>
      </sharedItems>
    </cacheField>
    <cacheField name="META" numFmtId="0">
      <sharedItems containsBlank="1" containsMixedTypes="1" containsNumber="1" containsInteger="1" minValue="1" maxValue="47"/>
    </cacheField>
    <cacheField name="UNIDAD DE MEDIDA" numFmtId="0">
      <sharedItems containsBlank="1"/>
    </cacheField>
    <cacheField name="Opción 2" numFmtId="0">
      <sharedItems count="224">
        <s v="Realizar el diagnóstico que dé cuenta de la necesidad de la restructuración de las instalaciones físicas de la UPME."/>
        <s v="Formulación de la necesidad, justificación, estudio de mercado y demás soportes necesarios para la inclusión del producto en el proyecto de inversión que liderará la Secretaría general para la adecuación de los espacios físicos de la UPME en concordancia "/>
        <s v="Realizar informes mensuales de seguimiento por área en coordinación con la OGI, con su correspondiente generación de alertas."/>
        <s v="Realizar seguimiento y control a las acciones propuestas en cada uno de los planes a cargo del GIT Gestión Administrativa."/>
        <s v="Generar  el seguimiento mensual a través de la matriz de control que genere las  alertas en el cumplimiento de la ejecución del Plan Anual de Adquisiciones de los recursos de funcionamiento e inversión a cargo del Despacho de Secretaría General."/>
        <s v="Generar las alertas resultantes del seguimiento anterior"/>
        <s v="Actualizar los instructivos y formatos del GIT de Gestión Administrativa y enviarlos a formalización en el sistema de gestión de calidad."/>
        <s v="Revisión y actualización de Riesgos e indicadores del proceso de Gestión Administrativa"/>
        <s v="Evaluar  al equipo de trabajo  mediante el aplicativo correspondiente."/>
        <s v="Estandarizar el formato correspondiente al informe mensual de Seguimiento efectivo del comportamiento presupuestal generando las alertas mensuales de control a la ejecución presupuestal y de la obligación del presupuesto tanto de Inversión como de Funcion"/>
        <s v="Efectuar el seguimiento mensual de la ejecución presupuestal asignado a la UPME en el formato estandarizado, especialmente a los recursos de Funcionamiento"/>
        <s v="Participar en la formulación del Anteproyecto de Presupuesto 2023, en lo referente a la Programación presupuestal a través de mesas de trabajo con el GIT de planeación y las Áreas involucradas."/>
        <s v="Realizar seguimiento y control a las acciones propuestas en cada uno de los planes a cargo del GIT Gestión Financiera."/>
        <s v="Revisar el manual de Políticas Contables de Gestión Financiera y actualizarlo de acuerdo con la normativa vigente y/o nueva aplicable."/>
        <s v="Realizar el seguimiento de control mensual a los recursos procedentes de la actividad de la Fiducia Mercantil."/>
        <s v="Contabilizar  los recursos procedentes de la actividad de la Fiducia Mercantil, en relación a la normatividad vigente."/>
        <s v="Revisión y actualización de Riesgos y sus controles   del proceso de gestión Financiera."/>
        <s v="Realizar la concertación de compromisos  y la Evaluación de Desempeño de los funcionarios a cargo del GIT de Gestión Financiera"/>
        <s v="Revisar la actualización precontractual."/>
        <s v="Revisar y Actualizar, la parte contractual "/>
        <s v="Revisar y actualizar la parte postcontractual"/>
        <s v="Realizar mesas de trabajo para socializar la propuesta del procedimiento y manual de gestión contractual."/>
        <s v="Publicar el manual y el procedimiento "/>
        <s v="Realizar mesas de articulación contractual, con el seguimiento a la ejecución de los contratos de la vigencia 2022"/>
        <s v="Realizar Comités de asuntos jurídicos"/>
        <s v="Consolidar los conceptos emitidos por el comité de Asuntos Jurídicos "/>
        <s v="Elaborar la propuesta del proyecto de la estructura de biblioteca jurídica virtual, en la página Web de la Entidad."/>
        <s v="Realizar seguimiento y control a las acciones propuestas en cada uno de los planes a cargo del GIT Gestión Jurídica."/>
        <s v="Revisión y actualización de Riesgos e indicadores del proceso de Gestión Jurídica y Contractual"/>
        <s v="Realizar el seguimiento al trámite de la Modernización Institucional para la UPME vigencia 2022"/>
        <s v="Diseñar la Política de Gestión del Conocimiento y la Innovación en el marco del Modelo Integrado de Planeación y Gestión MIPG, a través de un contrato de consultoría durante la vigencia 2022"/>
        <s v="Socializar a la comunidad institucional el proyecto de política de gestión del conocimiento y la innovación y ajustar de acuerdo a los comentarios."/>
        <s v="Diseñar el plan de acción para la implementación de la primera etapa de la política de gestión de conocimiento y la innovación para la vigencia 2023"/>
        <s v="Adoptar e implementar la modalidad de teletrabajo"/>
        <s v="Responder a la CNSC cualquier requerimiento que se presente durante el proceso del concurso de meritocracia, informando a la comunidad institucional cualquier directriz que se presente"/>
        <s v="Coordinar con la Oficina de Gestión de la información las directrices necesarias que se deban tener en cuenta en la construcción e implementación de la página WEB de la entidad, atendiendo los criterios de la política de atención al ciudadano"/>
        <s v="Revisar los procedimientos instructivos que se requieran en el proceso de Gestión Humana y Servicio al Ciudadano y en caso de requerirse actualizarlos y/o ajustarlos de acuerdo con las necesidades. "/>
        <s v="Realizar seguimiento y control a la ejecución de las acciones propuestas en cada uno de los planes institucionales a cargo del GIT de Talento Humano"/>
        <s v="Revisión y actualización de Riesgos y sus controles   del proceso de gestión Humana y del Servicio al ciudadano"/>
        <s v="Realizar las campañas dirigidas a los Jefes de oficina para la evaluación de desempeño de los funcionarios de la UPME"/>
        <s v="Hacer seguimiento a la suscripción, seguimiento y evaluación periódica de los acuerdos de gestión de los gerentes públicos de la entidad, para garantizar el alcance de las metas institucionales propuestas."/>
        <s v="Diseño de la estrategia de apropiación que contenga las acciones específicas, responsables con ponderaciones y evidencias o productos resultantes de cada acción."/>
        <s v="Implementar las acciones de apropiación formuladas en la estrategia, cuyos avances se reportaran de forma trimestral en este instrumento de seguimiento."/>
        <s v="Poner en operación la funcionalidad de SIGUEME II y evidenciar la puesta en producción a través de los reportes de información que se pueden descargar."/>
        <s v="Elaborar y socializar el Manual del Sistema de Gestión de la UPME asegurando la articulación con el modelo de operación del MIPG."/>
        <s v="Documentar y formalizar el SIGUEME II los procedimientos para:_x000a_- Formulación, Seguimiento y Reporte de Indicadores de Gestión_x000a_- Gestión Integral de Riesgos_x000a_- Planes de Mejoramiento_x000a_- Formulación y actualización del Plan Anual de Adquisiciones"/>
        <s v="Acompañar a las áreas responsables de trámites en la formulación de la estrategia de racionalización de trámites, y realizar el registro y reporte de los avances en el SUIT."/>
        <s v="Ajustar y/o reformular el Plan Cierre de Brechas del 2022, acorde con los resultados FURAG 2021."/>
        <s v="Planificación de las actividades de acompañamiento para la formulación de proyectos de inversión 2023."/>
        <s v="Asistir técnicamente a las áreas en la formulación y registro en las plataformas MGA y SUIFP de los proyectos de Inversión 2023."/>
        <s v="Seguimiento al trámite de aprobación de los proyectos de inversión."/>
        <s v="Definir el diseño, estructura o contenido que hará parte del boletín informativo y que será actualizada de forma trimestral."/>
        <s v="Elaborar y remitir trimestralmente los boletines a las áreas."/>
        <s v="Implementar con el apoyo de la OGI el tablero control con los indicadores de ejecución presupuestal."/>
        <s v="Compilación datos 2021 y proyección de PIB"/>
        <s v="Proyección de demanda de los 4 energéticos priorizados"/>
        <s v="Redacción del documento, diagramación por parte de la OGI y publicación en la página web de la UPME"/>
        <s v="Autodiagnóstico: Priorización de temas, información a recolectar y regiones"/>
        <s v="Realización de talleres de construcción colectiva para definición de la matriz de entorno, DOFA y escenarios"/>
        <s v="Modelamiento nuevos escenarios"/>
        <s v="Redacción del documento, diagramación por parte de la OGI y publicación en la página web de la UPME documento a consulta"/>
        <s v="Publicación de resolución definitiva con el nuevo procedimiento para la solicitud de certificado UPME para las inversiones en FNCE, GEE e H2"/>
        <s v="Publicación de resolución definitiva con los criterios para determinar la inclusión de un bien o servicio a la lista de inversiones con incentivos tributarios."/>
        <s v="Publicación del listado de bienes y servicios de GEE de acuerdo con la adopción del nuevo PAI-PROURE"/>
        <s v="Publicación del listado de bienes y servicios de H2"/>
        <s v="Publicación del listado de bienes y servicios de CCUS"/>
        <s v="Compilación datos 2021"/>
        <s v="Presentación datos consolidados 2021"/>
        <s v="Publicación en la página web"/>
        <s v="1.1 Evaluar técnica y financieramente los proyectos de energía eléctrica y gas combustible presentados a los mecanismos y fondos de apoyo financiero"/>
        <s v="1.2 Formalización trámite evaluación proyectos FINDETER"/>
        <s v="2.1 Actualizar el aplicativo o herramienta con la información de los proyectos evaluados"/>
        <s v="2.2 Elaborar un informe de gestión de proyectos con reportes y publicado"/>
        <s v="3.1 Actualizar y publicar las guías de evaluación de proyectos"/>
        <s v="3.2 Actualizar  y enviar a la UNGRD la guía de evaluación de proyectos de Plan Todos Somos PAZcífico"/>
        <s v="3.3 Actualizar y publicar guía general de evaluación de proyectos."/>
        <s v="4.1 Realizar la Gestión previa, elaboración de convenio y realizar el seguimiento y control General de los PERS."/>
        <s v="4.2 Revisar la información de Oferta, demanda, socieconòmica, información de proyectos, politica pùblica"/>
        <s v="4.3 Realizar crítica de datos de las encuestas"/>
        <s v="4.4 Promover, acompañar la elaboración de PERS  que realicen las entidades territoriales y promover cambios estratégicos en los PERS."/>
        <s v="5.1 Desarrollar capacitaciones regionales en formulación de proyectos identificando primero necesidades"/>
        <s v="5.2 Desarrollar documento de estrategias de energización en las regiones."/>
        <s v="5.3 Apoyo PIEC y PECOR"/>
        <s v="5.4 Cálculos y análisis del recurso solar a nivel regional"/>
        <s v="Diseñar conceptualmente las campañas de comunicación externa para su divulgación por los canales institucionales como redes sociales, pagina web, mailing  y demás  "/>
        <s v="Consolidar calendario de eventos institucionales y sectoriales para brindar acompañamiento en el desarrollo de los espacios de acercamiento de doble vía con la ciudadana, via streaming o presencial."/>
        <s v="Coordinar editorialmente el diseño y diagramación documentos externos como planes técnicos, monografías sectoriales y demás iniciativas de corte editorial para socializar la gestión institucional con los públicos de relacionamiento a nivel externo."/>
        <s v="Diseñar conceptualmente las campañas de comunicación interna para divulgación por la intranet, carteleras virtuales y demás canales de la Unidad"/>
        <s v="Consolidar calendario de eventos a nivel interno, para el uso y apropiación de proyectos TI, cultura y bienestar institucional y brindar el respectivo acompañamiento. "/>
        <s v="Coordinar editorialmente el desarrollo de documentos de corte interno como informes, cartillas, presentaciones de comités y demás en articulación con las iniciativas lideradas por Talento Humano y demás dependencias. "/>
        <s v="Desarrollar los módulos_x000a_- Etapa Precontractual _x000a_- Solicitudes de Conexión "/>
        <s v="Implementar los módulos:_x000a_- Precio Base de Minerales_x000a_- Evaluación plan de expansión de cobertura (PECOR)_x000a_- Etapa precontractual _x000a_- Solicitudes de conexión "/>
        <s v="Mantenimiento de los módulos:_x000a_- Módulos de Incentivos por fuentes no convencionales de energía – FNCE_x000a_-Módulos de Incentivos por eficiencia energética –EE_x000a_-Módulo de Evaluación de Fondos"/>
        <s v="Estabilizar la solución "/>
        <s v="Fortalecimiento de la solución"/>
        <s v="Apropiar la solución por parte del usuario final"/>
        <s v="Afinar y publicar la solución de CMS actualizado"/>
        <s v="Actualizar e integrar las páginas del SIMEC (SIEL, SIPG, SI3EA) al portal de la UPME."/>
        <s v="Actualizar los dominios de arquitectura definidos en el marco de referencia"/>
        <s v="Generar reportes de seguimiento al ejercicio de Arquitectura Empresarial"/>
        <s v="Definir Arquitectura de datos e información para los proyectos  priorizados por las áreas técnicas de la UPME, bajo la perspectiva de la gestión de datos y sistemas"/>
        <s v="Generar el mapa, modelo  y diccionario de datos  para los proyectos priorizados."/>
        <s v="Diseñar e implementar modelos de analítica estadística y geoespacial avanzada para los proyectos priorizados."/>
        <s v="Alinear el gobierno de datos institucional con el gobierno de datos sectorial."/>
        <s v="Definir e implementar las métricas para el control sobre el gobierno de los datos y KPI’s que permitan medir la gestión del gobierno de datos en la UPME."/>
        <s v="Desarrollar acciones formuladas en el Plan de Seguridad y Privacidad de la información ."/>
        <s v="Desarrollar acciones formuladas en el plan tratamiento de riesgos de seguridad y privacidad de la información"/>
        <s v="Adoptar el modelo Operativo en la mesa de servicio enfocado al mejoramiento de la experiencia de usuario."/>
        <s v="Adelantar procesos administrativos requeridos para la consecución del servicio."/>
        <s v="Generar reportes de seguimiento a la operación del modelo."/>
        <s v="Configuración de la solución adquirida"/>
        <s v="Puesta en operación y estabilización de la solución."/>
        <s v="Actualizar arquitectura de solución DRP"/>
        <s v="Implementar solución definida"/>
        <s v="Identificar objetos territoriales sector minero"/>
        <s v="Identificar objetos territoriales sector hidrocarburos"/>
        <s v="Identificar objetos territoriales sector eléctrico"/>
        <s v="Elaborar y presentar para aprobación el Programa Anual de Auditorías Internas - PAAI 2022"/>
        <s v="Auditorías"/>
        <s v="Informes de Ley"/>
        <s v="Seguimiento de Ley"/>
        <s v="Asesorias y acompañamientos (Incluido asesoria en comites)"/>
        <s v="Atención entes de control"/>
        <s v="Realizar las acciones derivadas de la adopción del Plan de Abastecimiento de Gas Natural por parte del MME - Selección de auditores"/>
        <s v="Realizar las acciones derivadas de la adopción del Plan de Abastecimiento de Gas Natural por parte del MME  - Procesos de convocatorias, incluido Infraestructura de Importación de gas del Pacífico (documentos de selección, adendas, actas e informes)."/>
        <s v="Realizar las acciones derivadas de la adopción del Plan de Abastecimiento de Gas Natural por parte del MME - Seguimiento a auditores de obras del Plan de Abastecimiento de Gas Natural."/>
        <s v="Realizar las acciones derivadas de la adopción del Plan de Abastecimiento de Gas Natural por parte del MME - Participación en estudios y análisis de los proyectos del plan."/>
        <s v="Realizar diagnóstico de necesidades e identificación de soluciones para el abastecimiento y la confiabilidad."/>
        <s v="Consolidación de documentos de análisis, presentaciones y anexos con el soporte técnico del Estudio."/>
        <s v="Socialización de resultados en consulta"/>
        <s v="Análisis de comentarios y socialización del documento definitivo"/>
        <s v="Análisis de información y de comentarios a la consulta "/>
        <s v="Consolidación de documento y anexos técnicos con análisis de confiabilidad."/>
        <s v="Socialización de documento definitivo"/>
        <s v="Recolección de insumos, análisis y valoración de alternativas"/>
        <s v="Consolidación de documento de consulta (documentos metodológicos y técnicos)"/>
        <s v="Análisis de comentarios y consolidación de información de estudio sobre caracterización del consumo de leña._x000a_"/>
        <s v="Consolidación de plan definitivo."/>
        <s v="Bases de datos actualizadas y tablas de resultados"/>
        <s v="Informe con diagnóstico y consolidación de documento"/>
        <s v="Archivos con estructura de precios, reporte de precios en EDS  y formatos para publicación 1er Trim"/>
        <s v="Archivos con estructura de precios, reporte de precios en EDS  y formatos para publicación 2do Trim"/>
        <s v="Archivos con estructura de precios, reporte de precios en EDS  y formatos para publicación 3er Trim"/>
        <s v="Archivos con estructura de precios, reporte de precios en EDS  y formatos para publicación 4to Trim"/>
        <s v="Cupos de diésel exento de sobretasa: Registro de novedades recibidas y tramitadas Trim 1"/>
        <s v="Cupos de diésel exento de sobretasa: Registro de novedades recibidas y tramitadas Trim 2"/>
        <s v="Cupos de diésel exento de sobretasa: Registro de novedades recibidas y tramitadas Trim 3"/>
        <s v="Cupos de diésel exento de sobretasa: Registro de novedades recibidas y tramitadas Trim 4"/>
        <s v="Volúmenes a compensar de GLP transportado a Nariño - Reporte de volúmenes con derecho a compensación 1er semestre"/>
        <s v="Volúmenes a compensar de GLP transportado a Nariño - Reporte de volúmenes con derecho a compensación 2do semestre"/>
        <s v="Resolución con listado de grandes consumidores individuales no intermediarios de ACPM - Primer semestre"/>
        <s v="Resolución con listado de grandes consumidores individuales no intermediarios de ACPM - Segundo semestre"/>
        <s v="Resolución con nueva metodología de compensación de transporte de GLP"/>
        <s v="Concepto Técnico para conformación de CNOGas"/>
        <s v="Actas y demás documentos derivados de la secretaría técnica del CACSSE"/>
        <s v="Participación en proceso de admisión a la IEA"/>
        <s v="Talleres de construcción colectiva para la implementación del enfoque territorial en los planes de la UPME"/>
        <s v="Caracterización Integral / Regiones"/>
        <s v="Elaboración  del ejercicio de prospectiva territorial"/>
        <s v="Construcción del documento bases e insumos para la formulación del PNDM-ET"/>
        <s v="Formulación del Plan Minero Para el Desarrollo con Enfoque Territorial"/>
        <s v="Fijar los precios de los diferentes minerales para la liquidación de regalías (Trimestral)"/>
        <s v="Actualización de la Cuenta Satélite Minera"/>
        <s v="Identificar las implicaciones socioeconómicas y ambientales del cierre de proyectos mineros en páramos"/>
        <s v="Realizar el análisis de la estructura de las cadenas productivas de al menos dos (2) minerales explotados en Colombia (roca fosfórica  y arenas silíceas) con enfoque territorial"/>
        <s v="Establecer una hoja de ruta que permita definir estrategias y acciones detalladas para posibilitar la inclusión financiera del sector minero"/>
        <s v="Establecer estrategias y acciones para la maximización del aprovechamiento del potencial minero del carbón de forma limpia y sostenible garantizando la meta nacional de reducción de emisiones de GEI 2030 y alcanzando la carbono neutralidad 2050, sorteando"/>
        <s v="Publicación del informe mineral de cobre en Colombia"/>
        <s v="Estructurar informe que recoja las conclusiones frente a la posibilidad de uso del modelo CCMM ( Colombia Coal Mining Model) y las evidencias del ejercicio realizado durante 2021"/>
        <s v="Actualizar estudios de mercado de oferta y demanda nacional e internacional de minerales"/>
        <s v="Renovar el servicio de información ONLINE de ARGUS MEDIA, a prestar a partir del inicio de la suscripción"/>
        <s v="Realizar la renovación de la suscripción ONLINE de Baltic Exchange."/>
        <s v="Prestar los servicios de suscripción ON LINE a Fast Markets MB"/>
        <s v="Realizar la renovación de la suscripción ONLINE de Wood Mackenzie."/>
        <s v="Generación de reportes y Actualización de contenidos SIMCO"/>
        <s v="1.1 Realizar solicitud de información socio-ambiental a las entidades involucradas"/>
        <s v="1.2 Elaborar Documento de alertas tempranas en fase de planeación_x000a_- Primer momento (análisis obras)"/>
        <s v="1.3 Elaborar Documento de alertas tempranas en fase de planeación_x000a_- Segundo momento (definición de obras)"/>
        <s v="1.4 Elaborar Documento de alertas tempranas para proyectos objeto de convocatorias públicas - Tercer momento (convocatoria)"/>
        <s v="2.1 Realizar sondeo de mercado, elaborar ficha para presentar a comité de contratos, solicitud de CDP y estudios previos para documento de condicionantes y determinantes ambientales de la Convocatoria pública HDVC"/>
        <s v="2.2 Avances entregables, Informe final de documento de condicionantes y determinantes ambientales de la Convocatoria pública HDVC"/>
        <s v="2.3 Realizar ficha para presentar a comité de contratos, solicitud de CDP y Estudios previos para la estructuración de documentos de la Convocatoria pública HDVC"/>
        <s v="2.4 Avances entregables, Informe final de la estructuración de documentos de la Convocatoria pública HDVC"/>
        <s v="3.1 Elaborar documentos de las convocatorias (DSI y anexos)"/>
        <s v="4.1 Publicar la convocatoria en página web"/>
        <s v="4.2 Realizar el proceso de selección del interventor"/>
        <s v="4.3 Realizar el proceso de selección del inversionista"/>
        <s v="5.1 Informe avance ejecución proyectos objetos de convocatorias"/>
        <s v="5.2 Reuniones de seguimiento de interventoría"/>
        <s v="5.3 Revisión de informes de interventoría"/>
        <s v="5.4 Actualizar Geovisor Convocatorias"/>
        <s v="1.1 Elaborar documento donde se presenten los objetivos y escenarios del Plan de Expansión"/>
        <s v="1.2 Actualizar bases de datos con la infraestructura, series y demanda para los análisis del Plan Expansión"/>
        <s v="1.3 Realizar el procesamiento de información, simulaciones de escenarios, análisis y documento del Plan de Expansión de Generación versión preliminar"/>
        <s v="1.4 Realizar el procesamiento de información, simulaciones de escenarios, análisis y documento del Plan de Expansión de Generación versión final"/>
        <s v="2.1 Procesar la información, realizar requerimientos y elaborar informe de seguimiento trimestral"/>
        <s v="3.1 Realización de Oficios de concepto u Oficios de requerimientos."/>
        <s v="3.2 Informe de conceptos de potencial hidroenergético. Trimestral"/>
        <s v="4.1 Analizar información de solicitud de registro y elaborar oficio de registro u oficio solicitando aclaraciones."/>
        <s v="4.2 Elaborar informe de registro de proyectos. Mensual."/>
        <s v="5.1 Realizar el procesamiento de información, simulaciones de escenarios, análisis y documento soporte"/>
        <s v="6.1 Acompañamiento y elaboración del informe de actividades"/>
        <s v="1.1 Realizar gestión para la obtención de datos e información necesaria para la estimación del ICEE"/>
        <s v="1.2 Compilar, procesar y validar información y realizar los cálculos bajo la metodología definida"/>
        <s v="1.3 Procesar observaciones, realizar ajustes, actualizar la base de datos, elaborar el documento y publicar"/>
        <s v="2.1 Procesar la información necesaria para elaborar el PIEC."/>
        <s v="2.2 Definir la metodología para el PIEC"/>
        <s v="2.3 Realizar los análisis, simulaciones, procesamiento de resultados, identificación de alternativas y soluciones para el PIEC, publicación de versión preliminar y recepción de comentarios"/>
        <s v="2.4 Procesar observaciones, realizar ajustes y análisis complementarios, elaborar y publicar la versión final del PIEC"/>
        <s v="3.1 Realizar recolección y validación de información conforme con la Resolución UPME 283/2021 para la evaluación de los PECOR"/>
        <s v="3.2 Realizar la evaluación de los PECOR a través del análisis de las propuestas de solución y los costos para diferentes alternativas de ampliación de la cobertura"/>
        <s v="3.3 Emitir concepto a los proyectos PECOR"/>
        <s v="1.1 Definir los objetivos y estrategias del plan"/>
        <s v="1.2 Preparar las bases de datos para la formulación del Plan de Expansión de transmisión"/>
        <s v="1.3 Realizar los análisis, simulaciones e identificar obras del Plan de Expansión en versión preliminar y publicar"/>
        <s v="1.4 Realizar los análisis, simulaciones e identificar obras del Plan de Expansión en versión final y publicar"/>
        <s v="2.1 Realizar la revisión de completitud y análisis preliminares para observaciones de las solicitudes de conexión de proyectos de generación y consumo de energía eléctrica"/>
        <s v="2.2  Realizar los análisis de capacidad y aplicación de criterios de asignación de las solicitudes de conexión, y publicación de filas de proyectos que requieren expansión y no requieren expansión"/>
        <s v="2.3 Procesar los resultados de las solicitudes de conexión y emitir los conceptos de conexión de proyectos que no requieren expansión"/>
        <s v="2.4 Análisis de las solicitudes de conexión que requieren expansión, definir expansiones pertinentes y emitir los conceptos pertinentes"/>
        <s v="Preparar bases de datos, realizar simulaciones, análisis y evaluaciones de las solicitudes de proyectos de STR y emitir conceptos"/>
        <s v="Realizar los análisis eléctricos y económicos de la segunda fase de renovables en La Guajira"/>
        <s v="Definir la metodología de asignación de conexiones de proyectos de generación y consumo de energía eléctrica"/>
        <s v="Análisis de comentarios y consolidación de información de estudio sobre caracterización del consumo de leña. " u="1"/>
      </sharedItems>
    </cacheField>
    <cacheField name="PONDERACIÓN DE LA SUBACTIVIDAD _x000a_(%) " numFmtId="10">
      <sharedItems containsSemiMixedTypes="0" containsString="0" containsNumber="1" minValue="0" maxValue="0.4" count="24">
        <n v="2.5000000000000001E-2"/>
        <n v="0.05"/>
        <n v="1.2500000000000001E-2"/>
        <n v="1.4999999999999999E-2"/>
        <n v="3.7499999999999999E-2"/>
        <n v="0.15"/>
        <n v="0.1"/>
        <n v="0.04"/>
        <n v="0.06"/>
        <n v="0.09"/>
        <n v="0.18"/>
        <n v="0.3"/>
        <n v="0.02"/>
        <n v="0.03"/>
        <n v="0.01"/>
        <n v="0.08"/>
        <n v="7.0000000000000007E-2"/>
        <n v="0.4"/>
        <n v="0.2"/>
        <n v="0"/>
        <n v="5.0000000000000001E-3"/>
        <n v="7.4999999999999997E-3"/>
        <n v="6.25E-2"/>
        <n v="2.5000000000000001E-3"/>
      </sharedItems>
    </cacheField>
    <cacheField name="Seleccione de lista desplegable" numFmtId="0">
      <sharedItems containsBlank="1"/>
    </cacheField>
    <cacheField name="Seleccione de la lista desplegable el proyectos de inversión correspondiente" numFmtId="0">
      <sharedItems containsBlank="1"/>
    </cacheField>
    <cacheField name="DEPENDENCIA RESPONSABLE_x000a_Selecciones de la lista desplegable la dependencia y/o area correspondiente" numFmtId="0">
      <sharedItems count="16">
        <s v="Secretaría General - GIT Gestión Administrativa"/>
        <s v="Secretaría General - GIT Gestión Financiera"/>
        <s v="Secretaría General - GIT Gestión Jurídica y Contractual"/>
        <s v="Secretaría General - GIT Talento Humano y Servicio al Ciudadano"/>
        <s v="Dirección General - GIT Planeación"/>
        <s v="Subdirección de Demanda"/>
        <s v="Subdirección de Demanda - GIT Incentivos"/>
        <s v="Oficina de Gestión de Proyectos de Fondos"/>
        <s v="Oficina de Gestión de la Información"/>
        <s v="Dirección General - Control Interno"/>
        <s v="Subdirección de Hidrocarburos"/>
        <s v="Subdirección de Minería"/>
        <s v="Subdirección de Energía Eléctrica - GIT Convocatorias Públicas"/>
        <s v="Subdirección de Energía Eléctrica - GIT Generación y Registro"/>
        <s v="Subdirección de Energía Eléctrica - GIT Cobertura"/>
        <s v="Subdirección de Energía Eléctrica - GIT Transmisión"/>
      </sharedItems>
    </cacheField>
    <cacheField name="SI" numFmtId="0">
      <sharedItems containsBlank="1"/>
    </cacheField>
    <cacheField name="NO" numFmtId="0">
      <sharedItems containsBlank="1"/>
    </cacheField>
    <cacheField name="INDIQUE EL ÁREA EN CASO QUE LA RESPUESTA SEA POSITIVA" numFmtId="0">
      <sharedItems containsBlank="1"/>
    </cacheField>
    <cacheField name="FECHA DE INICIO" numFmtId="14">
      <sharedItems containsSemiMixedTypes="0" containsNonDate="0" containsDate="1" containsString="0" minDate="2022-01-01T00:00:00" maxDate="2023-01-02T00:00:00" count="35">
        <d v="2022-02-01T00:00:00"/>
        <d v="2022-03-31T00:00:00"/>
        <d v="2022-02-02T00:00:00"/>
        <d v="2022-05-02T00:00:00"/>
        <d v="2022-08-01T00:00:00"/>
        <d v="2022-09-01T00:00:00"/>
        <d v="2022-10-01T00:00:00"/>
        <d v="2022-03-01T00:00:00"/>
        <d v="2022-11-01T00:00:00"/>
        <d v="2022-01-01T00:00:00"/>
        <d v="2022-03-10T00:00:00"/>
        <d v="2022-06-01T00:00:00"/>
        <d v="2022-01-14T00:00:00"/>
        <d v="2022-04-01T00:00:00"/>
        <d v="2022-03-30T00:00:00"/>
        <d v="2022-10-05T00:00:00"/>
        <d v="2022-01-23T00:00:00"/>
        <d v="2022-01-02T00:00:00"/>
        <d v="2022-01-07T00:00:00"/>
        <d v="2022-01-04T00:00:00"/>
        <d v="2022-04-15T00:00:00"/>
        <d v="2022-01-05T00:00:00"/>
        <d v="2022-01-03T00:00:00"/>
        <d v="2022-01-31T00:00:00"/>
        <d v="2022-08-03T00:00:00"/>
        <d v="2022-07-01T00:00:00"/>
        <d v="2022-01-10T00:00:00"/>
        <d v="2022-04-12T00:00:00"/>
        <d v="2022-05-01T00:00:00"/>
        <d v="2022-01-24T00:00:00"/>
        <d v="2022-12-01T00:00:00"/>
        <d v="2022-08-28T00:00:00"/>
        <d v="2022-04-30T00:00:00"/>
        <d v="2023-01-01T00:00:00"/>
        <d v="2022-01-15T00:00:00"/>
      </sharedItems>
    </cacheField>
    <cacheField name="FECHA DE TERMINACIÓN" numFmtId="165">
      <sharedItems containsSemiMixedTypes="0" containsNonDate="0" containsDate="1" containsString="0" minDate="2022-01-31T00:00:00" maxDate="2023-01-31T00:00:00" count="27">
        <d v="2022-03-31T00:00:00"/>
        <d v="2022-06-30T00:00:00"/>
        <d v="2022-12-31T00:00:00"/>
        <d v="2022-07-31T00:00:00"/>
        <d v="2022-08-31T00:00:00"/>
        <d v="2022-02-28T00:00:00"/>
        <d v="2022-04-30T00:00:00"/>
        <d v="2022-07-30T00:00:00"/>
        <d v="2022-09-30T00:00:00"/>
        <d v="2022-10-31T00:00:00"/>
        <d v="2022-11-30T00:00:00"/>
        <d v="2022-01-31T00:00:00"/>
        <d v="2022-03-30T00:00:00"/>
        <d v="2022-03-01T00:00:00"/>
        <d v="2022-05-15T00:00:00"/>
        <d v="2022-02-20T00:00:00"/>
        <d v="2022-10-30T00:00:00"/>
        <d v="2022-12-30T00:00:00"/>
        <d v="2022-10-05T00:00:00"/>
        <d v="2022-10-10T00:00:00"/>
        <d v="2022-11-15T00:00:00"/>
        <d v="2022-08-09T00:00:00"/>
        <d v="2022-04-28T00:00:00"/>
        <d v="2022-10-20T00:00:00"/>
        <d v="2023-01-30T00:00:00"/>
        <d v="2022-05-31T00:00:00"/>
        <d v="2022-08-30T00:00:00"/>
      </sharedItems>
    </cacheField>
    <cacheField name="Seleccione de la lista desplegable la diemnsión MIPG" numFmtId="0">
      <sharedItems containsBlank="1"/>
    </cacheField>
    <cacheField name="Seleccione de la lista desplegable la política correspondiente" numFmtId="0">
      <sharedItems containsBlank="1"/>
    </cacheField>
    <cacheField name="Seleccione de la lista desplegable lel plan que corresponda" numFmtId="0">
      <sharedItems containsBlank="1"/>
    </cacheField>
    <cacheField name="FECHA DE AVANCE TRIM 1_x000a_Registre la fecha estimada en que terminó la ejecución de la subactividad" numFmtId="0">
      <sharedItems containsDate="1" containsBlank="1" containsMixedTypes="1" minDate="2021-03-31T00:00:00" maxDate="2023-01-01T00:00:00"/>
    </cacheField>
    <cacheField name="AVANCE CUANTITATIVO TRIM 1Registre el % de avance con respecto a la ponderación de la subactividad (Columna J)" numFmtId="10">
      <sharedItems containsString="0" containsBlank="1" containsNumber="1" minValue="0" maxValue="0.1"/>
    </cacheField>
    <cacheField name=" DESCRIPCIÓN DEL AVANCE TRIM 1_x000a_Registre de forma  breve, clara y precisa en que consiste el avance reportado en la celda anterior." numFmtId="0">
      <sharedItems containsBlank="1"/>
    </cacheField>
    <cacheField name="PORCENTAJE DE AVANCE VERIFICADO TRIM 1" numFmtId="10">
      <sharedItems containsString="0" containsBlank="1" containsNumber="1" minValue="0" maxValue="0.1"/>
    </cacheField>
    <cacheField name="DESCRIPCIÓN TRIM 1" numFmtId="0">
      <sharedItems containsBlank="1"/>
    </cacheField>
    <cacheField name="FECHA DE VERIFICACIÓN_x000a_(DD/MM/AAAA) TRIM 1" numFmtId="0">
      <sharedItems containsNonDate="0" containsDate="1" containsString="0" containsBlank="1" minDate="2022-04-19T00:00:00" maxDate="2022-04-20T00:00:00"/>
    </cacheField>
    <cacheField name="OBSERVACIÓN  Y/O ESTADO TRIM 1" numFmtId="0">
      <sharedItems containsBlank="1"/>
    </cacheField>
    <cacheField name="FECHA DE EJECUCIÓN_x000a_(DD/MM/AAAA) TRIM 2" numFmtId="0">
      <sharedItems containsDate="1" containsBlank="1" containsMixedTypes="1" minDate="2022-04-07T00:00:00" maxDate="2022-08-03T00:00:00"/>
    </cacheField>
    <cacheField name="AVANCE CUANTITATIVO TRIM 2" numFmtId="10">
      <sharedItems containsBlank="1" containsMixedTypes="1" containsNumber="1" minValue="0" maxValue="0.16"/>
    </cacheField>
    <cacheField name=" DESCRIPCIÓN DEL AVANCE TRIM 2" numFmtId="0">
      <sharedItems containsBlank="1"/>
    </cacheField>
    <cacheField name="PROCENTAJE DE AVANCE VERIFICADO_x000a_(Acumulado)_x000a_TRIM 2" numFmtId="10">
      <sharedItems containsBlank="1" containsMixedTypes="1" containsNumber="1" minValue="0" maxValue="0.16"/>
    </cacheField>
    <cacheField name="DESCRIPCIÓN DE LO AVANZADO TRIM 2" numFmtId="0">
      <sharedItems containsBlank="1"/>
    </cacheField>
    <cacheField name="FECHA DE EJECUCIÓN_x000a_(DD/MM/AAAA) TRIM 22" numFmtId="14">
      <sharedItems containsNonDate="0" containsDate="1" containsString="0" containsBlank="1" minDate="2022-06-21T00:00:00" maxDate="2022-08-03T00:00:00"/>
    </cacheField>
    <cacheField name="OBSERVACIÓN  Y/O ESTADO TRIM 2" numFmtId="0">
      <sharedItems containsBlank="1"/>
    </cacheField>
    <cacheField name="FECHA DE EJECUCIÓN_x000a_(DD/MM/AAAA) TRIM 3" numFmtId="0">
      <sharedItems containsDate="1" containsBlank="1" containsMixedTypes="1" minDate="1899-12-31T00:00:00" maxDate="2022-12-31T00:00:00"/>
    </cacheField>
    <cacheField name="AVANCE CUANTITATIVO_x000a_(Acumulado)_x000a_ TRIM 3" numFmtId="0">
      <sharedItems containsString="0" containsBlank="1" containsNumber="1" minValue="0" maxValue="0.93"/>
    </cacheField>
    <cacheField name=" DESCRIPCIÓN DEL AVANCE TRIM 3" numFmtId="0">
      <sharedItems containsBlank="1"/>
    </cacheField>
    <cacheField name="PROCENTAJE DE AVANCE VERIFICADO_x000a_(Acumulado)_x000a_TRIM 3" numFmtId="10">
      <sharedItems containsMixedTypes="1" containsNumber="1" minValue="0" maxValue="0.22500000000000001"/>
    </cacheField>
    <cacheField name="DESCRIPCIÓN DE LO AVANZADO TRIM 3" numFmtId="0">
      <sharedItems/>
    </cacheField>
    <cacheField name="FECHA DE EJECUCIÓN_x000a_(DD/MM/AAAA) TRIM 32" numFmtId="14">
      <sharedItems containsDate="1" containsMixedTypes="1" minDate="2022-07-20T00:00:00" maxDate="2022-10-19T00:00:00"/>
    </cacheField>
    <cacheField name="OBSERVACIÓN  Y/O ESTADO TRIM 3" numFmtId="0">
      <sharedItems count="5">
        <s v="Cumplida"/>
        <s v="Con avance y en terminos"/>
        <s v="Incumplida"/>
        <s v="Sin avance y en terminos"/>
        <s v="No Aplica"/>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224">
  <r>
    <n v="1"/>
    <s v="Objetivo Estratégico No.1"/>
    <s v="Generar valor público, económico y social, a partir del conocimiento integral de los recursos minero-energéticos."/>
    <s v="2.1 Realizar la modernización institucional con procesos fortalecidos, eficientes y eficaces."/>
    <s v="Formular del proyecto de   inversión que liderará la Secretaría General para la vigencia 2023-2026, en lo relacionado con la restructuración de las instalaciones físicas de la UPME."/>
    <s v="Documento Diagnóstico"/>
    <n v="1"/>
    <s v="Diagnóstico"/>
    <s v="Realizar el diagnóstico que dé cuenta de la necesidad de la restructuración de las instalaciones físicas de la UPME."/>
    <n v="2.5000000000000001E-2"/>
    <s v="Inversión"/>
    <s v="Generación de valor público a través del emprendimiento y la innovación para la UPME ubicada en Bogotá._x000a_a. Promover la transformación de las capacidades del Talento Humano hacia la transformación digital y la economía digital."/>
    <x v="0"/>
    <s v="X"/>
    <m/>
    <s v="Dirección General - GIT Planeación"/>
    <d v="2022-02-01T00:00:00"/>
    <d v="2022-03-31T00:00:00"/>
    <s v="2. Direccionamiento Estratégico"/>
    <s v="2.2 Gestión presupuestal y eficiencia del gasto público"/>
    <s v="N.A."/>
    <d v="2022-02-28T00:00:00"/>
    <n v="2.5000000000000001E-2"/>
    <s v="Se realizó diagnóstico de intervención con tres modalidades y tres segmentos. Ver evidencias Acción 1."/>
    <n v="2.5000000000000001E-2"/>
    <s v="Se ejecutó la actividad en el tiempo estimado y cuenta con las evidencias."/>
    <d v="2022-04-19T00:00:00"/>
    <s v="Cumplida"/>
    <m/>
    <n v="0"/>
    <s v="Se dió cumplió a esta acción en el mes de febrero."/>
    <n v="0.03"/>
    <s v="Actividad cumplida en el 1er trimestre"/>
    <d v="2022-07-18T00:00:00"/>
    <s v="Cumplida"/>
    <s v="N.A"/>
    <n v="0"/>
    <s v="Se dió cumplió a esta acción en el mes de febrero._x000a_"/>
    <n v="2.5000000000000001E-2"/>
    <s v="Actividad cumplida en el 1er trimestre"/>
    <d v="2022-10-12T00:00:00"/>
    <s v="Cumplida"/>
    <s v="N/A"/>
    <n v="2.5000000000000001E-2"/>
    <s v="Actividad cumplida en el 1er trimestre"/>
    <n v="2.5000000000000001E-2"/>
    <s v="Subactividad ejecutada completamente"/>
    <d v="2023-01-18T00:00:00"/>
    <s v="Cumplida"/>
  </r>
  <r>
    <n v="2"/>
    <s v="Objetivo Estratégico No.2"/>
    <s v="Incorporar las mejores prácticas organizacionales y tecnológicas que garanticen calidad e integridad de la gestión pública."/>
    <s v="2.1 Realizar la modernización institucional con procesos fortalecidos, eficientes y eficaces."/>
    <s v="Formular del proyecto de   inversión que liderará la Secretaría General para la vigencia 2023-2026, en lo relacionado con la restructuración de las instalaciones físicas de la UPME."/>
    <s v="Documento justificación Proyecto de Inversión"/>
    <n v="1"/>
    <s v="Documento"/>
    <s v="Formulación de la necesidad, justificación, estudio de mercado y demás soportes necesarios para la inclusión del producto en el proyecto de inversión que liderará la Secretaría general para la adecuación de los espacios físicos de la UPME en concordancia "/>
    <n v="0.05"/>
    <s v="Inversión"/>
    <s v="Generación de valor público a través del emprendimiento y la innovación para la UPME ubicada en Bogotá._x000a_a. Ejecutar las iniciativas de socialización y despliegue de información del Plan Estratégico de comunicaciones. b. Potenciar la búsqueda, intercambio,"/>
    <x v="0"/>
    <s v="X"/>
    <m/>
    <s v="Dirección General - GIT Planeación"/>
    <d v="2022-03-31T00:00:00"/>
    <d v="2022-06-30T00:00:00"/>
    <s v="2. Direccionamiento Estratégico"/>
    <s v="2.1 Planeación Institucional"/>
    <s v="N.A."/>
    <d v="2022-03-31T00:00:00"/>
    <n v="3.7499999999999999E-2"/>
    <s v="Se realizó elejercicio del formulación de la justificación del nuevo proyecto de inversión, con las indicaciones sugeridas por el GIT de planeación.  (pendiente retroalimentación de planeación). Así mismo se presentó para aprobación  elnuevo proyecto de I"/>
    <n v="3.7499999999999999E-2"/>
    <s v="Actividad que presenta avances con evidencias y finaliza en junio "/>
    <d v="2022-04-19T00:00:00"/>
    <s v="Con avance"/>
    <d v="2022-06-30T00:00:00"/>
    <n v="1.2E-2"/>
    <s v="Se dió respuesta a las observaciones dadas por el GIT de planeación, se diseño la cadena de valor y el costeo del proyecto de inversión, y se presentó al DNP "/>
    <n v="0.05"/>
    <s v="Actividad cumplida durante el 2do trimestre y cuenta con las evidencias objetivas."/>
    <d v="2022-07-18T00:00:00"/>
    <s v="Cumplida"/>
    <s v="N.A"/>
    <n v="0"/>
    <s v="Se dió cumplió a esta acción en el segundo trimestre._x000a_"/>
    <n v="0.05"/>
    <s v="Actividad cumplida en el 1er trimestre"/>
    <d v="2022-10-12T00:00:00"/>
    <s v="Cumplida"/>
    <s v="N/A"/>
    <n v="0.05"/>
    <s v="Actividad cumplida en el 2do trimestre"/>
    <n v="0.05"/>
    <s v="Subactividad ejecutada completamente"/>
    <d v="2023-01-18T00:00:00"/>
    <s v="Cumplida"/>
  </r>
  <r>
    <n v="3"/>
    <s v="Objetivo Estratégico No.2"/>
    <s v="Incorporar las mejores prácticas organizacionales y tecnológicas que garanticen calidad e integridad de la gestión pública."/>
    <s v="2.3 Implementar acciones orientadas a la transformación digital de la entidad. "/>
    <s v="Coordinar con la OGI el seguimiento a las solicitudes y tramites utilizando la información que reposa en el aplicativo ORFEO"/>
    <s v="Actualizaciones al sistema"/>
    <s v="Depende de la necesidad"/>
    <s v="Actualizaciones"/>
    <s v="Realizar informes mensuales de seguimiento por área en coordinación con la OGI, con su correspondiente generación de alertas."/>
    <n v="2.5000000000000001E-2"/>
    <s v="Inversión"/>
    <s v="Generación de valor público a través del emprendimiento y la innovación para la UPME ubicada en Bogotá._x000a_a. Ejecutar las iniciativas de socialización y despliegue de información del Plan Estratégico de comunicaciones. b. Potenciar la búsqueda, intercambio,"/>
    <x v="0"/>
    <s v="X"/>
    <m/>
    <s v="Oficina  de Gestión de la Información"/>
    <d v="2022-02-01T00:00:00"/>
    <d v="2022-12-31T00:00:00"/>
    <s v="6. Información y Comunicación"/>
    <s v="6.1 Gestión documental"/>
    <s v="1. Plan Institucional de Archivos de la Entidad ­PINAR"/>
    <d v="2022-03-31T00:00:00"/>
    <n v="4.5500000000000002E-3"/>
    <s v="Se generaron 2 informes y se realizaron mesas de trabajo con la OGI (Ver presentación en la carpeta de evidencias). Evidencias Acción 3"/>
    <n v="4.5500000000000002E-3"/>
    <s v="Actividad que presenta avances con evidencias y finaliza en diciembre "/>
    <d v="2022-04-19T00:00:00"/>
    <s v="Con avance"/>
    <d v="2022-06-30T00:00:00"/>
    <n v="1.545E-2"/>
    <s v="Se remitió a todas la áreas de la entidad, los informes gerenciales de los radicados del aplicativo ORFEO correspondiente a los meses de Enero a mayo._x000a_Además se diseño una herramienta en conjunto con la OGI la cual permite generar el informe en tiempo rea"/>
    <n v="0.02"/>
    <s v="Actividad que presenta avance acumulado del 2% con evidencias objetivas (Informe en Power BI). Finaliza en diciembre."/>
    <d v="2022-07-18T00:00:00"/>
    <s v="Con avance y en terminos"/>
    <d v="2022-09-30T00:00:00"/>
    <n v="2.5000000000000001E-3"/>
    <s v="&quot;Se remitió a todas la áreas de la entidad, los informes gerenciales de los radicados del aplicativo ORFEO correspondiente a los meses de julio a septiembre._x000a_Además se socializo con los directivos la herramienta en conjunto con la OGI la cual permite gene"/>
    <n v="2.5000000000000001E-2"/>
    <s v="Se presentan avances en el 3er trimestre, quedando con avance acumulado del 2,25% relacionados con la remisión deinformes gerenciales a las coordinaciones de la Secrearía General y con el tablero de control de los radicados, el cual está habilitado para c"/>
    <d v="2022-10-12T00:00:00"/>
    <s v="Con avance y en terminos"/>
    <d v="2022-12-31T00:00:00"/>
    <n v="2.2499999999999999E-2"/>
    <s v="Se presentan avances en el 4to trimestre dando por cumplida la actividad, relacionados con la remisión de informes gerenciales a las coordinaciones de la Secrearía General y con el tablero de control de los radicados, el cual está habilitado para consulta"/>
    <n v="2.5000000000000001E-2"/>
    <s v="Subactividad ejecutada completamente"/>
    <d v="2023-01-18T00:00:00"/>
    <s v="Cumplida"/>
  </r>
  <r>
    <n v="4"/>
    <s v="Objetivo Estratégico No.2"/>
    <s v="Incorporar las mejores prácticas organizacionales y tecnológicas que garanticen calidad e integridad de la gestión pública."/>
    <s v="2.7 Identificar mensajes, canales y metodologías de comunicación de los planes, programas y proyectos de la entidad tal que sean diferenciales de acuerdo a las características de cada una de las partes interesadas."/>
    <s v="Ejecutar el Cumplimiento de planes a cargo de la coordinación del GIT de Gestión Administrativa"/>
    <s v="Cumplimiento Planes Institucionales"/>
    <n v="3"/>
    <s v="Planes Institucionales"/>
    <s v="Realizar seguimiento y control a las acciones propuestas en cada uno de los planes a cargo del GIT Gestión Administrativa."/>
    <n v="0.05"/>
    <s v="Inversión"/>
    <s v="Generación de valor público a través del emprendimiento y la innovación para la UPME ubicada en Bogotá._x000a_a. Ejecutar las iniciativas de socialización y despliegue de información del Plan Estratégico de comunicaciones. b. Potenciar la búsqueda, intercambio,"/>
    <x v="0"/>
    <m/>
    <s v="X"/>
    <s v="No Aplica"/>
    <d v="2022-02-01T00:00:00"/>
    <d v="2022-07-31T00:00:00"/>
    <s v="6. Información y Comunicación"/>
    <s v="6.1 Gestión documental"/>
    <s v="1. Plan Institucional de Archivos de la Entidad ­PINAR"/>
    <d v="2022-03-31T00:00:00"/>
    <n v="1.5625E-2"/>
    <s v="Se realizaron seguimientos al cumplimiento de los cronogramas de PINAR y PIGA.  Evidencias Acción 4"/>
    <n v="1.5625E-2"/>
    <s v="Actividad que presenta avances con evidencias y finaliza en julio "/>
    <d v="2022-04-19T00:00:00"/>
    <s v="Con avance"/>
    <d v="2022-06-30T00:00:00"/>
    <n v="2.9374999999999998E-2"/>
    <s v="Se realizaron seguimientos al cumplimiento de los cronogramas de PINAR y PIGA.  "/>
    <n v="2.9374999999999998E-2"/>
    <s v="Actividad que presenta avance acumulado del 2,9% con evidencias. (El PINAR tiene un avance del 81% y el PIGA tiene un avance del 67%) según los cronogramas. Finaliza en julio."/>
    <d v="2022-07-18T00:00:00"/>
    <s v="Con avance y en terminos"/>
    <d v="2022-09-30T00:00:00"/>
    <n v="2.1000000000000001E-2"/>
    <s v="Se realizaron seguimientos al cumplimiento de los cronogramas de PINAR y PIGA a corte 3er trimestre con lo cual se da por cumplida esta actividad del plan de acción_x000a_"/>
    <n v="0.05"/>
    <s v="La actividad reporta cumplimiento con corte a septiembre, en la validación de la evidencia el plan para el PIGA reporta un avance promedio del 83% y el PINAR del 94%, así mismo, se evidencias algunas actividades que no han finalizado en su totalidad, or l"/>
    <d v="2022-10-12T00:00:00"/>
    <s v="Cumplida"/>
    <d v="2022-12-31T00:00:00"/>
    <n v="0.05"/>
    <s v="Actividad de seguimiento cumplida en el 3er trimestre. Atendiendo la solicitud del GIT Planeación, se relacionan evidencias del seguimiento a corte fin de año de los planes institucionales del GITGA para dejar trazabalidad de su cumplimiento."/>
    <n v="0.05"/>
    <s v="Subactividad ejecutada completamente"/>
    <d v="2023-01-18T00:00:00"/>
    <s v="Cumplida"/>
  </r>
  <r>
    <n v="5"/>
    <s v="Objetivo Estratégico No.2"/>
    <s v="Incorporar las mejores prácticas organizacionales y tecnológicas que garanticen calidad e integridad de la gestión pública."/>
    <s v="2.7 Identificar mensajes, canales y metodologías de comunicación de los planes, programas y proyectos de la entidad tal que sean diferenciales de acuerdo a las características de cada una de las partes interesadas."/>
    <s v="Realizar el Seguimiento mensual al PAA para el presupuesto de funcionamiento y la participación de Secretaria General en el proyecto de inversión "/>
    <s v="Matriz  de control a la  Ejecución presupuestal"/>
    <n v="12"/>
    <s v="Matriz de Control"/>
    <s v="Generar  el seguimiento mensual a través de la matriz de control que genere las  alertas en el cumplimiento de la ejecución del Plan Anual de Adquisiciones de los recursos de funcionamiento e inversión a cargo del Despacho de Secretaría General."/>
    <n v="2.5000000000000001E-2"/>
    <s v="Funcionamiento"/>
    <s v="N.A."/>
    <x v="0"/>
    <m/>
    <s v="X"/>
    <s v="No Aplica"/>
    <d v="2022-02-01T00:00:00"/>
    <d v="2022-12-31T00:00:00"/>
    <s v="2. Direccionamiento Estratégico"/>
    <s v="2.2 Gestión presupuestal y eficiencia del gasto público"/>
    <s v="2. Plan Anual de Adquisiciones"/>
    <d v="2022-03-31T00:00:00"/>
    <n v="2.5000000000000001E-3"/>
    <s v="Se presentó al Despacho de Secretaría General,  el primer informe donde se contempla elprimer trimestre en relación al avance de cumplimiento.  Evidencias Acción 5"/>
    <n v="2.5000000000000001E-3"/>
    <s v="Actividad que presenta avances con evidencias y finaliza en diciembre "/>
    <d v="2022-04-19T00:00:00"/>
    <s v="Con avance"/>
    <d v="2022-06-30T00:00:00"/>
    <n v="0.01"/>
    <s v="Se presentaron los informes correspondientes a los meses abril, mayo y junio al Despacho de Secretaría General."/>
    <n v="1.2500000000000001E-2"/>
    <s v="Actividad que presenta avance acumulado del 1,3% con evidencias objetivas. Finaliza en diciembre."/>
    <d v="2022-07-18T00:00:00"/>
    <s v="Con avance y en terminos"/>
    <d v="2022-09-30T00:00:00"/>
    <n v="7.4999999999999997E-3"/>
    <s v="Se presentaron los informes correspondientes a los meses julio, agosto y septiembre al Despacho de Secretaría General._x000a_"/>
    <n v="0.02"/>
    <s v="Actividad que presenta avances en el 3er trimestre, quedando con avance acumulado del 2%,  la actividad es de ejecución  mensual,, cuenta con las evidencias de los seguimiento que corresponden a informes mensuales enviados a la secretaria general de la UP"/>
    <d v="2022-10-12T00:00:00"/>
    <s v="Con avance y en terminos"/>
    <d v="2022-12-31T00:00:00"/>
    <n v="2.5000000000000001E-2"/>
    <s v="Se presentaron los informes correspondientes a los meses octubre, noviembre y diciembre al Despacho de Secretaría General, con lo cual se da por cumplida la acción._x000a_"/>
    <n v="2.5000000000000001E-2"/>
    <s v="Subactividad ejecutada completamente"/>
    <d v="2023-01-18T00:00:00"/>
    <s v="Cumplida"/>
  </r>
  <r>
    <n v="6"/>
    <s v="Objetivo Estratégico No.2"/>
    <s v="Incorporar las mejores prácticas organizacionales y tecnológicas que garanticen calidad e integridad de la gestión pública."/>
    <s v="2.7 Identificar mensajes, canales y metodologías de comunicación de los planes, programas y proyectos de la entidad tal que sean diferenciales de acuerdo a las características de cada una de las partes interesadas."/>
    <s v="Realizar el Seguimiento mensual al PAA para el presupuesto de funcionamiento y la participación de Secretaria General en el proyecto de inversión "/>
    <s v="Alertas "/>
    <s v="Según necesidad"/>
    <s v="Correos generando Alertas"/>
    <s v="Generar las alertas resultantes del seguimiento anterior"/>
    <n v="2.5000000000000001E-2"/>
    <s v="Funcionamiento"/>
    <s v="N.A."/>
    <x v="0"/>
    <m/>
    <s v="X"/>
    <s v="No Aplica"/>
    <d v="2022-02-01T00:00:00"/>
    <d v="2022-12-31T00:00:00"/>
    <s v="2. Direccionamiento Estratégico"/>
    <s v="2.2 Gestión presupuestal y eficiencia del gasto público"/>
    <s v="2. Plan Anual de Adquisiciones"/>
    <d v="2022-03-31T00:00:00"/>
    <n v="2.5000000000000001E-3"/>
    <s v="Se presentó al Despacho de Secretaría General,  el primer informe donde se contempla elprimer trimestre, con las alertas correspondientes al cumplimiento del PAA a cargo del Despacho de Secretaría General. Evidencias Acción 6"/>
    <n v="2.5000000000000001E-3"/>
    <s v="Actividad que presenta avances con evidencias y finaliza en diciembre "/>
    <d v="2022-04-19T00:00:00"/>
    <s v="Con avance"/>
    <d v="2022-06-30T00:00:00"/>
    <n v="0.01"/>
    <s v="Se presentaron los informes correspondientes a los meses abril, mayo y junio al Despacho de Secretaría General informando las alertas correspondientes."/>
    <n v="1.2500000000000001E-2"/>
    <s v="Actividad que presenta avance acumulado del 1,3% con evidencias objetivas. Finaliza en diciembre."/>
    <d v="2022-07-18T00:00:00"/>
    <s v="Con avance y en terminos"/>
    <d v="2022-09-30T00:00:00"/>
    <n v="7.4999999999999997E-3"/>
    <s v="Se presentaron los informes correspondientes a los meses julio, agosto y septiembre al Despacho de Secretaría General informando las alertas correspondientes._x000a_"/>
    <n v="0.02"/>
    <s v="Actividad que presenta avances en el 3er trimestre, quedando con avance acumulado del 2%,  la actividad es de ejecución  mensual, cuenta con las evidencias de las alertaslas cuales se encuentran como un punto de los informes mensuales enviados a la secret"/>
    <d v="2022-10-12T00:00:00"/>
    <s v="Con avance y en terminos"/>
    <d v="2022-12-31T00:00:00"/>
    <n v="2.5000000000000001E-2"/>
    <s v="Se presentaron los informes correspondientes a los meses octubre, noviembre y diciembre al Despacho de Secretaría General informando las alertas y comentarios correspondientes, con lo cual se da por cumplida la acción._x000a_"/>
    <n v="2.5000000000000001E-2"/>
    <s v="Subactividad ejecutada completamente"/>
    <d v="2023-01-18T00:00:00"/>
    <s v="Cumplida"/>
  </r>
  <r>
    <n v="7"/>
    <s v="Objetivo Estratégico No.2"/>
    <s v="Incorporar las mejores prácticas organizacionales y tecnológicas que garanticen calidad e integridad de la gestión pública."/>
    <s v="2.7 Identificar mensajes, canales y metodologías de comunicación de los planes, programas y proyectos de la entidad tal que sean diferenciales de acuerdo a las características de cada una de las partes interesadas."/>
    <s v="Gestión Transversal Coordinación de Gestión Administrativa"/>
    <s v="Procedimientos y formatos Actualizados"/>
    <n v="2"/>
    <s v="Procedimientos y formatos Actualizados"/>
    <s v="Actualizar los instructivos y formatos del GIT de Gestión Administrativa y enviarlos a formalización en el sistema de gestión de calidad."/>
    <n v="2.5000000000000001E-2"/>
    <s v="Funcionamiento"/>
    <s v="N.A."/>
    <x v="0"/>
    <m/>
    <s v="X"/>
    <s v="No Aplica"/>
    <d v="2022-02-01T00:00:00"/>
    <d v="2022-08-31T00:00:00"/>
    <s v="2. Direccionamiento Estratégico"/>
    <s v="2.1 Planeación Institucional"/>
    <s v="N.A."/>
    <m/>
    <n v="0"/>
    <s v="En proceso de construcción por el GIT de Gestión Administrativa. Sin evidencia"/>
    <n v="0"/>
    <m/>
    <m/>
    <s v="En terminos"/>
    <d v="2022-06-30T00:00:00"/>
    <n v="6.2500000000000003E-3"/>
    <s v="Se inició el proceso con el GIT de Planeación del procedimiento de Gestión Documental y del formato Préstamo de expedientes en Archivos de Gestión."/>
    <n v="6.1999999999999998E-3"/>
    <s v="Actividad que presenta avance acumulado del 0,6%, con evidencias del trámite de formalización de las nuevas versiones de los 2 documentos. Finaliza en agosto."/>
    <d v="2022-07-18T00:00:00"/>
    <s v="Con avance y en terminos"/>
    <d v="2022-08-31T00:00:00"/>
    <n v="1.8749999999999999E-2"/>
    <s v="Se actualizaron los instructivos de gestión y tramite de comunicaciones, instructivo para la disposición final de documentos, formato para la creación, modificación de series y subseries y formato de entrega de inventario de documental, con la cual se da "/>
    <n v="2.5000000000000001E-2"/>
    <s v="Actividad finalizada conforme a lo planeado, cuenta con las evidencias de las actualización de los documentos (2 formatos y 2 procedimientos) actualizados y oficializados entre julio y agosto."/>
    <d v="2022-10-12T00:00:00"/>
    <s v="Cumplida"/>
    <s v="N/A"/>
    <n v="2.5000000000000001E-2"/>
    <s v="Actividad cumplida en el 3er trimestre"/>
    <n v="2.5000000000000001E-2"/>
    <s v="Subactividad ejecutada completamente"/>
    <d v="2023-01-18T00:00:00"/>
    <s v="Cumplida"/>
  </r>
  <r>
    <n v="8"/>
    <s v="Objetivo Estratégico No.2"/>
    <s v="Incorporar las mejores prácticas organizacionales y tecnológicas que garanticen calidad e integridad de la gestión pública."/>
    <s v="2.7 Identificar mensajes, canales y metodologías de comunicación de los planes, programas y proyectos de la entidad tal que sean diferenciales de acuerdo a las características de cada una de las partes interesadas."/>
    <s v="Gestión Transversal Coordinación de Gestión Administrativa"/>
    <s v="Matriz de Riesgos GITGF"/>
    <n v="1"/>
    <s v="Matriz de riesgos"/>
    <s v="Revisión y actualización de Riesgos e indicadores del proceso de Gestión Administrativa"/>
    <n v="1.2500000000000001E-2"/>
    <s v="Inversión"/>
    <s v="Generación de valor público a través del emprendimiento y la innovación para la UPME ubicada en Bogotá._x000a_a. Ejecutar las iniciativas de socialización y despliegue de información del Plan Estratégico de comunicaciones. b. Potenciar la búsqueda, intercambio,"/>
    <x v="0"/>
    <s v="X"/>
    <m/>
    <s v="Dirección General - GIT Planeación"/>
    <d v="2022-02-01T00:00:00"/>
    <d v="2022-12-31T00:00:00"/>
    <s v="5. Evaluación de Resultados"/>
    <s v="5.1 Seguimiento y evaluación del desempeño institucional"/>
    <s v="N.A."/>
    <d v="2022-03-31T00:00:00"/>
    <n v="2.5000000000000001E-3"/>
    <s v="Se gestionaron diversas mesas de trabajo para el proceso de actualización de los riesgos de gestión y corrupción para los procesos de gestión documental y gestion administrativa. Evidencias Acción 8"/>
    <n v="2.5000000000000001E-3"/>
    <s v="Actividad que presenta avances con evidencias y finaliza en diciembre "/>
    <d v="2022-04-19T00:00:00"/>
    <s v="Con avance"/>
    <d v="2022-06-30T00:00:00"/>
    <n v="0.01"/>
    <s v="Se realizó la identificación y actualización de los riesgos de gestión y corrupción de los procesos de Gestión Adminsitrava y Gestión Documental en el aplicativo SIGUEME"/>
    <n v="1.2500000000000001E-2"/>
    <s v="Actividad cumplida durante el 2do trimestre."/>
    <d v="2022-07-18T00:00:00"/>
    <s v="Cumplida"/>
    <m/>
    <n v="0"/>
    <s v="Se dió cumplió a esta acción en el segundo trimestre."/>
    <n v="1.2500000000000001E-2"/>
    <s v="Actividad cumplida en el 2er trimestre"/>
    <d v="2022-10-12T00:00:00"/>
    <s v="Cumplida"/>
    <s v="N/A"/>
    <n v="1.2500000000000001E-2"/>
    <s v="Actividad cumplida en el 2do trimestre"/>
    <n v="1.2500000000000001E-2"/>
    <s v="Subactividad ejecutada completamente"/>
    <d v="2023-01-18T00:00:00"/>
    <s v="Cumplida"/>
  </r>
  <r>
    <n v="9"/>
    <s v="Objetivo Estratégico No.2"/>
    <s v="Incorporar las mejores prácticas organizacionales y tecnológicas que garanticen calidad e integridad de la gestión pública."/>
    <s v="2.2 Contar con capital humano altamente competente, bajo un ambiente de trabajo seguro, armónico e incluyente."/>
    <s v="Gestión Transversal Coordinación de Gestión Administrativa"/>
    <s v="Evaluación de Desempeño"/>
    <s v="Según necesidad"/>
    <s v="Evaluación de Desempeño"/>
    <s v="Evaluar  al equipo de trabajo  mediante el aplicativo correspondiente."/>
    <n v="1.2500000000000001E-2"/>
    <s v="Inversión"/>
    <s v="Generación de valor público a través del emprendimiento y la innovación para la UPME ubicada en Bogotá._x000a_a. Ejecutar las iniciativas de socialización y despliegue de información del Plan Estratégico de comunicaciones. b. Potenciar la búsqueda, intercambio,"/>
    <x v="0"/>
    <m/>
    <s v="X"/>
    <s v="No Aplica"/>
    <d v="2022-02-01T00:00:00"/>
    <d v="2022-12-31T00:00:00"/>
    <s v="5. Evaluación de Resultados"/>
    <s v="5.1 Seguimiento y evaluación del desempeño institucional"/>
    <s v="N.A."/>
    <d v="2022-03-31T00:00:00"/>
    <n v="6.2500000000000003E-3"/>
    <s v="Se evaluó el personal de carrera administrativa y provisionalidad, correspondiente al periodo 2021 y se concertaron compromisos para la vigencia 2022  (Kactus)"/>
    <n v="6.1999999999999998E-3"/>
    <s v="Actividad que presenta avances con evidencias y finaliza en diciembre "/>
    <d v="2022-04-19T00:00:00"/>
    <s v="Con avance"/>
    <m/>
    <n v="0"/>
    <s v="Esta actividad finalizará en el III Trimestre de la vigencia 2022"/>
    <n v="6.1999999999999998E-3"/>
    <s v="Actividad que no presentó avance al 2do trimestre. Finaliza en diciembre."/>
    <d v="2022-07-18T00:00:00"/>
    <s v="Con avance y en terminos"/>
    <d v="2022-09-30T00:00:00"/>
    <n v="6.3E-3"/>
    <s v="Se evaluó el personal de carrera administrativa y provisionalidad, correspondiente al periodo 2022 de conformidad con las directrices impartidas por el grupo inteno de trabajo Gestión del talento humano. Las evidencias se encuentran en la plataforma (Kact"/>
    <n v="1.2500000000000001E-2"/>
    <s v="Actividad finalizada, se terminó con la evaluación del periodo 2022 I"/>
    <d v="2022-10-12T00:00:00"/>
    <s v="Cumplida"/>
    <s v="N/A"/>
    <n v="1.2500000000000001E-2"/>
    <s v="Actividad cumplida en el 3er trimestre"/>
    <n v="1.2500000000000001E-2"/>
    <s v="Subactividad ejecutada completamente"/>
    <d v="2023-01-18T00:00:00"/>
    <s v="Cumplida"/>
  </r>
  <r>
    <n v="1"/>
    <s v="Objetivo Estratégico No.2"/>
    <s v="Incorporar las mejores prácticas organizacionales y tecnológicas que garanticen calidad e integridad de la gestión pública."/>
    <s v="2.7 Identificar mensajes, canales y metodologías de comunicación de los planes, programas y proyectos de la entidad tal que sean diferenciales de acuerdo a las características de cada una de las partes interesadas."/>
    <s v="Contribuir con el GIT de planeación, en lo relacionado con la planeación, ejecución y seguimiento del presupuesto asignado a la UPME especialmente los recursos de Funcionamiento."/>
    <s v="Formato de seguimiento presupuestal"/>
    <n v="11"/>
    <s v="Formato"/>
    <s v="Estandarizar el formato correspondiente al informe mensual de Seguimiento efectivo del comportamiento presupuestal generando las alertas mensuales de control a la ejecución presupuestal y de la obligación del presupuesto tanto de Inversión como de Funcion"/>
    <n v="1.2500000000000001E-2"/>
    <s v="Funcionamiento"/>
    <s v="N.A."/>
    <x v="1"/>
    <s v="X"/>
    <m/>
    <s v="Dirección General - GIT Planeación"/>
    <d v="2022-02-01T00:00:00"/>
    <d v="2022-02-28T00:00:00"/>
    <s v="3. Gestión con Valores para Resultados"/>
    <s v="3.2 Fortalecimiento organizacional y simplificación de procesos"/>
    <s v="2. Plan Anual de Adquisiciones"/>
    <d v="2022-02-28T00:00:00"/>
    <n v="1.2500000000000001E-2"/>
    <s v="Se  construyó elformato con Código: F-GF-04, correspondiente al seguimiento a la ejecución presupuestal con periodicidad mensual a los recursos de inversión y funcionamiento, Así mismo se presentaron estos informes a la Dirección General. Evidencia Acción"/>
    <n v="1.2500000000000001E-2"/>
    <s v="Se formalizó el formato Informe de Seguimiento a Presupuesto bajo el Código: F-GF-04 el cual se encuentra implementado."/>
    <d v="2022-04-19T00:00:00"/>
    <s v="Cumplida"/>
    <m/>
    <n v="0"/>
    <s v="Se dió cumplimiento de esta actividad en el pasado mes de Febrero."/>
    <n v="1.2500000000000001E-2"/>
    <s v="Actividad cumplida en el 1er trimestre"/>
    <d v="2022-07-18T00:00:00"/>
    <s v="Cumplida"/>
    <m/>
    <m/>
    <m/>
    <n v="1.2500000000000001E-2"/>
    <s v="Actividad cumplida desde el 1er trimestre"/>
    <d v="2022-10-12T00:00:00"/>
    <s v="Cumplida"/>
    <m/>
    <m/>
    <m/>
    <n v="1.2500000000000001E-2"/>
    <s v="Subactividad ejecutada completamente"/>
    <d v="2023-01-18T00:00:00"/>
    <s v="Cumplida"/>
  </r>
  <r>
    <n v="2"/>
    <s v="Objetivo Estratégico No.2"/>
    <s v="Incorporar las mejores prácticas organizacionales y tecnológicas que garanticen calidad e integridad de la gestión pública."/>
    <s v="2.7 Identificar mensajes, canales y metodologías de comunicación de los planes, programas y proyectos de la entidad tal que sean diferenciales de acuerdo a las características de cada una de las partes interesadas."/>
    <s v="Contribuir con el GIT de planeación, en lo relacionado con la planeación, ejecución y seguimiento del presupuesto asignado a la UPME especialmente los recursos de Funcionamiento."/>
    <s v="Informe mesual de ejecución"/>
    <n v="11"/>
    <s v="Formato"/>
    <s v="Efectuar el seguimiento mensual de la ejecución presupuestal asignado a la UPME en el formato estandarizado, especialmente a los recursos de Funcionamiento"/>
    <n v="0.05"/>
    <s v="Funcionamiento"/>
    <s v="N.A."/>
    <x v="1"/>
    <s v="X"/>
    <m/>
    <s v="Dirección General - GIT Planeación"/>
    <d v="2022-02-01T00:00:00"/>
    <d v="2022-12-31T00:00:00"/>
    <s v="5. Evaluación de Resultados"/>
    <s v="5.1 Seguimiento y evaluación del desempeño institucional"/>
    <s v="2. Plan Anual de Adquisiciones"/>
    <d v="2022-03-31T00:00:00"/>
    <n v="1.2500000000000001E-2"/>
    <s v="Se elaboraron y se presentaron a la Dirección General  los informes de ejecución presupuestal correspondiente al primer trimestre de la vigencia 2022. Evidencia Acción 2."/>
    <n v="1.2500000000000001E-2"/>
    <s v="Actividad que presenta avances con evidencias y finaliza en diciembre "/>
    <d v="2022-04-19T00:00:00"/>
    <s v="Con avance"/>
    <d v="2022-06-30T00:00:00"/>
    <n v="1.2500000000000001E-2"/>
    <s v="Se elaboraron y se presentaron a la Dirección General  los informes de ejecución presupuestal correspondientes a los meses de marzo , abril y mayo de la vigencia 2022. Evidencia Acción 2."/>
    <n v="2.5000000000000001E-2"/>
    <s v="Actividad que presenta avance acumulado del 2,5%, con evidencias del trámite de formalización de las nuevas versiones de los 2 documentos. Finaliza en agosto."/>
    <d v="2022-07-18T00:00:00"/>
    <s v="Con avance y en terminos"/>
    <d v="2022-08-31T00:00:00"/>
    <n v="1.2500000000000001E-2"/>
    <s v="Se elaboraron y se presentaron a la Dirección General  los informes de ejecución presupuestal correspondientes a los meses de junio , Julio, agosto, de la vigencia 2022. Evidencia Acción 1."/>
    <n v="3.7499999999999999E-2"/>
    <s v="Actividad que presenta avance durante el 3er trimestre, avance acumulado 3,75%, actividad de jecución mensual no cuenta con evidencias para validar el avance. Finaliza en diciembre."/>
    <d v="2022-10-12T00:00:00"/>
    <s v="Con avance y en terminos"/>
    <d v="2022-12-30T00:00:00"/>
    <n v="0.05"/>
    <s v="Se elaboraron y se presentaron a la Dirección General  los informes de ejecución presupuestal correspondientes a los meses de septiembre , Octubre, Noviembre de la vigencia 2022. Evidencia del consecutivo #2."/>
    <n v="0.05"/>
    <s v="Subactividad ejecutada completamente"/>
    <d v="2023-01-18T00:00:00"/>
    <s v="Cumplida"/>
  </r>
  <r>
    <n v="3"/>
    <s v="Objetivo Estratégico No.2"/>
    <s v="Incorporar las mejores prácticas organizacionales y tecnológicas que garanticen calidad e integridad de la gestión pública."/>
    <s v="2.7 Identificar mensajes, canales y metodologías de comunicación de los planes, programas y proyectos de la entidad tal que sean diferenciales de acuerdo a las características de cada una de las partes interesadas."/>
    <s v="Contribuir con el GIT de planeación, en lo relacionado con la planeación, ejecución y seguimiento del presupuesto asignado a la UPME especialmente los recursos de Funcionamiento."/>
    <s v="Anteproyecto de Presupuesto 2023"/>
    <n v="1"/>
    <s v="Anteproyecto de Presupuesto Validado y Recibido en MinHacienda"/>
    <s v="Participar en la formulación del Anteproyecto de Presupuesto 2023, en lo referente a la Programación presupuestal a través de mesas de trabajo con el GIT de planeación y las Áreas involucradas."/>
    <n v="0.05"/>
    <s v="Funcionamiento"/>
    <s v="N.A."/>
    <x v="1"/>
    <s v="X"/>
    <m/>
    <s v="Dirección General - GIT Planeación"/>
    <d v="2022-02-01T00:00:00"/>
    <d v="2022-03-31T00:00:00"/>
    <s v="2. Direccionamiento Estratégico"/>
    <s v="2.2 Gestión presupuestal y eficiencia del gasto público"/>
    <s v="2. Plan Anual de Adquisiciones"/>
    <d v="2022-03-31T00:00:00"/>
    <n v="0.05"/>
    <s v="Se construyó el anteproyecto en conjunto con elGIT de Planeación, para la vigencia 2023 de los recursos de funcionamiento e Inversión, además se presentó el 8 de marzo al Consejo Directivo para la aprobación. Posteriormente se realizó el cargue del antepr"/>
    <n v="0.05"/>
    <s v="Se ejecutó acorde con lo planificado y cuenta con las evidencias."/>
    <d v="2022-04-19T00:00:00"/>
    <s v="Cumplida"/>
    <m/>
    <n v="0"/>
    <s v="Se dió cumplimiento de esta actividad en el pasado mes de Marzo."/>
    <n v="0.05"/>
    <s v="Actividad cumplida en el 1er trimestre"/>
    <d v="2022-07-18T00:00:00"/>
    <s v="Cumplida"/>
    <m/>
    <m/>
    <m/>
    <n v="0.05"/>
    <s v="Actividad cumplida desde el 1er trimestre"/>
    <d v="2022-10-12T00:00:00"/>
    <s v="Cumplida"/>
    <m/>
    <m/>
    <m/>
    <n v="0.05"/>
    <s v="Subactividad ejecutada completamente"/>
    <d v="2023-01-18T00:00:00"/>
    <s v="Cumplida"/>
  </r>
  <r>
    <n v="4"/>
    <s v="Objetivo Estratégico No.2"/>
    <s v="Incorporar las mejores prácticas organizacionales y tecnológicas que garanticen calidad e integridad de la gestión pública."/>
    <s v="2.7 Identificar mensajes, canales y metodologías de comunicación de los planes, programas y proyectos de la entidad tal que sean diferenciales de acuerdo a las características de cada una de las partes interesadas."/>
    <s v="Ejecutar el Cumplimiento de planes a cargo de la coordinación del GIT de Gestión Financiera"/>
    <s v="Cumplimiento Planes Institucionales"/>
    <n v="2"/>
    <s v="Planes Institucionales"/>
    <s v="Realizar seguimiento y control a las acciones propuestas en cada uno de los planes a cargo del GIT Gestión Financiera."/>
    <n v="1.2500000000000001E-2"/>
    <s v="Funcionamiento"/>
    <s v="N.A."/>
    <x v="1"/>
    <s v="X"/>
    <m/>
    <s v="Dirección General - GIT Planeación"/>
    <d v="2022-02-01T00:00:00"/>
    <d v="2022-08-31T00:00:00"/>
    <s v="2. Direccionamiento Estratégico"/>
    <s v="2.1 Planeación Institucional"/>
    <s v="N.A."/>
    <d v="2022-03-31T00:00:00"/>
    <n v="2.5000000000000001E-3"/>
    <s v="Se actualizó el procedimiento de caja menor conforme al plan de mejoramiento Institucional de Caja menor, también se tuvo seguimiento a los diferentes planes institucionales , conforme a las observaciones se está trabajando en la ejecución del cumplimient"/>
    <n v="2.5000000000000001E-3"/>
    <s v="Actividad que presenta avances con evidencias y finaliza en agosto "/>
    <d v="2022-04-19T00:00:00"/>
    <s v="Con avance"/>
    <d v="2022-06-30T00:00:00"/>
    <n v="2.5000000000000001E-3"/>
    <s v="Se diseño el procedimiento de la gestión presupuestal en conjunto con la GIT de Planeación, también se tuvo seguimiento a los diferentes planes institucionales , conforme a las observaciones se está trabajando en la ejecución del cumplimiento de estos pla"/>
    <n v="5.0000000000000001E-3"/>
    <s v="Actividad que presenta avance acumulado del 0,6%, con evidencias. Finaliza en agosto."/>
    <d v="2022-07-18T00:00:00"/>
    <s v="Con avance y en terminos"/>
    <d v="2022-08-31T00:00:00"/>
    <n v="5.0000000000000001E-3"/>
    <s v="Se diseño el procedimiento de la gestión presupuestal en conjunto con la GIT de Planeación en la nueva plantilla y socializo con control interno, donde se suprimio la ctividad 6 del anteproyecto del presupuesto de acuerdo a la recomendación de control int"/>
    <n v="0.01"/>
    <s v="Actividad que reporta avance acumulado de 1%, no es posible validar lo reportado toda vez que no se subieron evidencias, queda con rezago del 0,25%. Finalizaba en agosto."/>
    <d v="2022-10-12T00:00:00"/>
    <s v="Incumplida"/>
    <d v="2022-12-30T00:00:00"/>
    <n v="1.2500000000000001E-2"/>
    <s v="Se actualizo el procedimiento de la gestión contable y ya se encuentra cargado en el Sigueme. verfiicar la evidencia en el SIGUEME."/>
    <n v="1.2500000000000001E-2"/>
    <s v="Subactividad ejecutada completamente"/>
    <d v="2023-01-18T00:00:00"/>
    <s v="Cumplida"/>
  </r>
  <r>
    <n v="5"/>
    <s v="Objetivo Estratégico No.2"/>
    <s v="Incorporar las mejores prácticas organizacionales y tecnológicas que garanticen calidad e integridad de la gestión pública."/>
    <s v="2.7 Identificar mensajes, canales y metodologías de comunicación de los planes, programas y proyectos de la entidad tal que sean diferenciales de acuerdo a las características de cada una de las partes interesadas."/>
    <s v="Ejecutar el Cumplimiento de planes a cargo de la coordinación del GIT de Gestión Financiera"/>
    <s v="Manual actualizado"/>
    <n v="1"/>
    <s v="Manual"/>
    <s v="Revisar el manual de Políticas Contables de Gestión Financiera y actualizarlo de acuerdo con la normativa vigente y/o nueva aplicable."/>
    <n v="2.5000000000000001E-2"/>
    <s v="Funcionamiento"/>
    <s v="N.A."/>
    <x v="1"/>
    <s v="X"/>
    <m/>
    <s v="Dirección General - GIT Planeación"/>
    <d v="2022-02-01T00:00:00"/>
    <d v="2022-12-31T00:00:00"/>
    <s v="2. Direccionamiento Estratégico"/>
    <s v="2.1 Planeación Institucional"/>
    <s v="N.A."/>
    <m/>
    <n v="0"/>
    <s v="Se está trabajando en la construcción del manual de políticas contables. Sin evidencia"/>
    <n v="0"/>
    <m/>
    <m/>
    <s v="En terminos"/>
    <d v="2022-06-30T00:00:00"/>
    <n v="7.4999999999999997E-3"/>
    <s v="Se realizó la actualización y se encuentra pendiente la etapa de revisión del área contable con la coordinación financiera."/>
    <n v="7.4999999999999997E-3"/>
    <s v="Actividad que reporta avance del 0,8%, no se cuenta con evidencias del mismo. Finaliza en diciembre"/>
    <d v="2022-07-18T00:00:00"/>
    <s v="Con avance y en terminos"/>
    <d v="2022-08-31T00:00:00"/>
    <n v="7.4999999999999997E-3"/>
    <s v="El ducumento se encuentra terminado y en borrador para revisión de los participantes de comite de Sostenibilidad contable"/>
    <n v="1.4999999999999999E-2"/>
    <s v="Actividad que presenta avance acumulado de 1,5%, sin evidencias para validar el reporte. Finaliza en diciembre"/>
    <d v="2022-10-12T00:00:00"/>
    <s v="Con avance y en terminos"/>
    <d v="2022-12-30T00:00:00"/>
    <n v="2.5000000000000001E-2"/>
    <s v="Se actualizó el Manual de Politicas Contables, bajo Resolución 523 de 2022, ya se encuentra publicado en la Sede Electónica de la Entidad y en el link de transparencia. Evidencia del consecutivo #5"/>
    <n v="2.5000000000000001E-2"/>
    <s v="Subactividad ejecutada completamente"/>
    <d v="2023-01-18T00:00:00"/>
    <s v="Cumplida"/>
  </r>
  <r>
    <n v="6"/>
    <s v="Objetivo Estratégico No.2"/>
    <s v="Incorporar las mejores prácticas organizacionales y tecnológicas que garanticen calidad e integridad de la gestión pública."/>
    <s v="2.3 Implementar acciones orientadas a la transformación digital de la entidad. "/>
    <s v="Administrar la Fiducia Mercantil, a través del cual se recibirán y administrarán los recursos provenientes de los terceros que utilicen o soliciten servicios técnicos o de planeación y asesoría a la UPME. Citar la ley 2019"/>
    <s v="Certificado de cumplimiento"/>
    <n v="11"/>
    <s v="Certificado"/>
    <s v="Realizar el seguimiento de control mensual a los recursos procedentes de la actividad de la Fiducia Mercantil."/>
    <n v="2.5000000000000001E-2"/>
    <s v="Funcionamiento"/>
    <s v="N.A."/>
    <x v="1"/>
    <s v="X"/>
    <m/>
    <s v="Subdirección de Demana"/>
    <d v="2022-02-01T00:00:00"/>
    <d v="2022-12-31T00:00:00"/>
    <s v="2. Direccionamiento Estratégico"/>
    <s v="2.2 Gestión presupuestal y eficiencia del gasto público"/>
    <s v="N.A."/>
    <d v="2022-03-31T00:00:00"/>
    <n v="1.2500000000000001E-2"/>
    <s v="Se suscribió elcontrato 086-2022 con la Fiduciaria Bancolombia S.A. y se ha realizado elrecaudo adecuadamente en eltercer trimestre. Evidencia Acción 6"/>
    <n v="1.2500000000000001E-2"/>
    <s v="Actividad que presenta avances con evidencias y finaliza en diciembre "/>
    <d v="2022-04-19T00:00:00"/>
    <s v="Con avance"/>
    <d v="2022-06-30T00:00:00"/>
    <n v="2.5000000000000001E-3"/>
    <s v="Se están llevando a cabo la celebración de  los comites fiduciaros mensualmente, así mismo el pago de la comisión fiduciaria se encuentrá al día, y se está recibiendo el recaudo de incentivos tributarios."/>
    <n v="1.4999999999999999E-2"/>
    <s v="Actividad que presenta avance acumulado del 1,5%, con evidencias. Finaliza en diciembre."/>
    <d v="2022-07-18T00:00:00"/>
    <s v="Con avance y en terminos"/>
    <d v="2022-08-31T00:00:00"/>
    <n v="3.0000000000000001E-3"/>
    <s v="Se están llevando a cabo la celebración de  los comites fiduciaros mensualmente, así mismo el pago de la comisión fiduciaria se encuentrá al día, y se está recibiendo el recaudo de incentivos tributarios."/>
    <n v="1.7999999999999999E-2"/>
    <s v="Actividad que reporta avance acumulado del 1,8%,, no se cuenta con evidencias para validar el reporte. Finaliza en diciembre."/>
    <d v="2022-10-12T00:00:00"/>
    <s v="Con avance y en terminos"/>
    <d v="2022-12-30T00:00:00"/>
    <n v="2.5000000000000001E-2"/>
    <s v="Se están llevando a cabo la celebración de  los comites fiduciaros mensualmente, así mismo el pago de la comisión fiduciaria se encuentrá al día, y se está recibiendo el recaudo de incentivos tributarios. Evidencia del consecutivo #6."/>
    <n v="2.5000000000000001E-2"/>
    <s v="Subactividad ejecutada completamente"/>
    <d v="2023-01-18T00:00:00"/>
    <s v="Cumplida"/>
  </r>
  <r>
    <n v="7"/>
    <s v="Objetivo Estratégico No.2"/>
    <s v="Incorporar las mejores prácticas organizacionales y tecnológicas que garanticen calidad e integridad de la gestión pública."/>
    <s v="2.3 Implementar acciones orientadas a la transformación digital de la entidad. "/>
    <s v="Contabilizar  los recursos procedentes de la actividad de la Fiducia Mercantil."/>
    <s v="Estados Financieros"/>
    <n v="12"/>
    <s v="Estados Financieros"/>
    <s v="Contabilizar  los recursos procedentes de la actividad de la Fiducia Mercantil, en relación a la normatividad vigente."/>
    <n v="2.5000000000000001E-2"/>
    <s v="Funcionamiento"/>
    <s v="N.A."/>
    <x v="1"/>
    <m/>
    <s v="X"/>
    <s v="No Aplica"/>
    <d v="2022-02-01T00:00:00"/>
    <d v="2022-12-31T00:00:00"/>
    <s v="2. Direccionamiento Estratégico"/>
    <s v="2.2 Gestión presupuestal y eficiencia del gasto público"/>
    <s v="N.A."/>
    <d v="2022-03-31T00:00:00"/>
    <n v="5.0000000000000001E-3"/>
    <s v="Se contabiliza mensualmente los movimientos derivados de la Fiducia Mercantil, viéndose reportada en la información detallado de los  Estados Financieros de la entidad que reposan en la página web. Evidencia Acción 7"/>
    <n v="5.0000000000000001E-3"/>
    <s v="Actividad que presenta avances sin evidencias las cuales están pendientes y finaliza en diciembre "/>
    <d v="2022-04-19T00:00:00"/>
    <s v="Con avance"/>
    <d v="2022-06-30T00:00:00"/>
    <n v="7.4999999999999997E-3"/>
    <s v="Se realizó la contabilidad de los recursos correspondientes de la fiducia mercantil para los meses de abril y mayo, el registro reposa en la cuenta contable 190803 - denominada cuenta contable 190803 Encargo fiduciario - fiducia de administración y pagos."/>
    <n v="1.2500000000000001E-2"/>
    <s v="Actividad que presenta avance acumulado del 1,3%, con evidencias. Finaliza en diciembre."/>
    <d v="2022-07-18T00:00:00"/>
    <s v="Con avance y en terminos"/>
    <d v="2022-08-31T00:00:00"/>
    <n v="8.0000000000000002E-3"/>
    <s v="Se realizó la contabilidad de los recursos correspondientes de la fiducia mercantil para los meses de junio, julio y agosto, el registro reposa en la cuenta contable 190803 - denominada cuenta contable 190803 Encargo fiduciario - fiducia de administración"/>
    <n v="2.0500000000000001E-2"/>
    <s v="Actividad que reporta avance acumulado del 2,05%, no se cuenta con evidencias para validar el reporte. Finaliza en diciembre."/>
    <d v="2022-10-12T00:00:00"/>
    <s v="Con avance y en terminos"/>
    <d v="2022-12-30T00:00:00"/>
    <n v="2.5000000000000001E-2"/>
    <s v="Se realizó la contabilidad de los recursos correspondientes de la fiducia mercantil para los meses de junio, septiembre, Octubre y Noviembre de 2022 , el registro reposa en la cuenta contable 190803 - denominada cuenta contable 190803 Encargo fiduciario -"/>
    <n v="2.5000000000000001E-2"/>
    <s v="Subactividad ejecutada completamente"/>
    <d v="2023-01-18T00:00:00"/>
    <s v="Cumplida"/>
  </r>
  <r>
    <n v="8"/>
    <s v="Objetivo Estratégico No.2"/>
    <s v="Incorporar las mejores prácticas organizacionales y tecnológicas que garanticen calidad e integridad de la gestión pública."/>
    <s v="2.7 Identificar mensajes, canales y metodologías de comunicación de los planes, programas y proyectos de la entidad tal que sean diferenciales de acuerdo a las características de cada una de las partes interesadas."/>
    <s v="Gestión Transversal Coordinación del GITGF"/>
    <s v="Matriz de Riesgos actualizada"/>
    <n v="1"/>
    <s v="Matriz de riesgos"/>
    <s v="Revisión y actualización de Riesgos y sus controles   del proceso de gestión Financiera."/>
    <n v="2.5000000000000001E-2"/>
    <s v="Funcionamiento"/>
    <s v="N.A."/>
    <x v="1"/>
    <s v="X"/>
    <m/>
    <s v="Dirección General - GIT Planeación"/>
    <d v="2022-02-01T00:00:00"/>
    <d v="2022-12-31T00:00:00"/>
    <s v="5. Evaluación de Resultados"/>
    <s v="5.1 Seguimiento y evaluación del desempeño institucional"/>
    <s v="N.A."/>
    <d v="2022-03-31T00:00:00"/>
    <n v="1.2500000000000001E-2"/>
    <s v="Se realizaron mesas de trabajo con elGIT de planeación donde se diseñó y se elaboró la matriz de riesgos del GIF financiero, Igualmente se realizó elcargue en elaplicativo Sigueme ( Se encuentra pendiente la validación para la coordinadora en elaplicativo"/>
    <n v="1.2500000000000001E-2"/>
    <s v="Actividad que presenta avances con evidencias y finaliza en diciembre "/>
    <d v="2022-04-19T00:00:00"/>
    <s v="Con avance"/>
    <d v="2022-06-30T00:00:00"/>
    <n v="2.5000000000000001E-3"/>
    <s v="Se realizó el cargue en el aplicativo SIGUEME el monitoreo a los riesgos del gestión del grupo Financiero."/>
    <n v="1.4999999999999999E-2"/>
    <s v="Actividad que presenta avance del 1,6%, las evidencias se encuentra en le SIGUEME. Finaliza en diciembre."/>
    <d v="2022-07-18T00:00:00"/>
    <s v="Con avance y en terminos"/>
    <d v="2022-08-31T00:00:00"/>
    <n v="2.5000000000000001E-3"/>
    <s v="Los riesgos se encuentran actualizados en la plataforma correspondiente, sin evidencia"/>
    <n v="1.7500000000000002E-2"/>
    <s v="Actividad que presenta avance del 1,75%, los riesgos del proceso junto con los monitoresos de la primera línea se evidencian en el SIGUEME - modulo de riesgos. Finaliza en diciembre."/>
    <d v="2022-10-12T00:00:00"/>
    <s v="Con avance y en terminos"/>
    <d v="2022-12-30T00:00:00"/>
    <n v="2.5000000000000001E-2"/>
    <s v="Los riesgos se encuentran actualizados en la plataforma correspondiente, sin evidencia"/>
    <n v="2.5000000000000001E-2"/>
    <s v="Subactividad ejecutada completamente"/>
    <d v="2023-01-18T00:00:00"/>
    <s v="Cumplida"/>
  </r>
  <r>
    <n v="9"/>
    <s v="Objetivo Estratégico No.2"/>
    <s v="Incorporar las mejores prácticas organizacionales y tecnológicas que garanticen calidad e integridad de la gestión pública."/>
    <s v="2.2 Contar con capital humano altamente competente, bajo un ambiente de trabajo seguro, armónico e incluyente."/>
    <s v="Gestión Transversal Coordinación del GITGF"/>
    <s v="Evaluación de Desempeño"/>
    <n v="3"/>
    <s v="Evaluación de Desempeño"/>
    <s v="Realizar la concertación de compromisos  y la Evaluación de Desempeño de los funcionarios a cargo del GIT de Gestión Financiera"/>
    <n v="2.5000000000000001E-2"/>
    <s v="Funcionamiento"/>
    <s v="N.A."/>
    <x v="1"/>
    <m/>
    <s v="X"/>
    <s v="No Aplica"/>
    <d v="2022-02-01T00:00:00"/>
    <d v="2022-12-31T00:00:00"/>
    <s v="5. Evaluación de Resultados"/>
    <s v="5.1 Seguimiento y evaluación del desempeño institucional"/>
    <s v="N.A."/>
    <d v="2022-03-31T00:00:00"/>
    <n v="6.2500000000000003E-3"/>
    <s v="Se evaluó al personal de provisionalidad del Grupo GIT Financiero en elaplicativo Kactus, conforme  al periodo 2021 y se realizó la debida concertación de compromisos para la vigencia 2022"/>
    <n v="6.2500000000000003E-3"/>
    <s v="Actividad que presenta avances y la evidencia se encuentra en el aplicativo Kactus."/>
    <d v="2022-04-19T00:00:00"/>
    <s v="Con avance"/>
    <m/>
    <n v="0"/>
    <s v="Esta actividad finalizara en el III Trimestre de la vigencia 2022"/>
    <n v="6.3E-3"/>
    <s v="Actividad que no presentó avance. Finaliza en diciembre."/>
    <d v="2022-07-18T00:00:00"/>
    <s v="Con avance y en terminos"/>
    <d v="2022-08-31T00:00:00"/>
    <n v="0"/>
    <s v="Esta actividad finalizara en el IV Trimestre de la vigencia 2022"/>
    <n v="6.3E-3"/>
    <s v="Actividad que no presentó avance durante el 3er trimestre. Se recomienda revisar puesto que en el mes de agosto se debió realizar el primer seguimiento a los compromisos pactados por los funcionarios en provisionalidad. Finaliza en diciembre."/>
    <d v="2022-10-12T00:00:00"/>
    <s v="Con avance y en terminos"/>
    <d v="2022-12-30T00:00:00"/>
    <n v="2.5000000000000001E-2"/>
    <s v="Durante la vigencia 2022 se realizaron las evaluaciones correspondiente a los funcionarios del GIT de Gestión Financiera por parte de la coordinadora del grupo. Evidencias en el sistema Kactus."/>
    <n v="2.5000000000000001E-2"/>
    <s v="Subactividad ejecutada completamente"/>
    <d v="2023-01-18T00:00:00"/>
    <s v="Cumplida"/>
  </r>
  <r>
    <n v="1"/>
    <s v="Objetivo Estratégico No.2"/>
    <s v="Incorporar las mejores prácticas organizacionales y tecnológicas que garanticen calidad e integridad de la gestión pública."/>
    <s v="2.7 Identificar mensajes, canales y metodologías de comunicación de los planes, programas y proyectos de la entidad tal que sean diferenciales de acuerdo a las características de cada una de las partes interesadas."/>
    <s v="Revisar y actualizar el manual de contratación Res. 184 de 2020 y el procedimiento de gestión contractual."/>
    <s v="Manual, Procedimiento y Actualizados"/>
    <n v="2"/>
    <s v="Manual de Contratación y Procedimiento"/>
    <s v="Revisar la actualización precontractual."/>
    <n v="1.4999999999999999E-2"/>
    <s v="Funcionamiento"/>
    <s v="N.A."/>
    <x v="2"/>
    <m/>
    <s v="X"/>
    <s v="No Aplica"/>
    <d v="2022-02-02T00:00:00"/>
    <d v="2022-04-30T00:00:00"/>
    <s v="2. Direccionamiento Estratégico"/>
    <s v="2.1 Planeación Institucional"/>
    <s v="2. Plan Anual de Adquisiciones"/>
    <d v="2022-03-31T00:00:00"/>
    <n v="1.2500000000000001E-2"/>
    <s v="Se llevaron a cabo mesas de trabajo con el GIT Gestión Jurídica y el despacho de la SG. Se trabajó en la actualización del procedimiento precontractual y se programaron fechas para su socialización"/>
    <n v="1.2500000000000001E-2"/>
    <s v="Actividad que presenta avances con evidencias y finaliza en abril"/>
    <d v="2022-04-19T00:00:00"/>
    <s v="Con avance"/>
    <d v="2022-08-02T00:00:00"/>
    <n v="2E-3"/>
    <s v="Se complementa el reporte del 1er trimestre, se suben las evidencias a la carpeta correspondiente."/>
    <n v="1.4999999999999999E-2"/>
    <s v="Actividad se ajusta en el reporte, completandola con las evidencias del primer trimestre y quedando así  cumplida."/>
    <d v="2022-08-02T00:00:00"/>
    <s v="Cumplida"/>
    <m/>
    <m/>
    <m/>
    <n v="1.4999999999999999E-2"/>
    <s v="Actividad cumplida en el 2do trimestre"/>
    <d v="2022-10-12T00:00:00"/>
    <s v="Cumplida"/>
    <d v="2022-12-20T00:00:00"/>
    <n v="1.4999999999999999E-2"/>
    <s v="Es este trimestre se expide la Resolución &quot;Por la cual se adopta el manual de contratación de la Unidad de Planeación Minero Energética - UPME&quot; _x000a__x000a_Evidencia: página web y Orfeo"/>
    <n v="1.4999999999999999E-2"/>
    <s v="Subactividad ejecutada completamente"/>
    <d v="2023-01-18T00:00:00"/>
    <s v="Cumplida"/>
  </r>
  <r>
    <n v="2"/>
    <s v="Objetivo Estratégico No.2"/>
    <s v="Incorporar las mejores prácticas organizacionales y tecnológicas que garanticen calidad e integridad de la gestión pública."/>
    <s v="2.7 Identificar mensajes, canales y metodologías de comunicación de los planes, programas y proyectos de la entidad tal que sean diferenciales de acuerdo a las características de cada una de las partes interesadas."/>
    <s v="Revisar y actualizar el manual de contratación Res. 184 de 2020 y el procedimiento de gestión contractual."/>
    <s v="Manual, Procedimiento y Actualizados"/>
    <n v="2"/>
    <s v="Manual de Contratación y Procedimiento"/>
    <s v="Revisar y Actualizar, la parte contractual "/>
    <n v="1.4999999999999999E-2"/>
    <s v="Funcionamiento"/>
    <s v="N.A."/>
    <x v="2"/>
    <m/>
    <s v="X"/>
    <s v="No Aplica"/>
    <d v="2022-05-02T00:00:00"/>
    <d v="2022-07-30T00:00:00"/>
    <s v="2. Direccionamiento Estratégico"/>
    <s v="2.1 Planeación Institucional"/>
    <s v="2. Plan Anual de Adquisiciones"/>
    <m/>
    <n v="0"/>
    <m/>
    <n v="0"/>
    <m/>
    <m/>
    <s v="En terminos"/>
    <d v="2022-06-30T00:00:00"/>
    <n v="1.4999999999999999E-2"/>
    <s v="Se llevaron a cabo mesas de trabajo con el despacho de la SG. Se trabajó en la actualización del procedimiento contractual y pos contractual, se programaron fechas para su socialización"/>
    <n v="1.4999999999999999E-2"/>
    <s v="Actividad que se reporta cumplida durante el 2do trimestre, sin embargo en los soportes se evidencia el &quot;Procedimiento Gestión Contractual&quot; en borrador y sin oficializar en el Sistema de Gestión Institucional a través del SIGUEME. A la fecha no se cumple "/>
    <d v="2022-07-18T00:00:00"/>
    <s v="Cumplida"/>
    <m/>
    <m/>
    <m/>
    <n v="1.4999999999999999E-2"/>
    <s v="Actividad cumplida en el 2do trimestre"/>
    <d v="2022-10-12T00:00:00"/>
    <s v="Cumplida"/>
    <d v="2022-12-20T00:00:00"/>
    <n v="1.4999999999999999E-2"/>
    <s v="Es este trimestre se expide la Resolución &quot;Por la cual se adopta el manual de contratación de la Unidad de Planeación Minero Energética - UPME&quot; _x000a__x000a_Evidencia: página web y Orfeo"/>
    <n v="1.4999999999999999E-2"/>
    <s v="Subactividad ejecutada completamente"/>
    <d v="2023-01-18T00:00:00"/>
    <s v="Cumplida"/>
  </r>
  <r>
    <n v="3"/>
    <s v="Objetivo Estratégico No.2"/>
    <s v="Incorporar las mejores prácticas organizacionales y tecnológicas que garanticen calidad e integridad de la gestión pública."/>
    <s v="2.7 Identificar mensajes, canales y metodologías de comunicación de los planes, programas y proyectos de la entidad tal que sean diferenciales de acuerdo a las características de cada una de las partes interesadas."/>
    <s v="Revisar y actualizar el manual de contratación Res. 184 de 2020 y el procedimiento de gestión contractual."/>
    <s v="Manual, Procedimiento y Actualizados"/>
    <n v="2"/>
    <s v="Manual de Contratación y Procedimiento"/>
    <s v="Revisar y actualizar la parte postcontractual"/>
    <n v="1.4999999999999999E-2"/>
    <s v="Funcionamiento"/>
    <s v="N.A."/>
    <x v="2"/>
    <m/>
    <s v="X"/>
    <s v="No Aplica"/>
    <d v="2022-08-01T00:00:00"/>
    <d v="2022-08-31T00:00:00"/>
    <s v="2. Direccionamiento Estratégico"/>
    <s v="2.1 Planeación Institucional"/>
    <s v="2. Plan Anual de Adquisiciones"/>
    <m/>
    <n v="0"/>
    <m/>
    <n v="0"/>
    <m/>
    <m/>
    <s v="En terminos"/>
    <m/>
    <n v="0"/>
    <m/>
    <n v="0"/>
    <s v="Actividad se ejecuta en agosto según lo proyectado."/>
    <d v="2022-07-18T00:00:00"/>
    <s v="Sin avance y en terminos"/>
    <d v="2022-10-03T00:00:00"/>
    <n v="1.4999999999999999E-2"/>
    <s v="Se socializó el manual de contratación y el procedimiento en el comité de contratación de la parte poscontractual, el 10 de agosto ante la mesa directiva. _x000a__x000a_Evidencia: se carga matriz de seguimiento a la carpeta de evidencias_x000a__x000a_Cumplida"/>
    <n v="1.4999999999999999E-2"/>
    <s v="Actividad cumplida conforme a lo planeado, cuenta con evidencias que corresponde a la citación a la Presentación del procedimiento contractual y pos contractual"/>
    <d v="2022-10-12T00:00:00"/>
    <s v="Cumplida"/>
    <d v="2022-12-20T00:00:00"/>
    <n v="1.4999999999999999E-2"/>
    <s v="Es este trimestre se expide la Resolución &quot;Por la cual se adopta el manual de contratación de la Unidad de Planeación Minero Energética - UPME&quot; _x000a__x000a_Evidencia: página web y Orfeo"/>
    <n v="1.4999999999999999E-2"/>
    <s v="Subactividad ejecutada completamente"/>
    <d v="2023-01-18T00:00:00"/>
    <s v="Cumplida"/>
  </r>
  <r>
    <n v="4"/>
    <s v="Objetivo Estratégico No.2"/>
    <s v="Incorporar las mejores prácticas organizacionales y tecnológicas que garanticen calidad e integridad de la gestión pública."/>
    <s v="2.7 Identificar mensajes, canales y metodologías de comunicación de los planes, programas y proyectos de la entidad tal que sean diferenciales de acuerdo a las características de cada una de las partes interesadas."/>
    <s v="Revisar y actualizar el manual de contratación Res. 184 de 2020 y el procedimiento de gestión contractual."/>
    <s v="Manual, Procedimiento y Actualizados"/>
    <n v="2"/>
    <s v="Manual de Contratación y Procedimiento"/>
    <s v="Realizar mesas de trabajo para socializar la propuesta del procedimiento y manual de gestión contractual."/>
    <n v="1.4999999999999999E-2"/>
    <s v="Funcionamiento"/>
    <s v="N.A."/>
    <x v="2"/>
    <m/>
    <s v="X"/>
    <s v="No Aplica"/>
    <d v="2022-09-01T00:00:00"/>
    <d v="2022-09-30T00:00:00"/>
    <s v="2. Direccionamiento Estratégico"/>
    <s v="2.1 Planeación Institucional"/>
    <s v="2. Plan Anual de Adquisiciones"/>
    <m/>
    <n v="0"/>
    <m/>
    <n v="0"/>
    <m/>
    <m/>
    <s v="En terminos"/>
    <m/>
    <n v="0"/>
    <m/>
    <n v="0"/>
    <s v="Actividad se ejecuta en septiembre según lo proyectado."/>
    <d v="2022-07-18T00:00:00"/>
    <s v="Sin avance y en terminos"/>
    <d v="2022-10-03T00:00:00"/>
    <n v="1.4999999999999999E-2"/>
    <s v="Se socializó el manual de contratación y el procedimiento en el comité de contratación de fecha 27 de septiembre de 2022._x000a_Evidencia: Acta de comité. Rad. 20221140004196 "/>
    <n v="1.4999999999999999E-2"/>
    <s v="Actividad cumplida conforme a lo planeado, cuenta con evidencias que corresponden a un punto del acta de comité de contratación No.35"/>
    <d v="2022-10-12T00:00:00"/>
    <s v="Cumplida"/>
    <d v="2022-12-20T00:00:00"/>
    <n v="1.4999999999999999E-2"/>
    <s v="Es este trimestre se expide la Resolución &quot;Por la cual se adopta el manual de contratación de la Unidad de Planeación Minero Energética - UPME&quot; _x000a__x000a_Evidencia: página web y Orfeo"/>
    <n v="1.4999999999999999E-2"/>
    <s v="Subactividad ejecutada completamente"/>
    <d v="2023-01-18T00:00:00"/>
    <s v="Cumplida"/>
  </r>
  <r>
    <n v="5"/>
    <s v="Objetivo Estratégico No.2"/>
    <s v="Incorporar las mejores prácticas organizacionales y tecnológicas que garanticen calidad e integridad de la gestión pública."/>
    <s v="2.7 Identificar mensajes, canales y metodologías de comunicación de los planes, programas y proyectos de la entidad tal que sean diferenciales de acuerdo a las características de cada una de las partes interesadas."/>
    <s v="Revisar y actualizar el manual de contratación Res. 184 de 2020 y el procedimiento de gestión contractual."/>
    <s v="Manual, Procedimiento y Actualizados"/>
    <n v="2"/>
    <s v="Manual de Contratación y Procedimiento"/>
    <s v="Publicar el manual y el procedimiento "/>
    <n v="1.4999999999999999E-2"/>
    <s v="Funcionamiento"/>
    <s v="N.A."/>
    <x v="2"/>
    <m/>
    <s v="X"/>
    <s v="No Aplica"/>
    <d v="2022-10-01T00:00:00"/>
    <d v="2022-12-31T00:00:00"/>
    <s v="2. Direccionamiento Estratégico"/>
    <s v="2.1 Planeación Institucional"/>
    <s v="2. Plan Anual de Adquisiciones"/>
    <m/>
    <n v="0"/>
    <m/>
    <n v="0"/>
    <m/>
    <m/>
    <s v="En terminos"/>
    <m/>
    <n v="0"/>
    <m/>
    <n v="0"/>
    <s v="Actividad se ejecuta en diciembre según lo proyectado."/>
    <d v="2022-07-18T00:00:00"/>
    <s v="Sin avance y en terminos"/>
    <m/>
    <m/>
    <m/>
    <n v="0"/>
    <s v="Actividad se ejecuta en diciembre según lo proyectado."/>
    <d v="2022-10-12T00:00:00"/>
    <s v="Sin avance y en terminos"/>
    <d v="2022-12-20T00:00:00"/>
    <n v="1.4999999999999999E-2"/>
    <s v="Es este trimestre se expide la Resolución &quot;Por la cual se adopta el manual de contratación de la Unidad de Planeación Minero Energética - UPME&quot; _x000a__x000a_Evidencia: página web y Orfeo"/>
    <n v="1.4999999999999999E-2"/>
    <s v="Subactividad ejecutada completamente"/>
    <d v="2023-01-18T00:00:00"/>
    <s v="Cumplida"/>
  </r>
  <r>
    <n v="6"/>
    <s v="Objetivo Estratégico No.2"/>
    <s v="Incorporar las mejores prácticas organizacionales y tecnológicas que garanticen calidad e integridad de la gestión pública."/>
    <s v="2.6 Incorporar como buena práctica organizacional el análisis de intereses de los diferentes grupos de valor."/>
    <s v="Realizar el Seguimiento en la planeación anual de contratación y seguimiento de la planeación en las mesas de articulación contractual"/>
    <s v="Sesiones de mesas de articulación contractual"/>
    <n v="11"/>
    <s v="Mesas de Articulación Contractual"/>
    <s v="Realizar mesas de articulación contractual, con el seguimiento a la ejecución de los contratos de la vigencia 2022"/>
    <n v="3.7499999999999999E-2"/>
    <s v="Funcionamiento"/>
    <s v="N.A."/>
    <x v="2"/>
    <s v="X"/>
    <m/>
    <s v="Todas"/>
    <d v="2022-02-01T00:00:00"/>
    <d v="2022-12-31T00:00:00"/>
    <s v="5. Evaluación de Resultados"/>
    <s v="5.1 Seguimiento y evaluación del desempeño institucional"/>
    <s v="2. Plan Anual de Adquisiciones"/>
    <d v="2022-03-30T00:00:00"/>
    <n v="1.3625E-2"/>
    <s v="Se hicieron 4 mesas._x000a__x000a_Evidencia: Mesas Articulación contractual "/>
    <n v="1.3625E-2"/>
    <s v="Actividad que presenta avances con evidencias  y finaliza en diciembre."/>
    <d v="2022-04-19T00:00:00"/>
    <s v="Con avance"/>
    <d v="2022-06-30T00:00:00"/>
    <n v="1.3625E-2"/>
    <s v="Se hicieron 4 mesas._x000a__x000a_Evidencia: Mesas Articulación contractual "/>
    <n v="2.8000000000000001E-2"/>
    <s v="Actividad que reporta avance del 2,8%, pendiente revisar las evidencias, toda vez que el no se pudo verificar el Drive en el que se encuentran. Finaliza en diciembre."/>
    <d v="2022-07-18T00:00:00"/>
    <s v="Con avance y en terminos"/>
    <d v="2022-10-03T00:00:00"/>
    <n v="5.0000000000000001E-3"/>
    <s v="Se hicieron 3 mesas de articulación. Una en cada mes. Julio 13; Agosto 9 y 14 de septiembre de 2022_x000a__x000a_Evidencia: Mesas de articulación contractual 2022j6"/>
    <n v="3.2199999999999999E-2"/>
    <s v="Actividad que reporta avance acumulado del 3,22%, cuenta con las evidencias. Finaliza en diciembre."/>
    <d v="2022-10-12T00:00:00"/>
    <s v="Con avance y en terminos"/>
    <d v="2022-12-20T00:00:00"/>
    <n v="3.7499999999999999E-2"/>
    <s v="Se hicieron 3 mesas de articulación. Una en cada mes: 11 de octubre; 8 de noviembre y 13 de diciembre de 2022_x000a__x000a_Evidencia: Mesas de articulación contractual 2022j6"/>
    <n v="3.7499999999999999E-2"/>
    <s v="Subactividad ejecutada completamente"/>
    <d v="2023-01-18T00:00:00"/>
    <s v="Cumplida"/>
  </r>
  <r>
    <n v="7"/>
    <s v="Objetivo Estratégico No.2"/>
    <s v="Incorporar las mejores prácticas organizacionales y tecnológicas que garanticen calidad e integridad de la gestión pública."/>
    <s v="2.7 Identificar mensajes, canales y metodologías de comunicación de los planes, programas y proyectos de la entidad tal que sean diferenciales de acuerdo a las características de cada una de las partes interesadas."/>
    <s v="Realizar seguimiento a la gestión Jurídica de la UPME."/>
    <s v="Comités de asuntos Jurídicos Realizados"/>
    <n v="22"/>
    <s v="Comités Asuntos Jurídicos"/>
    <s v="Realizar Comités de asuntos jurídicos"/>
    <n v="1.2500000000000001E-2"/>
    <s v="Funcionamiento"/>
    <s v="N.A."/>
    <x v="2"/>
    <m/>
    <s v="X"/>
    <s v="No Aplica"/>
    <d v="2022-02-01T00:00:00"/>
    <d v="2022-12-31T00:00:00"/>
    <s v="3. Gestión con Valores para Resultados"/>
    <s v="3.9 Mejora normativa"/>
    <s v="N.A."/>
    <d v="2022-03-30T00:00:00"/>
    <n v="2.8249999999999998E-3"/>
    <s v="Se hicieron 5 comités._x000a__x000a_Evidencia COmités Jurídicos"/>
    <n v="2.8249999999999998E-3"/>
    <s v="Actividad que presenta avances con evidencias  y finaliza en diciembre."/>
    <d v="2022-04-19T00:00:00"/>
    <s v="Con avance"/>
    <d v="2022-06-30T00:00:00"/>
    <n v="3.4250000000000001E-3"/>
    <s v="Se hicieron 6 comités._x000a__x000a_Evidencia COmités Jurídicos"/>
    <n v="6.0000000000000001E-3"/>
    <s v="Actividad que reporta avance acumulado del 0,6%, cuenta con la evidencias del reporte. Finaliza en diciembre."/>
    <d v="2022-07-18T00:00:00"/>
    <s v="Con avance y en terminos"/>
    <d v="2022-10-03T00:00:00"/>
    <n v="9.75E-3"/>
    <s v="Se hicieron 7 comités de asuntos jurídicos: 14 y 28 de julio; 11 y 25 de agosto; 7, 23 y 29 de septiembre de 2022_x000a__x000a_Evidencia Comité de asuntos jurídicos32_x000a_Memorias: Expediente ORFEO: 2022114110100002E"/>
    <n v="9.7999999999999997E-3"/>
    <s v="Actividad que reporta avance acumulado del 0,98%, cuenta con las evidencias. Finaliza en diciembre."/>
    <d v="2022-10-12T00:00:00"/>
    <s v="Con avance y en terminos"/>
    <d v="2022-12-20T00:00:00"/>
    <n v="1.2500000000000001E-2"/>
    <s v="Se hicieron cinco (5) comités de asuntos jurídicos: 13 y 27 de octubre, 3 de noviembre y 1 y 29 de diciembre de 2022_x000a__x000a_Evidencia Comité de asuntos jurídicos32_x000a__x000a_Memorias: Expediente ORFEO: 2022114110100002E"/>
    <n v="1.2500000000000001E-2"/>
    <s v="Subactividad ejecutada completamente"/>
    <d v="2023-01-18T00:00:00"/>
    <s v="Cumplida"/>
  </r>
  <r>
    <n v="8"/>
    <s v="Objetivo Estratégico No.2"/>
    <s v="Incorporar las mejores prácticas organizacionales y tecnológicas que garanticen calidad e integridad de la gestión pública."/>
    <s v="2.7 Identificar mensajes, canales y metodologías de comunicación de los planes, programas y proyectos de la entidad tal que sean diferenciales de acuerdo a las características de cada una de las partes interesadas."/>
    <s v="Realizar seguimiento a la gestión Jurídica de la UPME."/>
    <s v="Conceptos"/>
    <s v="Según necesidad"/>
    <s v="Conceptos"/>
    <s v="Consolidar los conceptos emitidos por el comité de Asuntos Jurídicos "/>
    <n v="1.2500000000000001E-2"/>
    <s v="Funcionamiento"/>
    <s v="N.A."/>
    <x v="2"/>
    <m/>
    <s v="X"/>
    <s v="No Aplica"/>
    <d v="2022-02-01T00:00:00"/>
    <d v="2022-12-31T00:00:00"/>
    <s v="3. Gestión con Valores para Resultados"/>
    <s v="3.8 Defensa jurídica"/>
    <s v="N.A."/>
    <d v="2022-03-30T00:00:00"/>
    <n v="3.1250000000000002E-3"/>
    <s v="Se expidió un (1) concepto jurídico, relacionado con la libreta militar._x000a_Rad. 20221100006711"/>
    <n v="3.1250000000000002E-3"/>
    <s v="Actividad que presenta avances (Los conceptos son emitidos por demanda) con evidencias  y finaliza en diciembre."/>
    <d v="2022-04-19T00:00:00"/>
    <s v="Con avance"/>
    <d v="2022-06-30T00:00:00"/>
    <n v="3.1250000000000002E-3"/>
    <s v="Se expidieron 4 conceptos juridicos. _x000a_Rad. 20221100014273_x000a_Rad. 20221100015723_x000a_Rad. 20221100017653_x000a_Rad. 20221140019323"/>
    <n v="6.0000000000000001E-3"/>
    <s v="Actividad que reporta avance acumulado del 0,6%, las evidencias corresponden a los radicados de los conceptos emitidos (Según demanda). Finaliza en diciembre."/>
    <d v="2022-07-18T00:00:00"/>
    <s v="Con avance y en terminos"/>
    <d v="2022-10-03T00:00:00"/>
    <n v="9.75E-3"/>
    <s v="Se solicitaron dos (2) conceptos jurídicos, y se emitieron dos (2) conceptos jurídicos_x000a__x000a_Evidencia: 20221100032163_x000a_20221100032093_x000a_Expediente ORFEO: 2022114110100002E_x000a_WEB: https://www1.upme.gov.co/Entornoinstitucional/Biblioteca-juridica/Paginas/Conceptos-j"/>
    <n v="9.7999999999999997E-3"/>
    <s v="Actividad que reporta avance acumulado del 0,98%, cuenta con las evidencias. Finaliza en diciembre."/>
    <d v="2022-10-12T00:00:00"/>
    <s v="Con avance y en terminos"/>
    <d v="2022-12-20T00:00:00"/>
    <n v="1.2500000000000001E-2"/>
    <s v="Se recibió una (1) solicitud de concepto y se emitió un (1) concepto jurídico_x000a__x000a_Evidencia: 20221140035393_x000a__x000a_Expediente ORFEO: 2022114110100002E_x000a_WEB: https://www1.upme.gov.co/Entornoinstitucional/Biblioteca-juridica/Paginas/Conceptos-juridicos-UPME.aspx"/>
    <n v="1.2500000000000001E-2"/>
    <s v="Subactividad ejecutada completamente"/>
    <d v="2023-01-18T00:00:00"/>
    <s v="Cumplida"/>
  </r>
  <r>
    <n v="9"/>
    <s v="Objetivo Estratégico No.2"/>
    <s v="Incorporar las mejores prácticas organizacionales y tecnológicas que garanticen calidad e integridad de la gestión pública."/>
    <s v="2.7 Identificar mensajes, canales y metodologías de comunicación de los planes, programas y proyectos de la entidad tal que sean diferenciales de acuerdo a las características de cada una de las partes interesadas."/>
    <s v="Realizar seguimiento a la gestión Jurídica de la UPME."/>
    <s v="Estructura Proyecto Biblioteca Jurídica"/>
    <n v="1"/>
    <s v="Diseño del proyecto Biblioteca Jurídica "/>
    <s v="Elaborar la propuesta del proyecto de la estructura de biblioteca jurídica virtual, en la página Web de la Entidad."/>
    <n v="1.2500000000000001E-2"/>
    <s v="Funcionamiento"/>
    <s v="N.A."/>
    <x v="2"/>
    <m/>
    <s v="X"/>
    <s v="No Aplica"/>
    <d v="2022-03-01T00:00:00"/>
    <d v="2022-10-31T00:00:00"/>
    <s v="3. Gestión con Valores para Resultados"/>
    <s v="3.1 Transparencia, acceso a la información pública y lucha contra la corrupción"/>
    <s v="N.A."/>
    <m/>
    <n v="0"/>
    <s v="No se realizó ninguna gestión tendiente al cumplimiento de esta actividad"/>
    <n v="0"/>
    <m/>
    <m/>
    <s v="En terminos"/>
    <d v="2022-06-30T00:00:00"/>
    <n v="7.4999999999999997E-3"/>
    <s v="Se hicieron reuniones con al OGI y se diseñó la sección de la pagina relacionada con Biblioteca Jurídica. La OGI en reunión mostro avances, y se esta trabajando "/>
    <n v="7.4999999999999997E-3"/>
    <s v="Actividad que reporta avance del 0,8%, cuenta con las evidencias del reporte. Finaliza en octubre. "/>
    <d v="2022-07-18T00:00:00"/>
    <s v="Con avance y en terminos"/>
    <d v="2022-10-03T00:00:00"/>
    <n v="1.2500000000000001E-2"/>
    <s v="Se elaboró la biblioteca jurídica de la Upme, con sus respectiva clasificación. Actividad finalizada _x000a__x000a_Evidencia WEB: _x000a_https://www1.upme.gov.co/Entornoinstitucional/Biblioteca-juridica/"/>
    <n v="1.2500000000000001E-2"/>
    <s v="Actividad finalizada anticipadamente, se cuenta con las evidencias correspondiente a la biliote jurídica ubicada en la página web de la UPME."/>
    <d v="2022-10-12T00:00:00"/>
    <s v="Cumplida"/>
    <d v="2022-12-20T00:00:00"/>
    <n v="1.2500000000000001E-2"/>
    <s v="Actividad finalizada anticipadamente, se cuenta con las evidencias correspondiente a la bilioteca jurídica ubicada en la página web de la UPME._x000a__x000a_Evidencia WEB: _x000a_https://www1.upme.gov.co/Entornoinstitucional/Biblioteca-juridica/"/>
    <n v="1.2500000000000001E-2"/>
    <s v="Subactividad ejecutada completamente"/>
    <d v="2023-01-18T00:00:00"/>
    <s v="Cumplida"/>
  </r>
  <r>
    <n v="10"/>
    <s v="Objetivo Estratégico No.2"/>
    <s v="Incorporar las mejores prácticas organizacionales y tecnológicas que garanticen calidad e integridad de la gestión pública."/>
    <s v="2.7 Identificar mensajes, canales y metodologías de comunicación de los planes, programas y proyectos de la entidad tal que sean diferenciales de acuerdo a las características de cada una de las partes interesadas."/>
    <s v="Cumplimiento de planes a cargo de la Coordinación"/>
    <s v="Cumplimiento Planes Institucionales"/>
    <n v="5"/>
    <s v="Planes Institucionales"/>
    <s v="Realizar seguimiento y control a las acciones propuestas en cada uno de los planes a cargo del GIT Gestión Jurídica."/>
    <n v="0.05"/>
    <s v="Funcionamiento"/>
    <s v="N.A."/>
    <x v="2"/>
    <s v="X"/>
    <m/>
    <s v="Dirección General - GIT Planeación"/>
    <d v="2022-02-01T00:00:00"/>
    <d v="2022-12-31T00:00:00"/>
    <s v="5. Evaluación de Resultados"/>
    <s v="5.1 Seguimiento y evaluación del desempeño institucional"/>
    <s v="N.A."/>
    <s v="03/30/2022"/>
    <n v="1.2500000000000001E-2"/>
    <s v="Se realizó seguimiento a los diferentes planes a cargo del GIT"/>
    <n v="1.2500000000000001E-2"/>
    <s v="Actividad que presenta avances sin evidencias las cuales están pendientes y finaliza en diciembre "/>
    <d v="2022-04-19T00:00:00"/>
    <s v="Con avance"/>
    <d v="2022-06-30T00:00:00"/>
    <n v="1.2500000000000001E-2"/>
    <s v="El GIT cuenta con tres (3) planes a cargo: Plan de acción, plan de la PPDA y plan de mejoramiento. _x000a_Frente al avance del PA esta ok, frente al plan de la PPDA (Exp. Orfeo 2022114370600003E) se realizó control y seguimiento y se encuentra acorde al cronogr"/>
    <n v="2.5000000000000001E-2"/>
    <s v="Actividad que reporte avance acumulado del 2,5%, faltan las evidencias objetivas para constatar el avance de los planes. Finaliza en diciembre."/>
    <d v="2022-07-18T00:00:00"/>
    <s v="Con avance y en terminos"/>
    <d v="2022-10-03T00:00:00"/>
    <n v="3.7499999999999999E-2"/>
    <s v="El GIT cuenta con seis (6) planes a cargo: Plan de acción; Plan de la PPDA; Plan cierre de brechas; PM Contraloría; PM Gestión Jurídica y PM Gestión Contractual. _x000a__x000a_Se realizó seguimiento a cada una de las acciones de los diferentes planes, y algunas se en"/>
    <n v="3.7499999999999999E-2"/>
    <s v="Actividad que reporta avance acumulado del 0,98%, cuenta con las evidencias. Finaliza en diciembre."/>
    <d v="2022-10-12T00:00:00"/>
    <s v="Con avance y en terminos"/>
    <d v="2022-12-20T00:00:00"/>
    <n v="4.7500000000000001E-2"/>
    <s v="El GIT cuenta con seis (6) planes a cargo: Plan de acción; Plan de la PPDA; Plan cierre de brechas; PM Contraloría; PM Gestión Jurídica y PM Gestión Contractual. _x000a__x000a_Se realizó seguimiento a cada una de las acciones de los diferentes planes, y algunas se en"/>
    <n v="4.7500000000000001E-2"/>
    <s v="Actividad no ejecutada en su totalidad"/>
    <d v="2023-01-18T00:00:00"/>
    <s v="Incumplida"/>
  </r>
  <r>
    <n v="11"/>
    <s v="Objetivo Estratégico No.2"/>
    <s v="Incorporar las mejores prácticas organizacionales y tecnológicas que garanticen calidad e integridad de la gestión pública."/>
    <s v="2.7 Identificar mensajes, canales y metodologías de comunicación de los planes, programas y proyectos de la entidad tal que sean diferenciales de acuerdo a las características de cada una de las partes interesadas."/>
    <s v="Gestión Transversal Coordinación de Gestión jurídica y Contractual"/>
    <s v="Matriz de Riesgos GITGF"/>
    <n v="1"/>
    <s v="Matriz de riesgos"/>
    <s v="Revisión y actualización de Riesgos e indicadores del proceso de Gestión Jurídica y Contractual"/>
    <n v="2.5000000000000001E-2"/>
    <s v="Funcionamiento"/>
    <s v="N.A."/>
    <x v="2"/>
    <m/>
    <s v="X"/>
    <m/>
    <d v="2022-02-01T00:00:00"/>
    <d v="2022-12-31T00:00:00"/>
    <s v="5. Evaluación de Resultados"/>
    <s v="5.1 Seguimiento y evaluación del desempeño institucional"/>
    <s v="N.A."/>
    <s v="03/30/2022"/>
    <n v="5.6249999999999998E-3"/>
    <s v="Se realizaron reuniones con elGIT Planeación y se ajustaron las matrices de riesgos."/>
    <n v="5.6249999999999998E-3"/>
    <s v="Actividad que presenta avances en relación con la actuialización de los riesgos y las evidencias se encuentran en el modulo de riesgos del SIGUEME, finaliza en diciembre."/>
    <d v="2022-04-19T00:00:00"/>
    <s v="Con avance"/>
    <d v="2022-06-30T00:00:00"/>
    <n v="5.6249999999999998E-3"/>
    <s v="Se realizaron reuniones con el GIT Planeación y se ajustaron las matrices de riesgos."/>
    <n v="1.2E-2"/>
    <s v="Actividad que presenta avance del 1,2%, las evidencias se encuentra en le SIGUEME. Finaliza en diciembre."/>
    <d v="2022-07-18T00:00:00"/>
    <s v="Con avance y en terminos"/>
    <d v="2022-10-03T00:00:00"/>
    <n v="2.5000000000000001E-2"/>
    <s v="Se actualizaron las matrices de riesgos. Evidencias: SIGUEME._x000a_Actividad finalizada 100%."/>
    <n v="2.5000000000000001E-2"/>
    <s v="Actividad que finalizada anticipadamente, las evidencias correponden a los riesgos del proceso junto con los monitoreos de la primera línea que se encuentran en SIGUEME - modulo de riesgos. Finalizaba en diciembre."/>
    <d v="2022-10-12T00:00:00"/>
    <s v="Cumplida"/>
    <d v="2022-12-20T00:00:00"/>
    <n v="2.5000000000000001E-2"/>
    <s v="Actividad finalizada en el tercer trimestre_x000a__x000a_Evidencias: SIGUEME"/>
    <n v="2.5000000000000001E-2"/>
    <s v="Subactividad ejecutada completamente"/>
    <d v="2023-01-18T00:00:00"/>
    <s v="Cumplida"/>
  </r>
  <r>
    <n v="12"/>
    <s v="Objetivo Estratégico No.2"/>
    <s v="Incorporar las mejores prácticas organizacionales y tecnológicas que garanticen calidad e integridad de la gestión pública."/>
    <s v="2.2 Contar con capital humano altamente competente, bajo un ambiente de trabajo seguro, armónico e incluyente."/>
    <s v="Gestión Transversal Coordinación de Gestión jurídica y Contractual"/>
    <s v="Evaluación de Desempeño"/>
    <s v="Según necesidad"/>
    <s v="Evaluación de Desempeño"/>
    <s v="Evaluar  al equipo de trabajo  mediante el aplicativo correspondiente."/>
    <n v="2.5000000000000001E-2"/>
    <s v="Funcionamiento"/>
    <s v="N.A."/>
    <x v="2"/>
    <m/>
    <s v="X"/>
    <m/>
    <d v="2022-02-01T00:00:00"/>
    <d v="2022-12-31T00:00:00"/>
    <s v="5. Evaluación de Resultados"/>
    <s v="5.1 Seguimiento y evaluación del desempeño institucional"/>
    <s v="N.A."/>
    <s v="03/30/2022"/>
    <n v="5.6249999999999998E-3"/>
    <s v="Se realizaron las evaluaciones y concertación de objetivos. _x000a__x000a_Evidencia: en elaplicativo KACTUS"/>
    <n v="5.6249999999999998E-3"/>
    <s v="Actividad que presenta avances y la evidencia se encuentra en el aplicativo Kactus."/>
    <d v="2022-04-19T00:00:00"/>
    <s v="Con avance"/>
    <d v="2022-06-30T00:00:00"/>
    <n v="5.6249999999999998E-3"/>
    <s v="Se realizaron mesas de trabajo para hacer seguimiento a los compromisos de los servidores de planta del GIT jurídico y se enviaron memorandos de control"/>
    <n v="1.2E-2"/>
    <s v="Actividad que reporta avance acumulado del 1,2%, las evidencias son citaciones a reuniones internas, la evaluación en el aplicativo correspondiente se debe hacer en el 3er trimestre. La subactividad proyecta finalización en diciembre"/>
    <d v="2022-07-18T00:00:00"/>
    <s v="Con avance y en terminos"/>
    <d v="2022-10-03T00:00:00"/>
    <n v="1.8749999999999999E-2"/>
    <s v="Se realizó la evaluación de los servidores públicos a cargo desde la coordinación del GIT Gestión Jurídica y Contractual._x000a__x000a_Evidencias: KACTUS"/>
    <n v="1.8800000000000001E-2"/>
    <s v="Actividad que reporta avance acumulado del 1,88%, cuenta con las evidencias que reposan en el aplicativo Kactus. Finaliza en diciembre."/>
    <d v="2022-10-12T00:00:00"/>
    <s v="Con avance y en terminos"/>
    <d v="2022-12-20T00:00:00"/>
    <n v="2.5000000000000001E-2"/>
    <s v="Se realizó la evaluación de los servidores públicos a cargo desde la coordinación del GIT Gestión Jurídica y Contractual para el primer semestre de 2022. El segundo semestre se debe evaluar en febrero de 2023, con corte al 31 de enero de 2023._x000a__x000a_Evidencias"/>
    <n v="2.5000000000000001E-2"/>
    <s v="Subactividad ejecutada completamente"/>
    <d v="2023-01-18T00:00:00"/>
    <s v="Cumplida"/>
  </r>
  <r>
    <n v="1"/>
    <s v="Objetivo Estratégico No.2"/>
    <s v="Incorporar las mejores prácticas organizacionales y tecnológicas que garanticen calidad e integridad de la gestión pública."/>
    <s v="2.1 Realizar la modernización institucional con procesos fortalecidos, eficientes y eficaces."/>
    <s v="Adelantar los trámites necesarios para el proceso de Modernización institucional."/>
    <s v="Modernización Institucional"/>
    <n v="1"/>
    <s v="Modernización"/>
    <s v="Realizar el seguimiento al trámite de la Modernización Institucional para la UPME vigencia 2022"/>
    <n v="2.5000000000000001E-2"/>
    <s v="Funcionamiento"/>
    <s v="N.A."/>
    <x v="3"/>
    <m/>
    <s v="X"/>
    <s v="Todas las dependencias"/>
    <d v="2022-02-01T00:00:00"/>
    <d v="2022-07-31T00:00:00"/>
    <s v="3. Gestión con Valores para Resultados"/>
    <s v="3.2 Fortalecimiento organizacional y simplificación de procesos"/>
    <s v="N.A."/>
    <d v="2022-12-31T00:00:00"/>
    <n v="6.2500000000000003E-3"/>
    <s v="Se divide a ponderación del 10% en 4 trimestres, por lo que de deja cumplimiento del 2,5 del primer trimestre._x000a__x000a_El día 14 de enero se obtuvo la viabilidad de presidencia, adicional a esto, se realizó un envío de la totalidad de los documentos ajustados, a"/>
    <n v="6.2500000000000003E-3"/>
    <s v="Actividad que presenta avances y evidencias, finaliza en julio."/>
    <d v="2022-04-19T00:00:00"/>
    <s v="Con avance"/>
    <d v="2022-06-30T00:00:00"/>
    <n v="6.2500000000000003E-3"/>
    <s v="Se realizó un resumen ejecutivo sobre el proceso de modernización para ser presentado ante el ministro de Minas y energía._x000a_Se realizó una reunión presencial el día 11 de mayo de 2022, con la Secretaría General del Ministerio Dra. Laura Ximena Martínez Ari"/>
    <n v="1.2500000000000001E-2"/>
    <s v="Actividad que reporta avance acumulado del 1,3%, cuenta con las evidencias del reporte. Finaliza en diciembre. (Modificada en C&amp;GD No.7 del 8 de julio)"/>
    <d v="2022-07-19T00:00:00"/>
    <s v="Con avance y en terminos"/>
    <d v="2022-09-30T00:00:00"/>
    <n v="6.2500000000000003E-3"/>
    <s v="Se realizó una presentación resúmen del proceso que se lleva adelantado ante la mesa de empalme para el cambio de gobierno durante el mes de julio y en el mes de septiembre se realizó una presentación ante el consejo, para contextualizar sobre los avances"/>
    <n v="1.8800000000000001E-2"/>
    <s v="Actividad que reporta avance acumulado del 1,88%, cuenta con las evidencias de las presentaciones adelantadas. Finaliza en diciembre."/>
    <d v="2022-10-12T00:00:00"/>
    <s v="Con avance y en terminos"/>
    <d v="2022-12-28T00:00:00"/>
    <n v="6.2500000000000003E-3"/>
    <s v="Se han realizado las presentaciones requeridas para presentar al nuevo gobierno, los avances sobre el tema para dar continuidad de aprobación del proyecto."/>
    <n v="2.5000000000000001E-2"/>
    <s v="Actividad que se ejecutó en cuanto al seguimiento del trámite de la modernización, por lo tanto se da por cumplida."/>
    <d v="2023-01-18T00:00:00"/>
    <s v="Incumplida"/>
  </r>
  <r>
    <n v="2"/>
    <s v="Objetivo Estratégico No.2"/>
    <s v="Incorporar las mejores prácticas organizacionales y tecnológicas que garanticen calidad e integridad de la gestión pública."/>
    <s v="2.2 Contar con capital humano altamente competente, bajo un ambiente de trabajo seguro, armónico e incluyente."/>
    <s v="Diseñar e implementar en la UPME la política de gestión del conocimiento y la innovación."/>
    <s v="Política de Gestión del Conocimiento y la Innovación"/>
    <n v="1"/>
    <s v="Política"/>
    <s v="Diseñar la Política de Gestión del Conocimiento y la Innovación en el marco del Modelo Integrado de Planeación y Gestión MIPG, a través de un contrato de consultoría durante la vigencia 2022"/>
    <n v="2.5000000000000001E-2"/>
    <s v="Inversión"/>
    <s v="Generación de valor público a través del emprendimiento y la innovación para la UPME ubicada en Bogotá._x000a_a. Ejecutar las iniciativas de socialización y despliegue de información del Plan Estratégico de comunicaciones. b. Potenciar la búsqueda, intercambio,"/>
    <x v="3"/>
    <m/>
    <s v="X"/>
    <s v="Todas las dependencias"/>
    <d v="2022-08-01T00:00:00"/>
    <d v="2022-11-30T00:00:00"/>
    <s v="4. Gestión del Conocimiento y la Innovación"/>
    <s v="4.1 Gestión del conocimiento y la innovación"/>
    <s v="5. Plan Estratégico de Talento Humano"/>
    <s v="03/30/2022"/>
    <n v="2.5000000000000001E-3"/>
    <s v="Se asistió a las asesorías realizadas por el DAFP para la identificación de elementos a tener en cuenta para la implementación de la política._x000a_Se elaboraron los estudios previos y la ficha técnica para la contratación."/>
    <n v="2.5000000000000001E-3"/>
    <s v="La actividad presenta avances y evidencias. Finaliza en agosto"/>
    <d v="2022-04-19T00:00:00"/>
    <s v="Con avance"/>
    <d v="2022-06-30T00:00:00"/>
    <n v="5.0000000000000001E-3"/>
    <s v="Se adelantó todo el estudio de mercado, se presentó la ficha al comité de gestión y desempeño y actualmente  el proceso de contratación está en el área jurídica para la elaboración de la minuta."/>
    <n v="8.0000000000000002E-3"/>
    <s v="Actividad que reporta avance, cuenta con las evidencias del reporte. Finaliza en noviembre. "/>
    <d v="2022-07-19T00:00:00"/>
    <s v="Con avance y en terminos"/>
    <d v="2022-09-30T00:00:00"/>
    <n v="6.2500000000000003E-3"/>
    <s v="Se realizó el proceso de contratación de la entidad consultora mediante contrato No. 624-2022. Mediante la participación de funcionarios referentes de gestión del conocimiento por area se adelanta la politica de gestión de conocimiento e innovación de la "/>
    <n v="1.43E-2"/>
    <s v="Actividad que reporta avance acumulado del 1,43%, cuenta con las evidencias correspondientes al contrato suscrito para la consultoria y mesas de trabajo programadas para la el diseño de la política. Finaliza en noviembre."/>
    <d v="2022-10-12T00:00:00"/>
    <s v="Con avance y en terminos"/>
    <d v="2022-11-30T00:00:00"/>
    <n v="2.5000000000000001E-2"/>
    <s v="Al cierre de la presente vigencia se da cumplimento a la actividad de diseño la Política de Gestión del Conocimiento y la Innovación a traves del contrato de consultoria No. C-116-2022. Lo anterior, en el marco del Modelo Integrado de Planeación y Gestión"/>
    <n v="2.5000000000000001E-2"/>
    <s v="Subactividad ejecutada completamente"/>
    <d v="2023-01-18T00:00:00"/>
    <s v="Cumplida"/>
  </r>
  <r>
    <n v="3"/>
    <s v="Objetivo Estratégico No.2"/>
    <s v="Incorporar las mejores prácticas organizacionales y tecnológicas que garanticen calidad e integridad de la gestión pública."/>
    <s v="2.2 Contar con capital humano altamente competente, bajo un ambiente de trabajo seguro, armónico e incluyente."/>
    <s v="Diseñar e implementar en la UPME la política de gestión del conocimiento y la innovación."/>
    <s v="Política de Gestión del Conocimiento y la Innovación"/>
    <n v="1"/>
    <s v="Proyecto de politica ajustado"/>
    <s v="Socializar a la comunidad institucional el proyecto de política de gestión del conocimiento y la innovación y ajustar de acuerdo a los comentarios."/>
    <n v="1.2500000000000001E-2"/>
    <s v="Inversión"/>
    <s v="Generación de valor público a través del emprendimiento y la innovación para la UPME ubicada en Bogotá._x000a_a. Ejecutar las iniciativas de socialización y despliegue de información del Plan Estratégico de comunicaciones. b. Potenciar la búsqueda, intercambio,"/>
    <x v="3"/>
    <m/>
    <s v="X"/>
    <m/>
    <d v="2022-11-01T00:00:00"/>
    <d v="2022-12-31T00:00:00"/>
    <s v="4. Gestión del Conocimiento y la Innovación"/>
    <s v="1.1Talento humano"/>
    <s v="5. Plan Estratégico de Talento Humano"/>
    <d v="2022-03-31T00:00:00"/>
    <n v="2.5000000000000001E-3"/>
    <s v="Se participó en las sesiones de asesoría programadas por el DAFP en los meses de febrero, marzo y abril._x000a_De igual manera, se inició la elaboración de los borradores de los estudios previos y la ficha técnica para revisión del GIT de Gestión Jurídica y Con"/>
    <n v="2.5000000000000001E-3"/>
    <s v="La actividad presenta avances y evidencias. Finaliza en septiembre"/>
    <d v="2022-04-19T00:00:00"/>
    <s v="Con avance"/>
    <m/>
    <n v="0"/>
    <m/>
    <n v="2.5000000000000001E-3"/>
    <s v="Actividad se ejecutará entre noviembre y diciembre según lo proyectado."/>
    <d v="2022-07-19T00:00:00"/>
    <s v="Con avance y en terminos"/>
    <d v="2022-09-30T00:00:00"/>
    <n v="1E-3"/>
    <s v="Se realiza socialización del proyecto y avances de la politica de gestión del conocimiento ante la Secretaria General el 12 de septiembre y ante la Mesa Directiva del 19 de septiembre de 2022. Asi mismo al equipo de referentes de las diferentes dependenci"/>
    <n v="3.5000000000000001E-3"/>
    <s v="Actividad que presenta avance acumulado del 0,35%, las evidencias corresponden a socializaciones del proyecto de la consultoría para estructuración de la política mas no del proyecto de política ya formulada. La actividad está para ejecución entre noviemb"/>
    <d v="2022-10-12T00:00:00"/>
    <s v="Con avance y en terminos"/>
    <d v="2022-12-21T00:00:00"/>
    <n v="1.2500000000000001E-2"/>
    <s v="Se realiza la presentación ante la Mesa Directiva la Politica estructurada de Gestión del Conocimiento y la Innovación el 12 de Diciembre y se socializa en una Jornada de Tardeando con la UPME el 21 de diciembre de 2022"/>
    <n v="1.2500000000000001E-2"/>
    <s v="Subactividad ejecutada completamente"/>
    <d v="2023-01-18T00:00:00"/>
    <s v="Cumplida"/>
  </r>
  <r>
    <n v="4"/>
    <s v="Objetivo Estratégico No.2"/>
    <s v="Incorporar las mejores prácticas organizacionales y tecnológicas que garanticen calidad e integridad de la gestión pública."/>
    <s v="2.1 Realizar la modernización institucional con procesos fortalecidos, eficientes y eficaces."/>
    <s v="Diseñar e implementar en la UPME la política de gestión del conocimiento y la innovación."/>
    <s v="Política de Gestión del Conocimiento y la Innovación"/>
    <n v="1"/>
    <s v="Plan de acción"/>
    <s v="Diseñar el plan de acción para la implementación de la primera etapa de la política de gestión de conocimiento y la innovación para la vigencia 2023"/>
    <n v="2.5000000000000001E-2"/>
    <s v="Inversión"/>
    <s v="Generación de valor público a través del emprendimiento y la innovación para la UPME ubicada en Bogotá._x000a_a. Ejecutar las iniciativas de socialización y despliegue de información del Plan Estratégico de comunicaciones. b. Potenciar la búsqueda, intercambio,"/>
    <x v="3"/>
    <m/>
    <s v="X"/>
    <s v="Todas las dependencias"/>
    <d v="2022-11-01T00:00:00"/>
    <d v="2022-12-31T00:00:00"/>
    <s v="4. Gestión del Conocimiento y la Innovación"/>
    <s v="4.1 Gestión del conocimiento y la innovación"/>
    <s v="5. Plan Estratégico de Talento Humano"/>
    <m/>
    <n v="0"/>
    <m/>
    <n v="0"/>
    <m/>
    <m/>
    <s v="En terminos"/>
    <m/>
    <n v="0"/>
    <m/>
    <n v="0"/>
    <m/>
    <d v="2022-07-19T00:00:00"/>
    <s v="Sin avance y en terminos"/>
    <m/>
    <m/>
    <m/>
    <n v="0"/>
    <s v="Actividad para ejecución entre noviembre y diciembre según lo proyectado."/>
    <d v="2022-10-12T00:00:00"/>
    <s v="Sin avance y en terminos"/>
    <d v="2022-11-30T00:00:00"/>
    <n v="2.5000000000000001E-2"/>
    <s v="Se reliza el Diseño del Plan de acción para la implementación incluyendo la propuesta de un instrumento para auditoria del conocimiento y un documento de estrategia y mecanismos de solcialización para la apropiación de la gestión del conocimiento."/>
    <n v="2.5000000000000001E-2"/>
    <s v="Subactividad ejecutada completamente"/>
    <d v="2023-01-18T00:00:00"/>
    <s v="Cumplida"/>
  </r>
  <r>
    <n v="5"/>
    <s v="Objetivo Estratégico No.2"/>
    <s v="Incorporar las mejores prácticas organizacionales y tecnológicas que garanticen calidad e integridad de la gestión pública."/>
    <s v="2.2 Contar con capital humano altamente competente, bajo un ambiente de trabajo seguro, armónico e incluyente."/>
    <s v="Adelantar las acciones orientadas a la implementación de las diferentes modalidades de trabajo "/>
    <s v="Adopción modalidad Teletrabajo"/>
    <n v="1"/>
    <s v="Teletrabajo"/>
    <s v="Adoptar e implementar la modalidad de teletrabajo"/>
    <n v="2.5000000000000001E-2"/>
    <s v="Funcionamiento"/>
    <s v="N.A."/>
    <x v="3"/>
    <m/>
    <s v="X"/>
    <s v="Todas las dependencias"/>
    <d v="2022-02-01T00:00:00"/>
    <d v="2022-12-31T00:00:00"/>
    <s v="1. Talento Humano"/>
    <s v="1.1Talento humano"/>
    <s v="5. Plan Estratégico de Talento Humano"/>
    <d v="2022-03-31T00:00:00"/>
    <n v="6.2500000000000003E-3"/>
    <s v="Se adoptó el teletrabajo mediante resolución 047 de 2022 y su modificatoria, la 057 de 2022, las cuáles fueron socializadas junto con elManual de Teletrabajo en elmes de febrero._x000a_Adicional a esto se aperturó la primera convocatoria para servidores de la U"/>
    <n v="6.2500000000000003E-3"/>
    <s v="Actividad que presenta avances y evidencias, finaliza en diciembre."/>
    <d v="2022-04-19T00:00:00"/>
    <s v="Con avance"/>
    <d v="2022-06-30T00:00:00"/>
    <n v="6.2500000000000003E-3"/>
    <s v="Se abrió la segunda convocatoria de teletrabajo para las dos modalidades implementadas (Suplementario y autónomo) y actualmente está realizandose la revisión de las diferentes postulaciones._x000a_Se modificó la resolución de adopción de teletrabajo por solicit"/>
    <n v="1.2500000000000001E-2"/>
    <s v="Actividad que reporta avance acumulado del 1,3%, cuenta con las evidencias objetivas. Finaliza en diciembre."/>
    <d v="2022-07-19T00:00:00"/>
    <s v="Con avance y en terminos"/>
    <d v="2022-09-30T00:00:00"/>
    <n v="6.2500000000000003E-3"/>
    <s v="Se emitió la resolución 313 del 29 de julio de 2022 con un nuevo grupo de teletrabajadores autónomos y suplementarios y se surtió proceso de capacitación y levantamiento de los acuerdos de voluntades respectivos."/>
    <n v="1.8800000000000001E-2"/>
    <s v="Actividad que reporta avance acumulado del 1,88%, cuenta con las evidencias objetivas. Finaliza en diciembre."/>
    <d v="2022-10-12T00:00:00"/>
    <s v="Con avance y en terminos"/>
    <d v="2022-12-28T00:00:00"/>
    <n v="6.2500000000000003E-3"/>
    <s v="Se han realizado los procesos de designación de teletrabajo con éxito, el último se hizo en el mes de noviembre y está en curso la aprobación de 4 nuevas solicitudes mediante el comité interdisciplinario de teletrabajo qeu se oficiará el día 29 de diciemb"/>
    <n v="2.5000000000000001E-2"/>
    <s v="Se ejecuto la actividad y se cuenta con las evidencias"/>
    <d v="2023-01-18T00:00:00"/>
    <s v="Cumplida"/>
  </r>
  <r>
    <n v="6"/>
    <s v="Objetivo Estratégico No.2"/>
    <s v="Incorporar las mejores prácticas organizacionales y tecnológicas que garanticen calidad e integridad de la gestión pública."/>
    <s v="2.2 Contar con capital humano altamente competente, bajo un ambiente de trabajo seguro, armónico e incluyente."/>
    <s v="Realizar seguimiento al estado y/o etapas restantes del concurso de méritos de la CNSC para la vigencia 2022"/>
    <s v="Respuestas"/>
    <s v="N/A"/>
    <s v="Respuesta a requerimientos"/>
    <s v="Responder a la CNSC cualquier requerimiento que se presente durante el proceso del concurso de meritocracia, informando a la comunidad institucional cualquier directriz que se presente"/>
    <n v="2.5000000000000001E-2"/>
    <s v="Funcionamiento"/>
    <s v="N.A."/>
    <x v="3"/>
    <m/>
    <s v="X"/>
    <s v="Todas las dependencias"/>
    <d v="2022-02-01T00:00:00"/>
    <d v="2022-12-31T00:00:00"/>
    <s v="3. Gestión con Valores para Resultados"/>
    <s v="3.2 Fortalecimiento organizacional y simplificación de procesos"/>
    <s v="5. Plan Estratégico de Talento Humano"/>
    <d v="2022-03-31T00:00:00"/>
    <n v="6.2500000000000003E-3"/>
    <s v="Se realizó seguimiento al proceso pero de parte de la CNSC no se presentaron novedades al mismo."/>
    <n v="6.2500000000000003E-3"/>
    <s v="Actividad que presenta avance (los requerimientos son por demanda y no se presentaron), finaliza en diciembre."/>
    <d v="2022-04-19T00:00:00"/>
    <s v="Con avance"/>
    <d v="2022-06-30T00:00:00"/>
    <n v="6.2500000000000003E-3"/>
    <s v="Se realizó seguimeinto al proceso de concurso con la CNSC, la citación a pruebas para los postulados se realizó en el mes de mayo de 2022 y los resultados de las mismas fueron publicados el mes de junio de 2022. Esta información fue difundida entre la com"/>
    <n v="1.2500000000000001E-2"/>
    <s v="Actividad que reporta avance acumulado del 5%, cuenta con las evidencias objetivas. Finaliza en diciembre."/>
    <d v="2022-07-19T00:00:00"/>
    <s v="Con avance y en terminos"/>
    <d v="2022-09-30T00:00:00"/>
    <n v="6.2500000000000003E-3"/>
    <s v="Se ha realizado el seguimiento respectivo al concurso Nación 3 que se viene adelantando y se reportó ante la CNSC el retiro por vacancia definitiva de una servidora que estaba aplicando al concurso de ascenso y ya no forma parte de la entidad. Adicionalme"/>
    <n v="1.8800000000000001E-2"/>
    <s v="Actividad que reporta avance acumulado del 1,88%, cuenta con las evidencias objetivas. Finaliza en diciembre."/>
    <d v="2022-10-12T00:00:00"/>
    <s v="Con avance y en terminos"/>
    <d v="2022-12-28T00:00:00"/>
    <n v="6.2500000000000003E-3"/>
    <s v="Posterior a la publicación de las listas de elegibles, se realizó con la Comisión de Personal la verificación de las mismas y actualmente se está siguiendo el proceso respectivo con las demás etapas que continúan."/>
    <n v="2.5000000000000001E-2"/>
    <s v="Actividad cumplida , acorde con el reporte al 4to trimestre, cuenta con las evidencias."/>
    <d v="2023-01-18T00:00:00"/>
    <s v="Cumplida"/>
  </r>
  <r>
    <n v="7"/>
    <s v="Objetivo Estratégico No.2"/>
    <s v="Incorporar las mejores prácticas organizacionales y tecnológicas que garanticen calidad e integridad de la gestión pública."/>
    <s v="2.4 Diseñar e implementar estrategias de relacionamiento, participación ciudadana y mecanismos de transparencia."/>
    <s v="Continuar con la implementación de la Política de atención al Ciudadano en la UPME"/>
    <s v="Seguimiento a la construcción de la Pagina Web "/>
    <n v="12"/>
    <s v="Reporte"/>
    <s v="Coordinar con la Oficina de Gestión de la información las directrices necesarias que se deban tener en cuenta en la construcción e implementación de la página WEB de la entidad, atendiendo los criterios de la política de atención al ciudadano"/>
    <n v="2.5000000000000001E-2"/>
    <s v="Inversión"/>
    <s v="Generación de valor público a través del emprendimiento y la innovación para la UPME ubicada en Bogotá._x000a_a. Promover la transformación de las capacidades del Talento Humano hacia la transformación digital y la economía digital."/>
    <x v="3"/>
    <s v="X"/>
    <m/>
    <s v="Oficina de Gestión de la Información"/>
    <d v="2022-02-01T00:00:00"/>
    <d v="2022-12-31T00:00:00"/>
    <s v="3. Gestión con Valores para Resultados"/>
    <s v="3.3 Servicio al ciudadano"/>
    <s v="5. Plan Estratégico de Talento Humano"/>
    <d v="2022-03-09T00:00:00"/>
    <n v="6.2500000000000003E-3"/>
    <s v="En relación al nuevo portal web de la UPME, desde elárea de Servicio al Ciudadano, se envió a la OGI los temas que deben ir en los submenús Servicio al Ciudadano y Participa, así  mismo se validó que el nuevo portal web contenga de manera visible las zona"/>
    <n v="6.2500000000000003E-3"/>
    <s v="Actividad que presenta avances y evidencias, finaliza en diciembre."/>
    <d v="2022-04-19T00:00:00"/>
    <s v="Con avance"/>
    <s v="03/05/2022_x000a_12/05/2022_x000a_19/05/2022"/>
    <n v="1.2500000000000001E-2"/>
    <s v="Continuando con los avances de la presente temática (nuevo portal web de la UPME-desde elárea de Servicio al Ciudadano) se realizaron los siguiente ejercicios para el trimestre II-2022: _x000a_1. Se coordinó con la OGI que en la sección preguntas frecuentes sea"/>
    <n v="1.9E-2"/>
    <s v="Actividad que reporta un avance acumulado de 1,9%, cuenta con las evidencias objetivas. Finaliza en diciembre"/>
    <d v="2022-07-19T00:00:00"/>
    <s v="Con avance y en terminos"/>
    <d v="2022-09-30T00:00:00"/>
    <n v="6.2500000000000003E-3"/>
    <s v="En relación con las actividades realizadas para el tercer trimestre, podemos reportar lo siguiente:_x000a_1. En el menú Participa - botón eventos sectoriales, se ajustó el enlace donde se incluyen los eventos institucionales y del sector._x000a_2. En la sección de tr"/>
    <n v="2.5000000000000001E-2"/>
    <s v="Actividad finalizada de forma anticipada, toda vez que finalizaba en diciembre, cuenta con las evidencias de las modificaciones realizadas en el portal web. "/>
    <d v="2022-10-12T00:00:00"/>
    <s v="Cumplida"/>
    <m/>
    <m/>
    <m/>
    <n v="2.5000000000000001E-2"/>
    <s v="Subactividad ejecutada completamente"/>
    <d v="2023-01-18T00:00:00"/>
    <s v="Cumplida"/>
  </r>
  <r>
    <n v="8"/>
    <s v="Objetivo Estratégico No.2"/>
    <s v="Incorporar las mejores prácticas organizacionales y tecnológicas que garanticen calidad e integridad de la gestión pública."/>
    <s v="2.7 Identificar mensajes, canales y metodologías de comunicación de los planes, programas y proyectos de la entidad tal que sean diferenciales de acuerdo a las características de cada una de las partes interesadas."/>
    <s v="Temas transversales"/>
    <s v="Documentos revisados y actualizados"/>
    <n v="1"/>
    <s v="Documento"/>
    <s v="Revisar los procedimientos instructivos que se requieran en el proceso de Gestión Humana y Servicio al Ciudadano y en caso de requerirse actualizarlos y/o ajustarlos de acuerdo con las necesidades. "/>
    <n v="2.5000000000000001E-2"/>
    <s v="Funcionamiento"/>
    <s v="N.A."/>
    <x v="3"/>
    <m/>
    <s v="X"/>
    <m/>
    <d v="2022-02-01T00:00:00"/>
    <d v="2022-12-31T00:00:00"/>
    <s v="2. Direccionamiento Estratégico"/>
    <s v="2.1 Planeación Institucional"/>
    <s v="N.A."/>
    <d v="2022-03-31T00:00:00"/>
    <n v="6.2500000000000003E-3"/>
    <s v="Se elaboró en conjunto con las áreas responsables, el procedimiento de recobro de incapacidades, el cual ya se encuentra publicado en el Sígueme con código P-TH-16."/>
    <n v="6.2500000000000003E-3"/>
    <s v="Actividad que presenta avances y evidencias, finaliza en diciembre."/>
    <d v="2022-04-19T00:00:00"/>
    <s v="Con avance"/>
    <d v="2022-06-30T00:00:00"/>
    <n v="6.2500000000000003E-3"/>
    <s v="Procedimiento de viáticos actualizado, se crearon el procedimiento de acoso laboral y el protocolo de Acoso Sexual."/>
    <n v="1.2500000000000001E-2"/>
    <s v="Actividad que reporta avance acumulado del 1,25%, cuenta con las evidencias objetivas. Finaliza en diciembre."/>
    <d v="2022-07-19T00:00:00"/>
    <s v="Con avance y en terminos"/>
    <d v="2022-09-30T00:00:00"/>
    <n v="6.2500000000000003E-3"/>
    <s v="Están en proceso de revisión y actualización los siguientes procedimientos:_x000a_Actualización Procedimiento de recobro de incapacidades (está en proceso de cargue en la herramienta SÍGUEME para el flujo de aprobación final)._x000a_Actualización Procedimiento de Cap"/>
    <n v="1.8800000000000001E-2"/>
    <s v="Actividad que reporta avance acumulado del 1,88%, cuenta con las evidencias objetivas de la actualización y creación de procedimientos del proceso. Finaliza en diciembre."/>
    <d v="2022-10-12T00:00:00"/>
    <s v="Con avance y en terminos"/>
    <d v="2022-12-28T00:00:00"/>
    <n v="6.2000000000000006E-3"/>
    <s v="Se realizó la actualización de riesgos y de documentos inherentes al proceso de TH en la herramienta Sígueme, cumpliendo con todo el flujo de información."/>
    <n v="2.5000000000000001E-2"/>
    <s v="Actividad cumplida , acorde con el reporte al 4to trimestre, cuenta con las evidencias."/>
    <d v="2023-01-18T00:00:00"/>
    <s v="Cumplida"/>
  </r>
  <r>
    <n v="9"/>
    <s v="Objetivo Estratégico No.2"/>
    <s v="Incorporar las mejores prácticas organizacionales y tecnológicas que garanticen calidad e integridad de la gestión pública."/>
    <s v="2.7 Identificar mensajes, canales y metodologías de comunicación de los planes, programas y proyectos de la entidad tal que sean diferenciales de acuerdo a las características de cada una de las partes interesadas."/>
    <s v="Ejecutar los planes intitucionales a cargo de la coordinación del GIT de Talento Humano"/>
    <s v="Cumplimiento Planes Institucionales"/>
    <n v="1"/>
    <s v="Porcentaje"/>
    <s v="Realizar seguimiento y control a la ejecución de las acciones propuestas en cada uno de los planes institucionales a cargo del GIT de Talento Humano"/>
    <n v="2.5000000000000001E-2"/>
    <s v="Inversión"/>
    <s v="Generación de valor público a través del emprendimiento y la innovación para la UPME ubicada en Bogotá._x000a_a. Ejecutar las iniciativas de socialización y despliegue de información del Plan Estratégico de comunicaciones. b. Potenciar la búsqueda, intercambio,"/>
    <x v="3"/>
    <m/>
    <s v="X"/>
    <s v="No Aplica"/>
    <d v="2022-02-01T00:00:00"/>
    <d v="2022-12-31T00:00:00"/>
    <s v="1. Talento Humano"/>
    <s v="1.1Talento humano"/>
    <s v="5. Plan Estratégico de Talento Humano"/>
    <d v="2022-03-31T00:00:00"/>
    <n v="6.2500000000000003E-3"/>
    <s v="Se cumplieron las actividades programadas para el primer trimestre del año, se anexan las evidencias de las actividades realizadas por cada plan"/>
    <n v="6.2500000000000003E-3"/>
    <s v="Actividad que presenta avances y evidencias, finaliza en diciembre."/>
    <d v="2022-04-19T00:00:00"/>
    <s v="Con avance"/>
    <d v="2022-06-30T00:00:00"/>
    <n v="6.2500000000000003E-3"/>
    <s v="Se ejcutaron todas las actividades contempladas en cada uno de los planes a cargo de TH, tal como se evidencia en los anexos publicados."/>
    <n v="1.2500000000000001E-2"/>
    <s v="Actividad que reporta avance acumulado del 1,25%, cuenta con las evidencias objetivas. Finaliza en diciembre."/>
    <d v="2022-07-19T00:00:00"/>
    <s v="Con avance y en terminos"/>
    <d v="2022-09-30T00:00:00"/>
    <n v="6.2500000000000003E-3"/>
    <s v="Se cumplieron las actividades programadas para el tercer trimestre del año, se anexan las evidencias de las actividades realizadas por cada plan"/>
    <n v="1.8800000000000001E-2"/>
    <s v="Actividad que reporta avance acumulado del 1,88%, cuenta con las evidencias de la ejecución de los planes de TH. Finaliza en diciembre."/>
    <d v="2022-10-12T00:00:00"/>
    <s v="Con avance y en terminos"/>
    <d v="2022-12-28T00:00:00"/>
    <n v="6.2500000000000003E-3"/>
    <s v="Se dio cumplimiento al 100% de las actividades programadas en los planes de TH."/>
    <n v="2.5000000000000001E-2"/>
    <s v="Actividad cumplida , acorde con el reporte al 4to trimestre, cuenta con las evidencias."/>
    <d v="2023-01-18T00:00:00"/>
    <s v="Cumplida"/>
  </r>
  <r>
    <n v="10"/>
    <s v="Objetivo Estratégico No.2"/>
    <s v="Incorporar las mejores prácticas organizacionales y tecnológicas que garanticen calidad e integridad de la gestión pública."/>
    <s v="2.7 Identificar mensajes, canales y metodologías de comunicación de los planes, programas y proyectos de la entidad tal que sean diferenciales de acuerdo a las características de cada una de las partes interesadas."/>
    <s v="Temas transversales"/>
    <s v="Matriz de riesgos"/>
    <n v="1"/>
    <s v="Matriz"/>
    <s v="Revisión y actualización de Riesgos y sus controles   del proceso de gestión Humana y del Servicio al ciudadano"/>
    <n v="1.2500000000000001E-2"/>
    <s v="Funcionamiento"/>
    <s v="N.A."/>
    <x v="3"/>
    <s v="X"/>
    <m/>
    <s v="Dirección General - GIT Planeación"/>
    <d v="2022-02-01T00:00:00"/>
    <d v="2022-12-31T00:00:00"/>
    <s v="5. Evaluación de Resultados"/>
    <s v="5.1 Seguimiento y evaluación del desempeño institucional"/>
    <s v="N.A."/>
    <d v="2022-03-30T00:00:00"/>
    <n v="1.2500000000000001E-2"/>
    <s v="Se realizó la revisión y actualización de riesgos y sus controles del proceso de Talento Humano y de Servicio al Ciudadano, los cuáles fueron documentados en el aplicativo SIGUEME."/>
    <n v="1.2500000000000001E-2"/>
    <s v="Actividad que cumplió anticipadamente, las evidencias se encuentran en el modulo de riesgos del SIGUEME."/>
    <d v="2022-04-19T00:00:00"/>
    <s v="Cumplida"/>
    <m/>
    <n v="0"/>
    <m/>
    <n v="1.2500000000000001E-2"/>
    <s v="Actividad cumplida en el 1er trimestre."/>
    <d v="2022-07-19T00:00:00"/>
    <s v="Cumplida"/>
    <s v="Actividad cumplida en el 1er trimestre."/>
    <n v="0.01"/>
    <s v="Cumplida"/>
    <n v="1.2500000000000001E-2"/>
    <s v="Actividad que reporta cumplimiento desde el 1er trimestre. Las evidencias corresponden a los riesgos y el monitoreo de los riesgos que se encuentra en el SIGUEME."/>
    <d v="2022-10-12T00:00:00"/>
    <s v="Cumplida"/>
    <d v="2022-12-28T00:00:00"/>
    <m/>
    <s v="Actividad cumplida en el primer trimestre"/>
    <n v="1.2500000000000001E-2"/>
    <s v="Subactividad ejecutada completamente"/>
    <d v="2023-01-18T00:00:00"/>
    <s v="Cumplida"/>
  </r>
  <r>
    <n v="11"/>
    <s v="Objetivo Estratégico No.2"/>
    <s v="Incorporar las mejores prácticas organizacionales y tecnológicas que garanticen calidad e integridad de la gestión pública."/>
    <s v="2.2 Contar con capital humano altamente competente, bajo un ambiente de trabajo seguro, armónico e incluyente."/>
    <s v="Temas transversales"/>
    <s v="Evaluaciones de desempeño"/>
    <s v="Según necesidad"/>
    <s v="Evaluaciones"/>
    <s v="Realizar las campañas dirigidas a los Jefes de oficina para la evaluación de desempeño de los funcionarios de la UPME"/>
    <n v="1.2500000000000001E-2"/>
    <s v="Funcionamiento"/>
    <s v="N.A."/>
    <x v="3"/>
    <s v="X"/>
    <m/>
    <s v="Oficina de Gestión de la Información"/>
    <d v="2022-02-01T00:00:00"/>
    <d v="2022-12-31T00:00:00"/>
    <s v="5. Evaluación de Resultados"/>
    <s v="5.1 Seguimiento y evaluación del desempeño institucional"/>
    <s v="N.A."/>
    <d v="2022-03-08T00:00:00"/>
    <n v="3.1250000000000002E-3"/>
    <s v="Se cierra proceso de evaluación de la vigencia 2021 y se formulan metas y objetivos para la evaluación de la gestión 2022 (Se adjunta como evidencia los informes de gestión de los procesos de SEGI y EDL)"/>
    <n v="3.1250000000000002E-3"/>
    <s v="Actividad que presenta avances y evidencias, finaliza en diciembre."/>
    <d v="2022-04-19T00:00:00"/>
    <s v="Con avance"/>
    <d v="2022-06-30T00:00:00"/>
    <n v="4.3750000000000004E-3"/>
    <s v="Se practicaron todas las evaluaciones de desempeño de los Servidores Públicos de carrera en la plataforma EDL de la Comisión Nacional del Servicio Civil - CNSC. Igualmente, se realizó la calificación definitiva al Seguimiento de la Gestión Institucional a"/>
    <n v="7.4999999999999997E-3"/>
    <s v="Actividad que reporta avance acumulado del 0,7%, cuenta con las evidencias objetivas. Finaliza en diciembre."/>
    <d v="2022-07-19T00:00:00"/>
    <s v="Con avance y en terminos"/>
    <d v="2022-09-30T00:00:00"/>
    <n v="3.1250000000000002E-3"/>
    <s v="Se generan campañas de socialización, acompañamiento y apoyo a la gestión en cada una de las etapas del sistema de evaluación de la gestión institucional, para la vigencia actual, etapa de concertación de metas y objetivos y calificación primer seguimient"/>
    <n v="1.06E-2"/>
    <s v="Actividad que reporta avance acumulado del 1,06%, no cuenta con evidencias para validar el reporte. Finaliza en febrero  de 2023."/>
    <d v="2022-10-12T00:00:00"/>
    <s v="Con avance y en terminos"/>
    <m/>
    <n v="0"/>
    <s v="No se presenta avaces de la actividad, ya que su siguiente etapa de ejecución tiene corte al 31 de enero de 2023 y finaliza el 22 de febrero de 2023."/>
    <n v="1.2500000000000001E-2"/>
    <s v="Durante la vigencia se realizaron las campañas y evaluaciones de desempeño del 2022"/>
    <d v="2023-01-18T00:00:00"/>
    <s v="Cumplida"/>
  </r>
  <r>
    <n v="12"/>
    <s v="Objetivo Estratégico No.2"/>
    <s v="Incorporar las mejores prácticas organizacionales y tecnológicas que garanticen calidad e integridad de la gestión pública."/>
    <s v="2.2 Contar con capital humano altamente competente, bajo un ambiente de trabajo seguro, armónico e incluyente."/>
    <s v="Temas transversales"/>
    <s v="Acuerdos de Gestión Actualizados"/>
    <s v="Según necesidad"/>
    <s v="Acuerdos de Gestión"/>
    <s v="Hacer seguimiento a la suscripción, seguimiento y evaluación periódica de los acuerdos de gestión de los gerentes públicos de la entidad, para garantizar el alcance de las metas institucionales propuestas."/>
    <n v="1.2500000000000001E-2"/>
    <s v="Funcionamiento"/>
    <s v="N.A."/>
    <x v="3"/>
    <m/>
    <s v="X"/>
    <m/>
    <d v="2022-02-01T00:00:00"/>
    <d v="2022-12-31T00:00:00"/>
    <s v="5. Evaluación de Resultados"/>
    <s v="5.1 Seguimiento y evaluación del desempeño institucional"/>
    <s v="N.A."/>
    <d v="2022-03-31T00:00:00"/>
    <n v="3.1250000000000002E-3"/>
    <s v="Se recibieron los acuerdos de gestión firmados año 2021 y se recibió la concertación de compromisos año 2022. _x000a_De igual forma se capacitó a todos los directivos en eltema de referencia con elapoyo del DAFP eldía 10 de febrero de 2022."/>
    <n v="3.1250000000000002E-3"/>
    <s v="Actividad que presenta avances y evidencias, finaliza en diciembre."/>
    <d v="2022-04-19T00:00:00"/>
    <s v="Con avance"/>
    <d v="2022-06-30T00:00:00"/>
    <n v="4.3750000000000004E-3"/>
    <s v="Se realizaron todas las actividades inherentes a la concertación de los acuerdos de gestión de los gerentes y a la concertación de compromisos de la vigencia 2022."/>
    <n v="7.4999999999999997E-3"/>
    <s v="Actividad que reporta avance acumulado del 0,75%, cuenta con las evidencias objetivas. Finaliza en diciembre."/>
    <d v="2022-07-19T00:00:00"/>
    <s v="Con avance y en terminos"/>
    <d v="2022-09-30T00:00:00"/>
    <n v="4.3750000000000004E-3"/>
    <s v="El director general realizó el seguimiento a los acuerdos de gestión con corte a 19 de septiembre de 2022."/>
    <n v="1.1900000000000001E-2"/>
    <s v="Actividad que reporta avance acumulado del 1,19%, cuenta con evidencias de los acuerso de gestión realizados. Finaliza en diciembre."/>
    <d v="2022-10-12T00:00:00"/>
    <s v="Con avance y en terminos"/>
    <d v="2022-12-28T00:00:00"/>
    <n v="5.9999999999999984E-4"/>
    <s v="Durante la vigencia se realizó seguimiento a los acuerdos de gestión "/>
    <n v="1.2500000000000001E-2"/>
    <s v="Durante la vigencia se realizó seguimiento a los acuerdos de gestión "/>
    <d v="2023-01-18T00:00:00"/>
    <s v="Cumplida"/>
  </r>
  <r>
    <n v="1"/>
    <s v="Objetivo Estratégico No.2"/>
    <s v="Incorporar las mejores prácticas organizacionales y tecnológicas que garanticen calidad e integridad de la gestión pública."/>
    <s v="2.1 Realizar la modernización institucional con procesos fortalecidos, eficientes y eficaces."/>
    <s v="Diseñar e implementar una estrategia de apropiación del Modelo Integrado de Planeación y Gestión en la UPME."/>
    <s v="Documento Técnico con la Estrategia"/>
    <n v="1"/>
    <s v="Unidad"/>
    <s v="Diseño de la estrategia de apropiación que contenga las acciones específicas, responsables con ponderaciones y evidencias o productos resultantes de cada acción."/>
    <n v="0.05"/>
    <s v="Funcionamiento / Inversión"/>
    <s v="Generación de valor público a través del emprendimiento y la innovación para la UPME ubicada en Bogotá._x000a_a. Ejecutar las iniciativas de socialización y despliegue de información del Plan Estratégico de comunicaciones. b. Potenciar la búsqueda, intercambio,"/>
    <x v="4"/>
    <m/>
    <s v="X"/>
    <m/>
    <d v="2022-02-01T00:00:00"/>
    <d v="2022-04-30T00:00:00"/>
    <s v="2. Direccionamiento Estratégico"/>
    <s v="2.1 Planeación Institucional"/>
    <s v="N.A."/>
    <d v="2022-03-31T00:00:00"/>
    <n v="0.05"/>
    <s v="Se elaboró la estratégia y se encuentra en proceso de implementación."/>
    <n v="0.05"/>
    <s v="Actividad cumplida anticipadamente y con las evidencias objetivas."/>
    <d v="2022-04-19T00:00:00"/>
    <s v="Cumplida"/>
    <m/>
    <m/>
    <m/>
    <n v="0.05"/>
    <s v="Actividad cumplida en el 1er trimestre."/>
    <d v="2022-07-19T00:00:00"/>
    <s v="Cumplida"/>
    <m/>
    <m/>
    <m/>
    <n v="0.05"/>
    <s v="Actividad cumplida durante el 1er trimestre."/>
    <d v="2022-10-12T00:00:00"/>
    <s v="Cumplida"/>
    <m/>
    <m/>
    <m/>
    <n v="0.05"/>
    <s v="Subactividad ejecutada completamente"/>
    <d v="2023-01-18T00:00:00"/>
    <s v="Cumplida"/>
  </r>
  <r>
    <n v="2"/>
    <s v="Objetivo Estratégico No.2"/>
    <s v="Incorporar las mejores prácticas organizacionales y tecnológicas que garanticen calidad e integridad de la gestión pública."/>
    <s v="2.1 Realizar la modernización institucional con procesos fortalecidos, eficientes y eficaces."/>
    <s v="Diseñar e implementar una estrategia de apropiación del Modelo Integrado de Planeación y Gestión en la UPME."/>
    <s v="Evidencias de Ejecución"/>
    <n v="1"/>
    <s v="Porcentaje"/>
    <s v="Implementar las acciones de apropiación formuladas en la estrategia, cuyos avances se reportaran de forma trimestral en este instrumento de seguimiento."/>
    <n v="0.15"/>
    <s v="Funcionamiento / Inversión"/>
    <s v="Generación de valor público a través del emprendimiento y la innovación para la UPME ubicada en Bogotá._x000a_a. Ejecutar las iniciativas de socialización y despliegue de información del Plan Estratégico de comunicaciones. b. Potenciar la búsqueda, intercambio,"/>
    <x v="4"/>
    <s v="X"/>
    <m/>
    <s v="Oficina de Gestión de la Información / Comunicaciones"/>
    <d v="2022-02-01T00:00:00"/>
    <d v="2022-11-30T00:00:00"/>
    <s v="3. Gestión con Valores para Resultados"/>
    <s v="3.2 Fortalecimiento organizacional y simplificación de procesos"/>
    <s v="N.A."/>
    <d v="2022-03-31T00:00:00"/>
    <n v="3.7499999999999999E-2"/>
    <s v="En el primer trimestre se han ejecutado actividades de la estrategia relacionadas la socialización del sigueme y con se han realizado capacitaciones sobre el modulo de riesgos."/>
    <n v="3.7499999999999999E-2"/>
    <s v="Actividad que presenta avances y evidencias, finaliza en noviembre."/>
    <d v="2022-04-19T00:00:00"/>
    <s v="Con avance"/>
    <d v="2022-06-30T00:00:00"/>
    <n v="7.0000000000000007E-2"/>
    <s v="En el segundo trimestre se ejecutaron actividades de la estratégia  relacionadas con la socialización del SIGUEME,  Implementando acciones de apropiación, capacitación  del Flujo de aprobación Documental para la creación, modificación y eliminación de doc"/>
    <n v="7.0000000000000007E-2"/>
    <s v="Actividad que presenta avance y cuenta con las evidencias. Finaliza en noviembre."/>
    <d v="2022-07-19T00:00:00"/>
    <s v="Con avance y en terminos"/>
    <d v="2022-09-30T00:00:00"/>
    <n v="0.1125"/>
    <s v="En el tercer trimestre se ejecutaron actividades de la estratégia  relacionadas con la socialización del SIGUEME,  Implementando acciones de apropiación, capacitación  del módulo de SG-SST, módulo de Mejora- planes de acción._x000a_Al proceso de Demanda y Prosp"/>
    <n v="0.1125"/>
    <s v="Actividad que reporta avance acumulado del 11,25%, cuenta con las evidencias. Finaliza en noviembre."/>
    <d v="2022-10-12T00:00:00"/>
    <s v="Con avance y en terminos"/>
    <d v="2022-12-30T00:00:00"/>
    <n v="0.14499999999999999"/>
    <s v="Se ejecutaron de las actividades de la estratgia planteada, llegando a un cumplimiento del 97%. Evuidencia en: https://docs.google.com/spreadsheets/d/14pQ5jOiuib05VA2elIhyNLUbdSPUS1ts/edit#gid=341109596"/>
    <n v="0.14499999999999999"/>
    <s v="Actividad no ejecutada en su totalidad"/>
    <d v="2023-01-18T00:00:00"/>
    <s v="Incumplida"/>
  </r>
  <r>
    <n v="3"/>
    <s v="Objetivo Estratégico No.2"/>
    <s v="Incorporar las mejores prácticas organizacionales y tecnológicas que garanticen calidad e integridad de la gestión pública."/>
    <s v="2.1 Realizar la modernización institucional con procesos fortalecidos, eficientes y eficaces."/>
    <s v="Diseñar e implementar una estrategia de apropiación del Modelo Integrado de Planeación y Gestión en la UPME."/>
    <s v="Reportes descargados del SIGUEME"/>
    <n v="3"/>
    <s v="Unidad"/>
    <s v="Poner en operación la funcionalidad de SIGUEME II y evidenciar la puesta en producción a través de los reportes de información que se pueden descargar."/>
    <n v="0.05"/>
    <s v="Funcionamiento / Inversión"/>
    <s v="Generación de valor público a través del emprendimiento y la innovación para la UPME ubicada en Bogotá._x000a_a. Ejecutar las iniciativas de socialización y despliegue de información del Plan Estratégico de comunicaciones. b. Potenciar la búsqueda, intercambio,"/>
    <x v="4"/>
    <s v="X"/>
    <m/>
    <s v="Oficina de Gestión de la Información"/>
    <d v="2022-02-01T00:00:00"/>
    <d v="2022-04-30T00:00:00"/>
    <s v="3. Gestión con Valores para Resultados"/>
    <s v="3.2 Fortalecimiento organizacional y simplificación de procesos"/>
    <s v="N.A."/>
    <d v="2022-03-31T00:00:00"/>
    <n v="0.05"/>
    <s v="En el mes de marzo se puso en funcionamiento el SIGUEME, se parametrizó y se está utilizando inicialmente los modulos de documentación y el de riesgos , para este ultimo re realizaron capacitaciones dirigidas a enlaces para el registro y aprobación de los"/>
    <n v="0.05"/>
    <s v="Actividad cumplida anticipadamente y con las evidencias objetivas."/>
    <d v="2022-04-19T00:00:00"/>
    <s v="Cumplida"/>
    <m/>
    <m/>
    <m/>
    <n v="0"/>
    <s v="Actividad cumplida en el 1er trimestre."/>
    <d v="2022-07-19T00:00:00"/>
    <s v="Cumplida"/>
    <d v="2022-09-30T00:00:00"/>
    <n v="0"/>
    <s v=" Durante el tercer trimestre se puso en operación el módulo &quot;MEJORA&quot;, &quot;AUDITORÍAS&quot; y se parametrizó  y dejo listo para uso el de &quot;INDICADORES&quot; en la  funcionalidad de SIGUEME II , completando así cinco(5)  modulos  incluidos &quot;DOCUMENTOS&quot; y  &quot;RIESGOS&quot;._x000a_Evi"/>
    <n v="0.05"/>
    <s v="Actividad cumplida durante el 1er trimestre"/>
    <d v="2022-10-12T00:00:00"/>
    <s v="Cumplida"/>
    <m/>
    <m/>
    <m/>
    <n v="0.05"/>
    <s v="Subactividad ejecutada completamente"/>
    <d v="2023-01-18T00:00:00"/>
    <s v="Cumplida"/>
  </r>
  <r>
    <n v="4"/>
    <s v="Objetivo Estratégico No.2"/>
    <s v="Incorporar las mejores prácticas organizacionales y tecnológicas que garanticen calidad e integridad de la gestión pública."/>
    <s v="2.1 Realizar la modernización institucional con procesos fortalecidos, eficientes y eficaces."/>
    <s v="Diseñar e implementar una estrategia de apropiación del Modelo Integrado de Planeación y Gestión en la UPME."/>
    <s v="Manual del Sistema de Gestión"/>
    <n v="1"/>
    <s v="Documento"/>
    <s v="Elaborar y socializar el Manual del Sistema de Gestión de la UPME asegurando la articulación con el modelo de operación del MIPG."/>
    <n v="0.1"/>
    <s v="Funcionamiento"/>
    <s v="N.A."/>
    <x v="4"/>
    <m/>
    <s v="X"/>
    <m/>
    <d v="2022-02-01T00:00:00"/>
    <d v="2022-06-30T00:00:00"/>
    <s v="3. Gestión con Valores para Resultados"/>
    <s v="3.2 Fortalecimiento organizacional y simplificación de procesos"/>
    <s v="N.A."/>
    <d v="2022-03-31T00:00:00"/>
    <n v="0.03"/>
    <s v="Con corte a marzo se cuenta con un primer borrador del manual, el cual se encuentra en revisión de la coordinadora del GIT de Planeación."/>
    <n v="0.03"/>
    <s v="Actividad que presenta avances y evidencias, finaliza en junio."/>
    <d v="2022-04-19T00:00:00"/>
    <s v="Con avance"/>
    <d v="2022-06-30T00:00:00"/>
    <n v="0"/>
    <s v="Actividad que no presenta avance, el documento está pendiente de revisión."/>
    <n v="0.03"/>
    <s v="Actividad que no presenta avance en el 2do trimestre. Presenta rezago del 7%. Finalizaba en junio."/>
    <d v="2022-07-19T00:00:00"/>
    <s v="Incumplida"/>
    <d v="2022-09-30T00:00:00"/>
    <n v="0"/>
    <s v="Actividad que no presenta avance, el documento continúa pendiente de revisión. "/>
    <n v="0.03"/>
    <s v="Actividad que al 3er trimestre no reporta avance, continua con el avance del 3% reportado en el primer trimestre. Finalizaba en junio."/>
    <d v="2022-10-12T00:00:00"/>
    <s v="Incumplida"/>
    <d v="2022-12-30T00:00:00"/>
    <n v="0.09"/>
    <s v="Se elaboro el Manual del Sistema de Gestión Institucional y queda pendiente la aprobación final y el diseño grafico para socializarlo."/>
    <n v="0.09"/>
    <s v="Actividad no ejecutada en su totalidad"/>
    <d v="2023-01-18T00:00:00"/>
    <s v="Incumplida"/>
  </r>
  <r>
    <n v="5"/>
    <s v="Objetivo Estratégico No.2"/>
    <s v="Incorporar las mejores prácticas organizacionales y tecnológicas que garanticen calidad e integridad de la gestión pública."/>
    <s v="2.1 Realizar la modernización institucional con procesos fortalecidos, eficientes y eficaces."/>
    <s v="Diseñar e implementar una estrategia de apropiación del Modelo Integrado de Planeación y Gestión en la UPME."/>
    <s v="Procedimientos"/>
    <n v="3"/>
    <s v="Unidad"/>
    <s v="Documentar y formalizar el SIGUEME II los procedimientos para:_x000a_- Formulación, Seguimiento y Reporte de Indicadores de Gestión_x000a_- Gestión Integral de Riesgos_x000a_- Planes de Mejoramiento_x000a_- Formulación y actualización del Plan Anual de Adquisiciones"/>
    <n v="0.1"/>
    <s v="Funcionamiento"/>
    <s v="N.A."/>
    <x v="4"/>
    <m/>
    <s v="X"/>
    <m/>
    <d v="2022-02-01T00:00:00"/>
    <d v="2022-06-30T00:00:00"/>
    <s v="3. Gestión con Valores para Resultados"/>
    <s v="3.2 Fortalecimiento organizacional y simplificación de procesos"/>
    <s v="N.A."/>
    <d v="2022-03-31T00:00:00"/>
    <n v="2.5000000000000001E-3"/>
    <s v="Con corte a marzo se realizó la documentación y/o actualización del procesimiento para la gestión integral del riesgo, el cual se alineó con la versión 5 de la guía del DAFP para tal fin. La evidencia se encuentra en el SIGUEME."/>
    <n v="2.5000000000000001E-3"/>
    <s v="Actividad que presenta avances y evidencias, finaliza en junio."/>
    <d v="2022-04-19T00:00:00"/>
    <s v="Con avance"/>
    <d v="2022-06-30T00:00:00"/>
    <n v="0.05"/>
    <s v="Durante el 2do trimestre del año se construyó, aprobó y formalizó en el SIGUEME el procedimiento para formulación, modificación y seguimiento del plan anual de adquisiciones Código P-DE-12._x000a__x000a_https://sigueme.upme.gov.co/sigueme/files/mod_documentos/documen"/>
    <n v="0.05"/>
    <s v="Actividad que reporta un avance acumulado del 5%, cuenta con la evidencia objetiva y queda con un rezago del 5%. Finalizaba en junio."/>
    <d v="2022-07-19T00:00:00"/>
    <s v="Incumplida"/>
    <d v="2022-09-30T00:00:00"/>
    <n v="0.1"/>
    <s v="Durante el tercer trimestre se _x000a_Documento y formalizo en el módulo de &quot;DOCUMENTOS&quot; del SIGUEME II, los procedimientos:_x000a_Actualización  P-MC-02 PROCEDIMIENTO FORMULACIÓN, REPORTE, SEGUIMIENTO Y EVALUACIÓN DE INDICADORES DE GESTIÓN _x000a_Actualización  P-DE-07 PR"/>
    <n v="0.1"/>
    <s v="Actividad que reporta cumplimiento durante el 3er trimestre, cuenta con las evidencias correspondientes a los procedimiento publicados en el aplicativo SIGUEME,"/>
    <d v="2022-10-12T00:00:00"/>
    <s v="Cumplida"/>
    <m/>
    <m/>
    <m/>
    <n v="0.1"/>
    <s v="Subactividad ejecutada completamente"/>
    <d v="2023-01-18T00:00:00"/>
    <s v="Cumplida"/>
  </r>
  <r>
    <n v="6"/>
    <s v="Objetivo Estratégico No.2"/>
    <s v="Incorporar las mejores prácticas organizacionales y tecnológicas que garanticen calidad e integridad de la gestión pública."/>
    <s v="2.1 Realizar la modernización institucional con procesos fortalecidos, eficientes y eficaces."/>
    <s v="Diseñar e implementar una estrategia de apropiación del Modelo Integrado de Planeación y Gestión en la UPME."/>
    <s v="Estrategia de racionalización de trámites 2022"/>
    <n v="1"/>
    <s v="Unidad"/>
    <s v="Acompañar a las áreas responsables de trámites en la formulación de la estrategia de racionalización de trámites, y realizar el registro y reporte de los avances en el SUIT."/>
    <n v="0.1"/>
    <s v="Funcionamiento"/>
    <s v="N.A."/>
    <x v="4"/>
    <s v="X"/>
    <m/>
    <s v="Areas misionales con trámites a cargo."/>
    <d v="2022-01-01T00:00:00"/>
    <d v="2022-01-31T00:00:00"/>
    <s v="3. Gestión con Valores para Resultados"/>
    <s v="3.5 Racionalización de trámites"/>
    <s v="9. Plan Anticorrupción y de Atención al Ciudadano"/>
    <d v="2022-01-30T00:00:00"/>
    <n v="0.1"/>
    <s v="Se realizó el registro de la estrategia de racionalización en el SUIT el 27/01/2022 acorde con la información suministrada por la Subdirección de Demanda y la Subdirección de Hidrocarburos._x000a_Adicionalmente, el29/03/2022 se realizó reunión con personal  de "/>
    <n v="0.1"/>
    <s v="Se ejecutó acorde con lo planificado y cuenta con las evidencias."/>
    <d v="2022-04-19T00:00:00"/>
    <s v="Cumplida"/>
    <m/>
    <m/>
    <m/>
    <n v="0.1"/>
    <s v="Actividad cumplida en el 1er trimestre."/>
    <d v="2022-07-19T00:00:00"/>
    <s v="Cumplida"/>
    <m/>
    <m/>
    <m/>
    <n v="0.1"/>
    <s v="Actividad cumplida en el 1er trimestre."/>
    <d v="2022-10-12T00:00:00"/>
    <s v="Cumplida"/>
    <m/>
    <m/>
    <m/>
    <n v="0.1"/>
    <s v="Subactividad ejecutada completamente"/>
    <d v="2023-01-18T00:00:00"/>
    <s v="Cumplida"/>
  </r>
  <r>
    <n v="7"/>
    <s v="Objetivo Estratégico No.2"/>
    <s v="Incorporar las mejores prácticas organizacionales y tecnológicas que garanticen calidad e integridad de la gestión pública."/>
    <s v="2.1 Realizar la modernización institucional con procesos fortalecidos, eficientes y eficaces."/>
    <s v="Diseñar e implementar una estrategia de apropiación del Modelo Integrado de Planeación y Gestión en la UPME."/>
    <s v="Plan cierre de brechas ajustado_x000a_(Si Aplica)"/>
    <n v="1"/>
    <s v="Unidad"/>
    <s v="Ajustar y/o reformular el Plan Cierre de Brechas del 2022, acorde con los resultados FURAG 2021."/>
    <n v="0.05"/>
    <s v="Funcionamiento / Inversión"/>
    <s v="Generación de valor público a través del emprendimiento y la innovación para la UPME ubicada en Bogotá._x000a_a. Ejecutar las iniciativas de socialización y despliegue de información del Plan Estratégico de comunicaciones. b. Potenciar la búsqueda, intercambio,"/>
    <x v="4"/>
    <s v="X"/>
    <m/>
    <s v="Areas responsables de políticas MIPG"/>
    <d v="2022-02-01T00:00:00"/>
    <d v="2022-06-30T00:00:00"/>
    <s v="3. Gestión con Valores para Resultados"/>
    <s v="3.2 Fortalecimiento organizacional y simplificación de procesos"/>
    <s v="9. Plan Anticorrupción y de Atención al Ciudadano"/>
    <m/>
    <n v="0"/>
    <m/>
    <m/>
    <m/>
    <m/>
    <s v="En terminos"/>
    <d v="2022-06-30T00:00:00"/>
    <n v="0.05"/>
    <s v="A partir de los resultados FURAG 2022, se formuló el plan cierre de brechas 2022, siendo presentado en el CD&amp;D del mes de junio realizado el 8 de julio (Comité No.7)_x000a__x000a_Plan Ciere de Brechas 2022: https://docs.google.com/spreadsheets/d/1hStAzAy3oMJYbpzywOXd"/>
    <n v="0.05"/>
    <s v="Actividad cumplida en el 2do trimestre acorde con lo programado, cuenta con las evidencias objetivas."/>
    <d v="2022-07-19T00:00:00"/>
    <s v="Cumplida"/>
    <m/>
    <m/>
    <m/>
    <n v="0.05"/>
    <s v="Actividad cumplida en el 2do trimestre."/>
    <d v="2022-10-12T00:00:00"/>
    <s v="Cumplida"/>
    <m/>
    <m/>
    <m/>
    <n v="0.05"/>
    <s v="Subactividad ejecutada completamente"/>
    <d v="2023-01-18T00:00:00"/>
    <s v="Cumplida"/>
  </r>
  <r>
    <n v="8"/>
    <s v="Objetivo Estratégico No.2"/>
    <s v="Incorporar las mejores prácticas organizacionales y tecnológicas que garanticen calidad e integridad de la gestión pública."/>
    <s v="2.1 Realizar la modernización institucional con procesos fortalecidos, eficientes y eficaces."/>
    <s v="Coordinar la formulación de los proyectos de inversión 2023, brindando las herramientas y lineamientos pertinentes."/>
    <s v="Lineamientos"/>
    <n v="1"/>
    <s v="Documento"/>
    <s v="Planificación de las actividades de acompañamiento para la formulación de proyectos de inversión 2023."/>
    <n v="0.05"/>
    <s v="Funcionamiento / Inversión"/>
    <s v="Generación de valor público a través del emprendimiento y la innovación para la UPME ubicada en Bogotá._x000a_a. Ejecutar las iniciativas de socialización y despliegue de información del Plan Estratégico de comunicaciones. b. Potenciar la búsqueda, intercambio,"/>
    <x v="4"/>
    <m/>
    <s v="X"/>
    <m/>
    <d v="2022-02-01T00:00:00"/>
    <d v="2022-03-30T00:00:00"/>
    <s v="2. Direccionamiento Estratégico"/>
    <s v="2.1 Planeación Institucional"/>
    <s v="N.A."/>
    <d v="2022-02-07T00:00:00"/>
    <n v="0.05"/>
    <s v="En el mes de febrero se formuló y se aprobó en la Mesa de Coordinación Directiva No.5 del 7/02/2022 el cronograma de actividades para la formulación de proyectos de inversión 2023. _x000a_Evidencias: Presentación de la Mesa de Coordinación Directiva No.5 ubicad"/>
    <n v="0.05"/>
    <s v="Se ejecutó acorde con lo planificado y cuenta con las evidencias."/>
    <d v="2022-04-19T00:00:00"/>
    <s v="Cumplida"/>
    <m/>
    <m/>
    <m/>
    <n v="0.05"/>
    <s v="Actividad cumplida en el 1er trimestre."/>
    <d v="2022-07-19T00:00:00"/>
    <s v="Cumplida"/>
    <m/>
    <m/>
    <m/>
    <n v="0.05"/>
    <s v="Actividad cumplida en el 1er trimestre."/>
    <d v="2022-10-12T00:00:00"/>
    <s v="Cumplida"/>
    <m/>
    <m/>
    <m/>
    <n v="0.05"/>
    <s v="Subactividad ejecutada completamente"/>
    <d v="2023-01-18T00:00:00"/>
    <s v="Cumplida"/>
  </r>
  <r>
    <n v="9"/>
    <s v="Objetivo Estratégico No.2"/>
    <s v="Incorporar las mejores prácticas organizacionales y tecnológicas que garanticen calidad e integridad de la gestión pública."/>
    <s v="2.1 Realizar la modernización institucional con procesos fortalecidos, eficientes y eficaces."/>
    <s v="Coordinar la formulación de los proyectos de inversión 2023, brindando las herramientas y lineamientos pertinentes."/>
    <s v="P. I. Formulados y Registrados en la MGA y en el SUIFP"/>
    <n v="1"/>
    <s v="Porcentaje"/>
    <s v="Asistir técnicamente a las áreas en la formulación y registro en las plataformas MGA y SUIFP de los proyectos de Inversión 2023."/>
    <n v="0.05"/>
    <s v="Funcionamiento / Inversión"/>
    <s v="Generación de valor público a través del emprendimiento y la innovación para la UPME ubicada en Bogotá._x000a_a. Ejecutar las iniciativas de socialización y despliegue de información del Plan Estratégico de comunicaciones. b. Potenciar la búsqueda, intercambio,"/>
    <x v="4"/>
    <m/>
    <s v="X"/>
    <m/>
    <d v="2022-02-01T00:00:00"/>
    <d v="2022-03-30T00:00:00"/>
    <s v="2. Direccionamiento Estratégico"/>
    <s v="2.1 Planeación Institucional"/>
    <s v="N.A."/>
    <d v="2022-03-30T00:00:00"/>
    <n v="0.05"/>
    <s v="Se realizó asistencia técnica a través del desarrollo de talleres y reuniones virtuales y presenciales con cada una de las áreas funcionales de la Unidad, se asistió técnicamente a las áreas en la formulación de dos (2) nuevos proyectos de inversión y en "/>
    <n v="0.05"/>
    <s v="Se ejecutó acorde con lo planificado y se cuentan con las envidencias objetivas."/>
    <d v="2022-04-19T00:00:00"/>
    <s v="Cumplida"/>
    <m/>
    <m/>
    <m/>
    <n v="0.05"/>
    <s v="Actividad cumplida en el 1er trimestre."/>
    <d v="2022-07-19T00:00:00"/>
    <s v="Cumplida"/>
    <m/>
    <m/>
    <m/>
    <n v="0.05"/>
    <s v="Actividad cumplida en el 1er trimestre."/>
    <d v="2022-10-12T00:00:00"/>
    <s v="Cumplida"/>
    <m/>
    <m/>
    <m/>
    <n v="0.05"/>
    <s v="Subactividad ejecutada completamente"/>
    <d v="2023-01-18T00:00:00"/>
    <s v="Cumplida"/>
  </r>
  <r>
    <n v="10"/>
    <s v="Objetivo Estratégico No.2"/>
    <s v="Incorporar las mejores prácticas organizacionales y tecnológicas que garanticen calidad e integridad de la gestión pública."/>
    <s v="2.1 Realizar la modernización institucional con procesos fortalecidos, eficientes y eficaces."/>
    <s v="Coordinar la formulación de los proyectos de inversión 2023, brindando las herramientas y lineamientos pertinentes."/>
    <s v="Proyectos aprobados"/>
    <n v="1"/>
    <s v="Porcentaje"/>
    <s v="Seguimiento al trámite de aprobación de los proyectos de inversión."/>
    <n v="0.05"/>
    <s v="Funcionamiento / Inversión"/>
    <s v="Generación de valor público a través del emprendimiento y la innovación para la UPME ubicada en Bogotá._x000a_a. Ejecutar las iniciativas de socialización y despliegue de información del Plan Estratégico de comunicaciones. b. Potenciar la búsqueda, intercambio,"/>
    <x v="4"/>
    <m/>
    <s v="X"/>
    <m/>
    <d v="2022-02-01T00:00:00"/>
    <d v="2022-06-30T00:00:00"/>
    <s v="2. Direccionamiento Estratégico"/>
    <s v="2.1 Planeación Institucional"/>
    <s v="N.A."/>
    <m/>
    <n v="0"/>
    <m/>
    <m/>
    <m/>
    <m/>
    <s v="En terminos"/>
    <m/>
    <m/>
    <m/>
    <n v="0.05"/>
    <s v="Se realizó segumiento a través de reuniones virtuales y presenciales con el DNP al trámite de aprobación de tres (3) nuevos proyectos de inversión y la ampliación de horizonte de seis (6) vigentes. Así mismo, se efectuaron lo ajustes a que hubo lugar en l"/>
    <d v="2022-06-30T00:00:00"/>
    <s v="Cumplida"/>
    <m/>
    <m/>
    <m/>
    <n v="0.05"/>
    <s v="Actividad cumplida en el 2do trimestre."/>
    <d v="2022-10-12T00:00:00"/>
    <s v="Cumplida"/>
    <m/>
    <m/>
    <m/>
    <n v="0.05"/>
    <s v="Subactividad ejecutada completamente"/>
    <d v="2023-01-18T00:00:00"/>
    <s v="Cumplida"/>
  </r>
  <r>
    <n v="11"/>
    <s v="Objetivo Estratégico No.2"/>
    <s v="Incorporar las mejores prácticas organizacionales y tecnológicas que garanticen calidad e integridad de la gestión pública."/>
    <s v="2.1 Realizar la modernización institucional con procesos fortalecidos, eficientes y eficaces."/>
    <s v="Implementar el boletín de informativo de gestión presupuestal"/>
    <s v="Estructura del Boletín presupuestal"/>
    <n v="1"/>
    <s v="Unidad"/>
    <s v="Definir el diseño, estructura o contenido que hará parte del boletín informativo y que será actualizada de forma trimestral."/>
    <n v="0.05"/>
    <s v="Funcionamiento"/>
    <s v="N.A."/>
    <x v="4"/>
    <m/>
    <s v="X"/>
    <m/>
    <d v="2022-02-01T00:00:00"/>
    <d v="2022-03-30T00:00:00"/>
    <s v="2. Direccionamiento Estratégico"/>
    <s v="2.2 Gestión presupuestal y eficiencia del gasto público"/>
    <s v="2. Plan Anual de Adquisiciones"/>
    <d v="2022-03-24T00:00:00"/>
    <n v="0.05"/>
    <s v="El pasado 24/03/2022 se realizó reunión de seguimiento al interior del GIT de Planeación, en donde se dieron las directrices sobre la frecuencia de emisión del boletín así como las temáticas que deberá contener, a saber:_x000a_Ejecución presupuestal Vs el PAA._x000a_"/>
    <n v="0.05"/>
    <s v="Se ejecutó la actividad en el tiempo estimado y cuenta con las evidencias."/>
    <d v="2022-04-19T00:00:00"/>
    <s v="Cumplida"/>
    <m/>
    <m/>
    <m/>
    <n v="0.05"/>
    <s v="Actividad cumplida en el 1er trimestre."/>
    <d v="2022-07-19T00:00:00"/>
    <s v="Cumplida"/>
    <m/>
    <m/>
    <m/>
    <n v="0.05"/>
    <s v="Actividad cumplida en el 1er trimestre."/>
    <d v="2022-10-12T00:00:00"/>
    <s v="Cumplida"/>
    <m/>
    <m/>
    <m/>
    <n v="0.05"/>
    <s v="Subactividad ejecutada completamente"/>
    <d v="2023-01-18T00:00:00"/>
    <s v="Cumplida"/>
  </r>
  <r>
    <n v="12"/>
    <s v="Objetivo Estratégico No.2"/>
    <s v="Incorporar las mejores prácticas organizacionales y tecnológicas que garanticen calidad e integridad de la gestión pública."/>
    <s v="2.1 Realizar la modernización institucional con procesos fortalecidos, eficientes y eficaces."/>
    <s v="Implementar el boletín de informativo de gestión presupuestal"/>
    <s v="1 Boletín Trimestral"/>
    <n v="10"/>
    <s v="Unidad"/>
    <s v="Elaborar y remitir trimestralmente los boletines a las áreas."/>
    <n v="0.1"/>
    <s v="Funcionamiento"/>
    <s v="Generación de valor público a través del emprendimiento y la innovación para la UPME ubicada en Bogotá._x000a_a. Ejecutar las iniciativas de socialización y despliegue de información del Plan Estratégico de comunicaciones. b. Potenciar la búsqueda, intercambio,"/>
    <x v="4"/>
    <s v="X"/>
    <m/>
    <s v="Oficina de Gestión de la Información / Comunicaciones"/>
    <d v="2022-03-10T00:00:00"/>
    <d v="2022-12-31T00:00:00"/>
    <s v="2. Direccionamiento Estratégico"/>
    <s v="2.2 Gestión presupuestal y eficiencia del gasto público"/>
    <s v="2. Plan Anual de Adquisiciones"/>
    <d v="2022-03-30T00:00:00"/>
    <m/>
    <m/>
    <m/>
    <m/>
    <m/>
    <s v="Con avance"/>
    <d v="2022-06-30T00:00:00"/>
    <n v="0.04"/>
    <s v="Se comparten los informes de indicadores en la mesa de coordinación directiva semanalmente y adicionalmete  se comparte con las áreas para consulta la matriz de seguimiento qal PAA y de ejecucuión presupuestal https://docs.google.com/spreadsheets/d/1OzkX-"/>
    <n v="0.04"/>
    <s v="Actividad que presenta avance del 4%, cuenta con las evidencias. Finaliza en diciembre"/>
    <d v="2022-06-21T00:00:00"/>
    <s v="Con avance y en terminos"/>
    <d v="2022-09-30T00:00:00"/>
    <n v="7.4999999999999997E-2"/>
    <s v="Se presentan semanalmente en mesa de coordinación directiva los informes de ejecución presupuestal"/>
    <n v="7.4999999999999997E-2"/>
    <s v="Actividad que presenta avance acumulado del 7,5%, las evidencias corresponden a las presentaciónes de mesa de coordinación directiva. Finaliza en diciembre."/>
    <d v="2022-10-12T00:00:00"/>
    <s v="Con avance y en terminos"/>
    <d v="2022-12-30T00:00:00"/>
    <n v="0.1"/>
    <s v="Se presentaron semanalmente los informes de ejecuciòn presupuestal, en las mesas de coordinación directiva._x000a_https://drive.google.com/drive/folders/1KUSodcyEsmWIvBQGYaOmAZsccrJMWZSy"/>
    <n v="0.1"/>
    <s v="Actividad finalizada y cuenta con las evidencias"/>
    <d v="2023-01-18T00:00:00"/>
    <s v="Cumplida"/>
  </r>
  <r>
    <n v="13"/>
    <s v="Objetivo Estratégico No.2"/>
    <s v="Incorporar las mejores prácticas organizacionales y tecnológicas que garanticen calidad e integridad de la gestión pública."/>
    <s v="2.3 Implementar acciones orientadas a la transformación digital de la entidad. "/>
    <s v="Implementar el tablero de control de presupuesto"/>
    <s v="Tablero de Control - Power BI"/>
    <n v="1"/>
    <s v="Unidad"/>
    <s v="Implementar con el apoyo de la OGI el tablero control con los indicadores de ejecución presupuestal."/>
    <n v="0.1"/>
    <s v="Funcionamiento / Inversión"/>
    <s v="Generación de valor público a través del emprendimiento y la innovación para la UPME ubicada en Bogotá._x000a_a. Ejecutar las iniciativas de socialización y despliegue de información del Plan Estratégico de comunicaciones. b. Potenciar la búsqueda, intercambio,"/>
    <x v="4"/>
    <s v="X"/>
    <m/>
    <s v="Oficina de Gestión de la Información / Comunicaciones"/>
    <d v="2022-02-01T00:00:00"/>
    <d v="2022-06-30T00:00:00"/>
    <s v="5. Evaluación de Resultados"/>
    <s v="5.1 Seguimiento y evaluación del desempeño institucional"/>
    <s v="2. Plan Anual de Adquisiciones"/>
    <d v="2022-03-30T00:00:00"/>
    <m/>
    <m/>
    <m/>
    <m/>
    <m/>
    <s v="Con avance"/>
    <d v="2022-06-30T00:00:00"/>
    <n v="0.08"/>
    <s v="Se cuenta con el tablero de Power BI , en segunda versión en el suguiente enlace https://app.powerbi.com/view?r=eyJrIjoiZWIwOTE0ZTAtNjg2MC00MTNkLTgzNmEtZDk4NTI4NTdkN2M0IiwidCI6IjUxYzFhOGQwLTMyYmQtNDZlYi05YmRlLTkxZTZlNGU3MDRmZCJ9 en este se han diseñado lo"/>
    <n v="0.08"/>
    <s v="Que presenta avance del 8%, cuenta con las evidencias y queda con un rezago del 2%. Finalizaba en junio."/>
    <d v="2022-06-21T00:00:00"/>
    <s v="Incumplida"/>
    <d v="2022-09-30T00:00:00"/>
    <n v="0.09"/>
    <s v="El tablero de contro se encuentra elaborado y está pendiente de revisión y aprobación para proceder a ponerlo a disposición de laspersonas que deben acceder al mismo._x000a_https://app.powerbi.com/view?r=eyJrIjoiMTMzYzNmOGQtMjNhOS00NWQ0LWJlMGMtYzQ2ZWFiZGI3ZTZjI"/>
    <n v="0.09"/>
    <s v="Actividad que presenta avance acumulado al 3er trimestre del 9%. Las evidencias corresponden al enlace del tablero de control."/>
    <d v="2022-10-12T00:00:00"/>
    <s v="Incumplida"/>
    <d v="2022-12-30T00:00:00"/>
    <n v="0.1"/>
    <s v="Se cuenta con el tablero de Power BI , en versión definitiva publicada en el suguiente enlace https://app.powerbi.com/view?r=eyJrIjoiZWIwOTE0ZTAtNjg2MC00MTNkLTgzNmEtZDk4NTI4NTdkN2M0IiwidCI6IjUxYzFhOGQwLTMyYmQtNDZlYi05YmRlLTkxZTZlNGU3MDRmZCJ9 "/>
    <n v="0.1"/>
    <s v="Actividad finalizada y cuenta con las evidencias"/>
    <d v="2023-01-18T00:00:00"/>
    <s v="Cumplida"/>
  </r>
  <r>
    <n v="1"/>
    <s v="Objetivo Estratégico No.3"/>
    <s v="Orientar el aprovechamiento y uso eficiente y responsable de los recursos minero – energéticos."/>
    <s v="3.2 Realizar una planificación del sector minero energético que propenda por la armonización de los intereses del gobierno nacional con los intereses del territorio en las dimensiones económicas, medioambientales, sociales y culturales."/>
    <s v="Elaboración del informe de proyección de demanda de energéticos: energía eléctrica, gas natural y combustibles líquidos para el periodo 2022-2037"/>
    <s v="Proyección de demanda de energéticos"/>
    <s v="0 meses de retraso en la publicación del informe"/>
    <s v="meses de retraso (fecha programada es junio de 2022)"/>
    <s v="Compilación datos 2021 y proyección de PIB"/>
    <n v="0.04"/>
    <s v="Funcionamiento"/>
    <s v="N.A."/>
    <x v="5"/>
    <s v="X"/>
    <m/>
    <s v="Subdirección de Energía Eléctrica - GIT Generación y Registro"/>
    <d v="2022-01-01T00:00:00"/>
    <d v="2022-03-01T00:00:00"/>
    <m/>
    <m/>
    <m/>
    <d v="2022-03-30T00:00:00"/>
    <n v="0.04"/>
    <s v="Se tienen las bases de datos compiladas y la estimación del PIB para las proyecciones de demanda."/>
    <n v="0.04"/>
    <s v="El reporte indica que se cumplió la actividad, sin embargo, no se cuenta con evidencia objetiva de las bases de datos compilada y la estimación PIB para determinar el cumplimiento."/>
    <d v="2022-04-19T00:00:00"/>
    <s v="Cumplida"/>
    <d v="2022-05-30T00:00:00"/>
    <n v="0.04"/>
    <s v="Se estimaron los escenarios de PIB para utilizar en la proyección de demanda"/>
    <n v="0.04"/>
    <s v="Actividad cumplida desde el 1er trimestre y cuenta con las evidencias objetivas."/>
    <d v="2022-07-19T00:00:00"/>
    <s v="Cumplida"/>
    <d v="2022-09-30T00:00:00"/>
    <n v="0.04"/>
    <s v="Actividad cumplida desde el 1er trimestre y cuenta con las evidencias objetivas."/>
    <n v="0.04"/>
    <s v="Actividad cumplida desde el 1er trimestre y cuenta con las evidencias objetivas."/>
    <d v="2022-10-13T00:00:00"/>
    <s v="Cumplida"/>
    <d v="2022-09-30T00:00:00"/>
    <n v="0.04"/>
    <s v="Actividad cumplida desde el 1er trimestre y cuenta con las evidencias objetivas. Puede ser consultado en: https://www1.upme.gov.co/DemandayEficiencia/Paginas/Proyecciones-de-demanda.aspx"/>
    <n v="0.04"/>
    <s v="Subactividad ejecutada completamente"/>
    <d v="2023-01-18T00:00:00"/>
    <s v="Cumplida"/>
  </r>
  <r>
    <n v="2"/>
    <s v="Objetivo Estratégico No.3"/>
    <s v="Orientar el aprovechamiento y uso eficiente y responsable de los recursos minero – energéticos."/>
    <s v="3.2 Realizar una planificación del sector minero energético que propenda por la armonización de los intereses del gobierno nacional con los intereses del territorio en las dimensiones económicas, medioambientales, sociales y culturales."/>
    <s v="Elaboración del informe de proyección de demanda de energéticos: energía eléctrica, gas natural y combustibles líquidos para el periodo 2022-2037"/>
    <s v="Proyección de demanda de energéticos"/>
    <s v="0 meses de retraso en la publicación del informe"/>
    <s v="meses de retraso (fecha programada es junio de 2022)"/>
    <s v="Proyección de demanda de los 4 energéticos priorizados"/>
    <n v="0.1"/>
    <s v="Funcionamiento"/>
    <s v="N.A."/>
    <x v="5"/>
    <m/>
    <s v="X"/>
    <m/>
    <d v="2022-03-01T00:00:00"/>
    <d v="2022-05-15T00:00:00"/>
    <m/>
    <m/>
    <m/>
    <d v="2022-03-31T00:00:00"/>
    <n v="0.1"/>
    <s v="Se tiene el esquema de publicación y avances en la redacción del documento."/>
    <n v="0.05"/>
    <s v="La actividad reportan avance del 50% de lo programado, pero no se cuenta con evidencias objetiva para verificarlo."/>
    <d v="2022-04-19T00:00:00"/>
    <s v="Con avance"/>
    <d v="2022-06-30T00:00:00"/>
    <n v="0.1"/>
    <s v="Se tienen los resultados de las estimaciones para los energéticos que componen el informe"/>
    <n v="0.1"/>
    <s v="Actividad que reporta cumplimiento desde el 1er trimestre,  no se identifican las evidencias de la proyección de demanda de los 4 energéticos priorizados, dentro de la carpeta correspondiente. "/>
    <d v="2022-07-19T00:00:00"/>
    <s v="Cumplida"/>
    <d v="2022-07-30T00:00:00"/>
    <n v="0.1"/>
    <s v="Actividad cumplida desde el segundo trimestre. La publiación se puede consultar en la página web de la entidad  https://www1.upme.gov.co/DemandayEficiencia/Paginas/Proyecciones-de-demanda.aspx"/>
    <n v="0.1"/>
    <s v="Actividad cumplida en el 2do trimestre y cuenta con las evidencias que corresponden a las proyecciones publicadas en página web."/>
    <d v="2022-10-13T00:00:00"/>
    <s v="Cumplida"/>
    <d v="2022-07-30T00:00:00"/>
    <n v="0.1"/>
    <s v="Actividad cumplida desde el segundo trimestre. La publiación se puede consultar en la página web de la entidad  https://www1.upme.gov.co/DemandayEficiencia/Paginas/Proyecciones-de-demanda.aspx"/>
    <n v="0.1"/>
    <s v="Subactividad ejecutada completamente"/>
    <d v="2023-01-18T00:00:00"/>
    <s v="Cumplida"/>
  </r>
  <r>
    <n v="3"/>
    <s v="Objetivo Estratégico No.3"/>
    <s v="Orientar el aprovechamiento y uso eficiente y responsable de los recursos minero – energéticos."/>
    <s v="3.2 Realizar una planificación del sector minero energético que propenda por la armonización de los intereses del gobierno nacional con los intereses del territorio en las dimensiones económicas, medioambientales, sociales y culturales."/>
    <s v="Elaboración del informe de proyección de demanda de energéticos: energía eléctrica, gas natural y combustibles líquidos para el periodo 2022-2037"/>
    <s v="Proyección de demanda de energéticos"/>
    <s v="0 meses de retraso en la publicación del informe"/>
    <s v="meses de retraso (fecha programada es junio de 2022)"/>
    <s v="Redacción del documento, diagramación por parte de la OGI y publicación en la página web de la UPME"/>
    <n v="0.1"/>
    <s v="Funcionamiento"/>
    <s v="N.A."/>
    <x v="5"/>
    <s v="X"/>
    <m/>
    <s v="Oficina de Gestión de la Información"/>
    <d v="2022-03-01T00:00:00"/>
    <d v="2022-06-30T00:00:00"/>
    <m/>
    <m/>
    <m/>
    <m/>
    <n v="0"/>
    <s v="Esto se realiza en el mes de junio."/>
    <m/>
    <m/>
    <m/>
    <s v="En terminos"/>
    <d v="2022-06-30T00:00:00"/>
    <n v="0.1"/>
    <s v="Se tiene el informe y sus resultados. Se pasará a OGI el viernes 17 de junio para diagración y se presenta al director el 22 de junio."/>
    <n v="0.1"/>
    <s v="Actividad que reporta cumplimiento acorde con lo programado, no se identifican las evidencias del documento relacionado con la proyección de demanda de energéticos: energía eléctrica, gas natural y combustibles líquidos para el periodo 2022-2037, dentro d"/>
    <d v="2022-07-19T00:00:00"/>
    <s v="Cumplida"/>
    <d v="2022-07-30T00:00:00"/>
    <n v="0.1"/>
    <s v="Actividad cumplida desde el segundo trimestre. La publiación se puede consultar en la página web de la entidad  https://www1.upme.gov.co/DemandayEficiencia/Paginas/Proyecciones-de-demanda.aspx"/>
    <n v="0.1"/>
    <s v="Actividad cumplida en el 2do trimestre y cuenta con las evidencias que corresponden a las proyecciones publicadas en página web."/>
    <d v="2022-10-13T00:00:00"/>
    <s v="Cumplida"/>
    <d v="2022-07-30T00:00:00"/>
    <n v="0.1"/>
    <s v="Actividad cumplida desde el segundo trimestre. La publiación se puede consultar en la página web de la entidad  https://www1.upme.gov.co/DemandayEficiencia/Paginas/Proyecciones-de-demanda.aspx"/>
    <n v="0.1"/>
    <s v="Subactividad ejecutada completamente"/>
    <d v="2023-01-18T00:00:00"/>
    <s v="Cumplida"/>
  </r>
  <r>
    <n v="4"/>
    <s v="Objetivo Estratégico No.3"/>
    <s v="Orientar el aprovechamiento y uso eficiente y responsable de los recursos minero – energéticos."/>
    <s v="3.1 Elaborar los planes minero-energéticos con aplicación de estándares OCDE, y alineación con los ODS, objetivos transformacionales del sector y Plan Nacional de Desarrollo – PND."/>
    <s v="Actualizar el Plan Energético Nacional 2022-2052"/>
    <s v="Plan Energético Nacional actualizado"/>
    <n v="1"/>
    <s v="Documento"/>
    <s v="Autodiagnóstico: Priorización de temas, información a recolectar y regiones"/>
    <n v="0.04"/>
    <s v="Funcionamiento"/>
    <s v="N.A."/>
    <x v="5"/>
    <m/>
    <s v="X"/>
    <m/>
    <d v="2022-02-01T00:00:00"/>
    <d v="2022-02-20T00:00:00"/>
    <m/>
    <m/>
    <m/>
    <d v="2022-02-28T00:00:00"/>
    <n v="0.04"/>
    <s v="Se realizó el autodiagnóstico del PEN pasado con todo el equipo de la subdirección de demanda."/>
    <n v="0.04"/>
    <s v="El reporte indica que si se cumplió la actividad, sin embargo, no se encuentra evidencias objetivas del autodiagnostico del PEN para determinar el cumplimiento. "/>
    <d v="2022-04-19T00:00:00"/>
    <s v="Cumplida"/>
    <d v="2022-06-30T00:00:00"/>
    <n v="0.04"/>
    <s v="Se realizó el autodiagnóstico de forma conjunta en la subdirección"/>
    <n v="0.04"/>
    <s v="Actividad que reporta cumplimiento desde el 1er trimestre, no se identifican las evidencias del autodiagnóstico realizado en la carpeta correspondiente. "/>
    <d v="2022-07-19T00:00:00"/>
    <s v="Cumplida"/>
    <d v="2022-02-28T00:00:00"/>
    <n v="0.04"/>
    <s v="Actividad cumplida desde el primer trimestre."/>
    <n v="0.04"/>
    <s v="Actividad cumplida desde el 1er trimestre."/>
    <d v="2022-10-13T00:00:00"/>
    <s v="Cumplida"/>
    <d v="2022-02-28T00:00:00"/>
    <n v="0.04"/>
    <s v="Actividad cumplida desde el primer trimestre."/>
    <n v="0.04"/>
    <s v="Subactividad ejecutada completamente"/>
    <d v="2023-01-18T00:00:00"/>
    <s v="Cumplida"/>
  </r>
  <r>
    <n v="5"/>
    <s v="Objetivo Estratégico No.3"/>
    <s v="Orientar el aprovechamiento y uso eficiente y responsable de los recursos minero – energéticos."/>
    <s v="3.1 Elaborar los planes minero-energéticos con aplicación de estándares OCDE, y alineación con los ODS, objetivos transformacionales del sector y Plan Nacional de Desarrollo – PND."/>
    <s v="Actualizar el Plan Energético Nacional 2022-2052"/>
    <s v="Plan Energético Nacional actualizado"/>
    <m/>
    <m/>
    <s v="Realización de talleres de construcción colectiva para definición de la matriz de entorno, DOFA y escenarios"/>
    <n v="0.06"/>
    <s v="Inversión"/>
    <s v="Asesoría para la seguridad energética y el seguimiento del PEN a nivel Nacional."/>
    <x v="5"/>
    <s v="X"/>
    <m/>
    <s v="Todas"/>
    <d v="2022-03-01T00:00:00"/>
    <d v="2022-06-30T00:00:00"/>
    <m/>
    <m/>
    <m/>
    <d v="2022-03-31T00:00:00"/>
    <n v="0.03"/>
    <s v="Se realizaron entrevistas a expertos y se consolidó una matriz inicial. El concurso para seleccionar los realizadores del taller se encuentra en curso."/>
    <n v="0.03"/>
    <s v="La actividad presenta avance del 50% de lo programado, sin embargo, no se encuentra evidencias objetivas para determinar el cumplimiento."/>
    <d v="2022-04-19T00:00:00"/>
    <s v="Con avance"/>
    <d v="2022-06-30T00:00:00"/>
    <n v="0.03"/>
    <s v="Se realizaron las entrevistas del PEN y se inició la consultoría para los talleres de participación ciudadana."/>
    <n v="0.03"/>
    <s v="Actividad que continúa con avance del 3% reportado en el 1er trimestre, no se identifican las evidencias del avance y presenta rezago del 3%. Finalizaba en junio."/>
    <d v="2022-07-19T00:00:00"/>
    <s v="Incumplida"/>
    <d v="2022-09-20T00:00:00"/>
    <n v="0.06"/>
    <s v="Se realizaron las entrevistas y todos los talleres de participación colectiva virtuales y presenciales. Las entrevistas estan aqui: https://drive.google.com/drive/folders/1CMcy7ITx9yNwvheC7ubHoCsIbz1YwkTc"/>
    <n v="0.06"/>
    <s v="Actividad cumplida durante el 3er trimetre, cuenta con las evidencias relacionadas con la realización de talleres de participación ciudadana, el análisis del entorno y la construcción de escenarios."/>
    <d v="2022-10-13T00:00:00"/>
    <s v="Cumplida"/>
    <d v="2022-09-20T00:00:00"/>
    <n v="0.06"/>
    <s v="Se realizaron las entrevistas y todos los talleres de participación colectiva virtuales y presenciales. Las entrevistas estan aqui: https://drive.google.com/drive/folders/1CMcy7ITx9yNwvheC7ubHoCsIbz1YwkTc"/>
    <n v="0.06"/>
    <s v="Subactividad ejecutada completamente"/>
    <d v="2023-01-18T00:00:00"/>
    <s v="Cumplida"/>
  </r>
  <r>
    <n v="6"/>
    <s v="Objetivo Estratégico No.3"/>
    <s v="Orientar el aprovechamiento y uso eficiente y responsable de los recursos minero – energéticos."/>
    <s v="3.1 Elaborar los planes minero-energéticos con aplicación de estándares OCDE, y alineación con los ODS, objetivos transformacionales del sector y Plan Nacional de Desarrollo – PND."/>
    <s v="Actualizar el Plan Energético Nacional 2022-2052"/>
    <s v="Plan Energético Nacional actualizado"/>
    <m/>
    <m/>
    <s v="Modelamiento nuevos escenarios"/>
    <n v="0.06"/>
    <s v="Funcionamiento"/>
    <s v="N.A."/>
    <x v="5"/>
    <m/>
    <s v="X"/>
    <m/>
    <d v="2022-06-01T00:00:00"/>
    <d v="2022-10-30T00:00:00"/>
    <m/>
    <m/>
    <m/>
    <m/>
    <n v="0"/>
    <m/>
    <m/>
    <m/>
    <m/>
    <s v="En terminos"/>
    <m/>
    <n v="0"/>
    <m/>
    <n v="0"/>
    <s v="Actividad se ejecuta entre junio y octubre según lo proyectado."/>
    <d v="2022-07-19T00:00:00"/>
    <s v="Sin avance y en terminos"/>
    <d v="2022-09-22T00:00:00"/>
    <n v="0.02"/>
    <s v="En ejecución sobre los tiempos planeados"/>
    <n v="0.02"/>
    <s v="Actividad que reporta avance del 2%, no se identican evidencias frente al &quot;modelamiento nuevos escenarios&quot;. Finaliza en Octubre."/>
    <d v="2022-10-13T00:00:00"/>
    <s v="Con avance y en terminos"/>
    <d v="2022-12-23T00:00:00"/>
    <n v="0.06"/>
    <s v="Se realizó la modelación de los escenarios del Plan Energético Nacional en la herramienta LEAP. Los resultados del modelo se encuentran en:_x000a__x000a_https://drive.google.com/drive/u/2/folders/15HwNiAnUijpxy3PnVgK01IoSka9WrqzF"/>
    <n v="0.06"/>
    <s v="Subactividad ejecutada completamente"/>
    <d v="2023-01-18T00:00:00"/>
    <s v="Cumplida"/>
  </r>
  <r>
    <n v="7"/>
    <s v="Objetivo Estratégico No.3"/>
    <s v="Orientar el aprovechamiento y uso eficiente y responsable de los recursos minero – energéticos."/>
    <s v="3.1 Elaborar los planes minero-energéticos con aplicación de estándares OCDE, y alineación con los ODS, objetivos transformacionales del sector y Plan Nacional de Desarrollo – PND."/>
    <s v="Actualizar el Plan Energético Nacional 2022-2052"/>
    <s v="Plan Energético Nacional actualizado"/>
    <m/>
    <m/>
    <s v="Redacción del documento, diagramación por parte de la OGI y publicación en la página web de la UPME documento a consulta"/>
    <n v="0.09"/>
    <s v="Funcionamiento"/>
    <s v="N.A."/>
    <x v="5"/>
    <s v="X"/>
    <m/>
    <s v="Oficina de Gestión de la Información"/>
    <d v="2022-06-01T00:00:00"/>
    <d v="2022-12-30T00:00:00"/>
    <m/>
    <m/>
    <m/>
    <m/>
    <n v="0"/>
    <m/>
    <m/>
    <m/>
    <m/>
    <s v="En terminos"/>
    <m/>
    <n v="0"/>
    <m/>
    <n v="0"/>
    <s v="Actividad que se ejecuta entre junio y diciembre según lo proyectado."/>
    <d v="2022-07-19T00:00:00"/>
    <s v="Sin avance y en terminos"/>
    <m/>
    <n v="0"/>
    <s v="Esto se realiza al final del año"/>
    <n v="0"/>
    <s v="Actividad que no presenta avance, finaliza en diciembre."/>
    <d v="2022-10-13T00:00:00"/>
    <s v="Sin avance y en terminos"/>
    <d v="2022-12-23T00:00:00"/>
    <n v="0.03"/>
    <s v="Se cuenta con el documento base, el cual se encuentra en revisión por parte de la Subdirección de Demanda. Posteriormente se remitirá a la OGI para la respectiva diagramación y publicación. El documento se puede consultar en: https://docs.google.com/docum"/>
    <n v="0.03"/>
    <s v="Actividad no ejecutada en su totalidad"/>
    <d v="2023-01-18T00:00:00"/>
    <s v="Incumplida"/>
  </r>
  <r>
    <n v="8"/>
    <s v="Objetivo Estratégico No.4"/>
    <s v="Desarrollar las acciones necesarias que permitan materializar los planes, programas y proyectos en el sector minero energético."/>
    <s v="4.2 Promover las FNCER y eficiencia energética."/>
    <s v="Actualizar la reglamentación de incentivos tributarios de acuerdo con lo establecido en la Ley 2099 de 2021"/>
    <s v="Resolución con el procedimiento"/>
    <n v="1"/>
    <s v="Documento"/>
    <s v="Publicación de resolución definitiva con el nuevo procedimiento para la solicitud de certificado UPME para las inversiones en FNCE, GEE e H2"/>
    <n v="0.05"/>
    <s v="Funcionamiento"/>
    <s v="N.A."/>
    <x v="6"/>
    <m/>
    <s v="X"/>
    <m/>
    <d v="2022-01-14T00:00:00"/>
    <d v="2022-04-30T00:00:00"/>
    <m/>
    <m/>
    <m/>
    <d v="2022-03-31T00:00:00"/>
    <n v="4.0000000000000008E-2"/>
    <s v="Se tiene una versión preliminar de la resolución definitiva y se tiene la matriz de comentarios con sus respectivas respuestas. Se debe realizar eltrámite ante función pública una vez eldecreto reglamentario se expida."/>
    <n v="0.04"/>
    <s v="La actividad presenta avance del 80% de lo programado, sin embargo, no se encuentran evidencias objetivas para determinar el cumplimiento."/>
    <d v="2022-04-19T00:00:00"/>
    <s v="Con avance"/>
    <d v="2022-05-13T00:00:00"/>
    <n v="4.0000000000000008E-2"/>
    <s v="Se envió a función pública la nueva versión del procedimiento para los incentivos tributarios de acuerdo con lo dispuesto en la Ley 2099"/>
    <n v="0.04"/>
    <s v="Actividad que continúa con el avance del 4% reportado en el 1er trimestre, cuenta con las evidencias y  presenta rezago del 1%. Finalizaba en abril."/>
    <d v="2022-07-19T00:00:00"/>
    <s v="Incumplida"/>
    <d v="2022-08-05T00:00:00"/>
    <n v="0.05"/>
    <s v="Tarea cumplida. La resolución con el nuevo procedimiento ya se encuentra publicada y en vigencia.  La resolución se encuentra aqui: https://www1.upme.gov.co/Normatividad/319_2022.pdf"/>
    <n v="0.05"/>
    <s v="Actividad cumplida durante el 3er trimestre, cuenta con las evidencias."/>
    <d v="2022-10-13T00:00:00"/>
    <s v="Cumplida"/>
    <d v="2022-08-05T00:00:00"/>
    <n v="0.05"/>
    <s v="Tarea cumplida. La resolución con el nuevo procedimiento ya se encuentra publicada y en vigencia.  La resolución se encuentra aqui: https://www1.upme.gov.co/Normatividad/319_2022.pdf"/>
    <n v="0.05"/>
    <s v="Subactividad ejecutada completamente"/>
    <d v="2023-01-18T00:00:00"/>
    <s v="Cumplida"/>
  </r>
  <r>
    <n v="9"/>
    <s v="Objetivo Estratégico No.4"/>
    <s v="Desarrollar las acciones necesarias que permitan materializar los planes, programas y proyectos en el sector minero energético."/>
    <s v="4.2 Promover las FNCER y eficiencia energética."/>
    <s v="Actualizar la reglamentación de incentivos tributarios de acuerdo con lo establecido en la Ley 2099 de 2021"/>
    <s v="Resolución con el procedimiento"/>
    <n v="1"/>
    <s v="Documento"/>
    <s v="Publicación de resolución definitiva con los criterios para determinar la inclusión de un bien o servicio a la lista de inversiones con incentivos tributarios."/>
    <n v="0.05"/>
    <s v="Funcionamiento"/>
    <s v="N.A."/>
    <x v="6"/>
    <m/>
    <s v="X"/>
    <m/>
    <d v="2022-01-01T00:00:00"/>
    <d v="2022-06-30T00:00:00"/>
    <m/>
    <m/>
    <m/>
    <d v="2022-03-31T00:00:00"/>
    <n v="2.0000000000000004E-2"/>
    <s v="Se presentó una versión preliminar al director y estamos realizando los ajustes."/>
    <n v="0.02"/>
    <s v="La actividad presenta avance del 40% de lo programado, sin embargo, no se encuentra evidencias objetivas para determinar el cumplimiento. La actividad finaliza en junio."/>
    <d v="2022-04-19T00:00:00"/>
    <s v="Con avance"/>
    <m/>
    <n v="2.5000000000000001E-2"/>
    <s v="Se realizó la consulta pública de la resolución. Se recibieron los comentarios. Se procederá a analizarlos y ajustar la resolución con ellos."/>
    <n v="2.5000000000000001E-2"/>
    <s v="Actividad que reporta avance acumulado del 2,5%, cuenta con las evidencias objetivas y queda con un rezago del 2,5%. Finalizaba en junio."/>
    <d v="2022-07-19T00:00:00"/>
    <s v="Incumplida"/>
    <d v="2022-08-05T00:00:00"/>
    <n v="4.4999999999999998E-2"/>
    <s v="La resolución definitiva se encuentra en revisión de DAFP para proceder con su publicación y aplicación"/>
    <n v="4.4999999999999998E-2"/>
    <s v="Actividad que presenta avance acumulado del 4,5%, no cuenta con evidencias objetivas para validar el reporte."/>
    <d v="2022-10-13T00:00:00"/>
    <s v="Incumplida"/>
    <d v="2022-08-05T00:00:00"/>
    <n v="0.05"/>
    <s v="La lista de bienes y servicios se encuentra en el anexo 2 de la resolución UPME 319 de 2022 https://www1.upme.gov.co/Normatividad/319_2022.pdf_x000a__x000a_El procedimiento de ampliación para la inclusión de bienes o servicios a la establecida en la Resolución UPME N"/>
    <n v="0.05"/>
    <s v="Subactividad ejecutada completamente"/>
    <d v="2023-01-18T00:00:00"/>
    <s v="Cumplida"/>
  </r>
  <r>
    <n v="10"/>
    <s v="Objetivo Estratégico No.4"/>
    <s v="Desarrollar las acciones necesarias que permitan materializar los planes, programas y proyectos en el sector minero energético."/>
    <s v="4.2 Promover las FNCER y eficiencia energética."/>
    <s v="Actualizar la reglamentación de incentivos tributarios de acuerdo con lo establecido en la Ley 2099 de 2021"/>
    <s v="Lista de bienes y servicios GEE"/>
    <n v="1"/>
    <s v="Documento"/>
    <s v="Publicación del listado de bienes y servicios de GEE de acuerdo con la adopción del nuevo PAI-PROURE"/>
    <n v="0.05"/>
    <s v="Inversión"/>
    <s v="Asesoría para la seguridad energética y el seguimiento del PEN a nivel Nacional."/>
    <x v="6"/>
    <m/>
    <s v="X"/>
    <m/>
    <d v="2022-03-01T00:00:00"/>
    <d v="2022-07-30T00:00:00"/>
    <m/>
    <m/>
    <m/>
    <d v="2022-03-31T00:00:00"/>
    <n v="1.4999999999999999E-2"/>
    <s v="Se avanza en la compilación de la lista."/>
    <n v="1.4999999999999999E-2"/>
    <s v="La actividad presenta avance del 30% de lo programado, sin embargo, no se encuentra evidencias objetivas para determinar el cumplimiento. La actividad finaliza en julio."/>
    <d v="2022-04-19T00:00:00"/>
    <s v="Con avance"/>
    <m/>
    <n v="2.5000000000000001E-2"/>
    <s v="Se publicó a comentarios una primera versión de la lista. Se finalizó el periodo de comentarios en la semana de 13 de junio."/>
    <n v="2.5000000000000001E-2"/>
    <s v="Actividad que reporta avance acumulado del 2,5%, cuenta con las evidencias objetivas. Finaliza en julio."/>
    <d v="2022-07-19T00:00:00"/>
    <s v="Con avance y en terminos"/>
    <d v="2022-08-05T00:00:00"/>
    <n v="0.05"/>
    <s v="La lista de bienes y servicios se encuentra en el anexo 2 de la resolución UPME 319 de 2022 https://www1.upme.gov.co/Normatividad/319_2022.pdf"/>
    <n v="0.05"/>
    <s v="Actividad cumplida durante el 3er trimestre, cuenta con las evidencias."/>
    <d v="2022-10-13T00:00:00"/>
    <s v="Cumplida"/>
    <d v="2022-08-05T00:00:00"/>
    <n v="0.05"/>
    <s v="La lista de bienes y servicios se encuentra en el anexo 2 de la resolución UPME 319 de 2022. https://www1.upme.gov.co/Normatividad/319_2022.pdf"/>
    <n v="0.05"/>
    <s v="Subactividad ejecutada completamente"/>
    <d v="2023-01-18T00:00:00"/>
    <s v="Cumplida"/>
  </r>
  <r>
    <n v="11"/>
    <s v="Objetivo Estratégico No.4"/>
    <s v="Desarrollar las acciones necesarias que permitan materializar los planes, programas y proyectos en el sector minero energético."/>
    <s v="4.2 Promover las FNCER y eficiencia energética."/>
    <s v="Actualizar la reglamentación de incentivos tributarios de acuerdo con lo establecido en la Ley 2099 de 2021"/>
    <s v="Lista de bienes y servicios GEE"/>
    <n v="1"/>
    <s v="Documento"/>
    <s v="Publicación del listado de bienes y servicios de H2"/>
    <n v="0.05"/>
    <s v="Inversión"/>
    <s v="Asesoría para la seguridad energética y el seguimiento del PEN a nivel Nacional."/>
    <x v="6"/>
    <m/>
    <s v="X"/>
    <m/>
    <d v="2022-01-01T00:00:00"/>
    <d v="2022-06-30T00:00:00"/>
    <m/>
    <m/>
    <m/>
    <d v="2022-03-31T00:00:00"/>
    <n v="2.5000000000000001E-2"/>
    <s v="Se terminó la primera fase del convenio con CSIRO y se tiene una lista compilada con respuesta a comentarios sobre los bienes y servicios asociados al upstream. TRabajamos en la segunda fase para completar la lista."/>
    <n v="2.5000000000000001E-2"/>
    <s v="La actividad presenta avance del 50% de lo programado, sin embargo, no se encuentra evidencias objetivas para determinar el cumplimiento."/>
    <d v="2022-04-19T00:00:00"/>
    <s v="Con avance"/>
    <m/>
    <n v="4.0000000000000008E-2"/>
    <s v="Se recibió el informe del consultor y se procede a publicar la lista a comentarios"/>
    <n v="0.04"/>
    <s v="Actividad que reporta avance del 4%, cuenta con las evidencias objetivas y queda con un rezago del 1%. Finalizaba en junio."/>
    <d v="2022-07-19T00:00:00"/>
    <s v="Incumplida"/>
    <d v="2022-08-05T00:00:00"/>
    <n v="0.05"/>
    <s v="La lista de bienes y servicios se encuentra en el anexo 3 de la resolución UPME 319 de 2022. https://www1.upme.gov.co/Normatividad/319_2022.pdf"/>
    <n v="0.05"/>
    <s v="Actividad cumplida durante el 3er trimestre, cuenta con las evidencias."/>
    <d v="2022-10-13T00:00:00"/>
    <s v="Cumplida"/>
    <d v="2022-08-05T00:00:00"/>
    <n v="0.05"/>
    <s v="La lista de bienes y servicios se encuentra en el anexo 3 de la resolución UPME 319 de 2022. https://www1.upme.gov.co/Normatividad/319_2022.pdf"/>
    <n v="0.05"/>
    <s v="Subactividad ejecutada completamente"/>
    <d v="2023-01-18T00:00:00"/>
    <s v="Cumplida"/>
  </r>
  <r>
    <n v="12"/>
    <s v="Objetivo Estratégico No.4"/>
    <s v="Desarrollar las acciones necesarias que permitan materializar los planes, programas y proyectos en el sector minero energético."/>
    <s v="4.2 Promover las FNCER y eficiencia energética."/>
    <s v="Actualizar la reglamentación de incentivos tributarios de acuerdo con lo establecido en la Ley 2099 de 2021"/>
    <s v="Lista de bienes y servicios GEE"/>
    <n v="1"/>
    <s v="Documento"/>
    <s v="Publicación del listado de bienes y servicios de CCUS"/>
    <n v="0.05"/>
    <s v="Inversión"/>
    <s v="Asesoría para la seguridad energética y el seguimiento del PEN a nivel Nacional."/>
    <x v="6"/>
    <m/>
    <s v="X"/>
    <m/>
    <d v="2022-04-01T00:00:00"/>
    <d v="2022-09-30T00:00:00"/>
    <m/>
    <m/>
    <m/>
    <d v="2022-03-31T00:00:00"/>
    <n v="5.000000000000001E-3"/>
    <s v="Se seleccionó al contratista para asesorar la lista de bienes y servicios para CCUS. Se encuentra en trámites precontractuales."/>
    <n v="5.0000000000000001E-3"/>
    <m/>
    <m/>
    <s v="Con avance"/>
    <m/>
    <n v="1.4999999999999999E-2"/>
    <s v="Se recibió el primer informe del consultor. El contrato avanza de forma normal"/>
    <n v="1.4999999999999999E-2"/>
    <s v="Actividad que reporta avance del 1,5% y cuenta con las evidencias objetivas. Finaliza en septiembre."/>
    <d v="2022-07-19T00:00:00"/>
    <s v="Con avance y en terminos"/>
    <d v="2022-09-30T00:00:00"/>
    <n v="0.05"/>
    <s v="El contratista ya entregó una lista inicial a la que se hicieron comentarios por parte del equipo de trabajo. Se publicará en la fecha programada"/>
    <n v="0.05"/>
    <s v="Actividad cumplida durante el 3er trimestre, las evidencias coirresponden al Informe No.2 &quot;Identificación de los bienes y servicios que son requeridos para la Captura, secuestro y utilización de carbono de acuerdo con lo establecido en la ley 2099 de 2021"/>
    <d v="2022-10-13T00:00:00"/>
    <s v="Cumplida"/>
    <d v="2022-12-31T00:00:00"/>
    <n v="0.05"/>
    <s v="Actividad cumplida durante el 3er trimestre, las evidencias coirresponden al Informe No.2 &quot;Identificación de los bienes y servicios que son requeridos para la Captura, secuestro y utilización de carbono de acuerdo con lo establecido en la ley 2099 de 2021"/>
    <n v="0.05"/>
    <s v="Subactividad ejecutada completamente"/>
    <d v="2023-01-18T00:00:00"/>
    <s v="Cumplida"/>
  </r>
  <r>
    <n v="13"/>
    <s v="Objetivo Estratégico No.3"/>
    <s v="Orientar el aprovechamiento y uso eficiente y responsable de los recursos minero – energéticos."/>
    <s v="3.1 Elaborar los planes minero-energéticos con aplicación de estándares OCDE, y alineación con los ODS, objetivos transformacionales del sector y Plan Nacional de Desarrollo – PND."/>
    <s v="Elaborar el Balance energético nacional BECO 2021"/>
    <s v="Matriz producción-utilización para 19 energéticos para el año 2021"/>
    <n v="1"/>
    <s v="Matriz"/>
    <s v="Compilación datos 2021"/>
    <n v="0.18"/>
    <s v="Funcionamiento"/>
    <s v="N.A."/>
    <x v="5"/>
    <m/>
    <s v="X"/>
    <m/>
    <d v="2022-03-30T00:00:00"/>
    <d v="2022-09-30T00:00:00"/>
    <m/>
    <m/>
    <m/>
    <d v="2022-03-31T00:00:00"/>
    <n v="1.7999999999999999E-2"/>
    <s v="Se cuenta con los datos de 2021"/>
    <n v="1.7999999999999999E-2"/>
    <s v="El reporte indica que se avanzó en la actividad, sin embargo, no se encuentra evidencias objetivas del autodiagnostico del PEN para determinar el cumplimiento. "/>
    <d v="2022-04-19T00:00:00"/>
    <s v="Con avance"/>
    <d v="2022-06-30T00:00:00"/>
    <n v="5.3999999999999999E-2"/>
    <s v="Avance en la recopilación de datos."/>
    <n v="7.1999999999999995E-2"/>
    <s v="Actividad que reporta avance acumulado del 7,2%, no se encuentran las evidencias del avance relacionado con la compilación de datos. Finaliza en septiembre."/>
    <d v="2022-07-19T00:00:00"/>
    <s v="Con avance y en terminos"/>
    <d v="2022-09-01T00:00:00"/>
    <n v="0.18"/>
    <s v="Ya se tiene la matriz compilada para publicación en la página web de la entidad"/>
    <n v="0.18"/>
    <s v="Actividad cumplida durante el 3er trimestre, cuenta con las evidencias que corresponde a achivo excel con datos relacionados con el BECO."/>
    <d v="2022-10-13T00:00:00"/>
    <s v="Cumplida"/>
    <d v="2022-09-01T00:00:00"/>
    <n v="0.18"/>
    <s v="La nueva versión del Balance Energético Colombiano se encuentra publicada en el siguiente enlace: https://www1.upme.gov.co/DemandayEficiencia/Paginas/BECO.aspx"/>
    <n v="0.18"/>
    <s v="Subactividad ejecutada completamente"/>
    <d v="2023-01-18T00:00:00"/>
    <s v="Cumplida"/>
  </r>
  <r>
    <n v="14"/>
    <s v="Objetivo Estratégico No.3"/>
    <s v="Orientar el aprovechamiento y uso eficiente y responsable de los recursos minero – energéticos."/>
    <s v="3.1 Elaborar los planes minero-energéticos con aplicación de estándares OCDE, y alineación con los ODS, objetivos transformacionales del sector y Plan Nacional de Desarrollo – PND."/>
    <s v="Elaborar el Balance energético nacional BECO 2021"/>
    <m/>
    <m/>
    <m/>
    <s v="Presentación datos consolidados 2021"/>
    <n v="0.04"/>
    <s v="Funcionamiento"/>
    <s v="N.A."/>
    <x v="5"/>
    <m/>
    <s v="X"/>
    <m/>
    <d v="2022-10-01T00:00:00"/>
    <d v="2022-10-05T00:00:00"/>
    <m/>
    <m/>
    <m/>
    <m/>
    <n v="0"/>
    <m/>
    <m/>
    <m/>
    <m/>
    <s v="En terminos"/>
    <m/>
    <n v="0"/>
    <m/>
    <n v="0"/>
    <s v="Actividad que se ejecuta en octubre, según lo proyectado."/>
    <d v="2022-07-19T00:00:00"/>
    <s v="Sin avance y en terminos"/>
    <d v="2022-09-07T00:00:00"/>
    <n v="0.04"/>
    <s v="La presentación del BECO se realizó el día miercoles 7 de septiembre al director de la UPME para proceder con ajustes y publicación final"/>
    <n v="0.04"/>
    <s v="Actividad cumplida durante el 3er trimestre, cuenta con las evidencias."/>
    <d v="2022-10-13T00:00:00"/>
    <s v="Cumplida"/>
    <d v="2022-09-07T00:00:00"/>
    <n v="0.04"/>
    <s v="La presentación del BECO se realizó el día 28 de septiembre al público. Se encuentra en: https://www.youtube.com/watch?v=Rv3ioW5l6GQ"/>
    <n v="0.04"/>
    <s v="Subactividad ejecutada completamente"/>
    <d v="2023-01-18T00:00:00"/>
    <s v="Cumplida"/>
  </r>
  <r>
    <n v="15"/>
    <s v="Objetivo Estratégico No.3"/>
    <s v="Orientar el aprovechamiento y uso eficiente y responsable de los recursos minero – energéticos."/>
    <s v="3.1 Elaborar los planes minero-energéticos con aplicación de estándares OCDE, y alineación con los ODS, objetivos transformacionales del sector y Plan Nacional de Desarrollo – PND."/>
    <s v="Elaborar el Balance energético nacional BECO 2021"/>
    <m/>
    <m/>
    <m/>
    <s v="Publicación en la página web"/>
    <n v="0.04"/>
    <s v="Funcionamiento"/>
    <s v="N.A."/>
    <x v="5"/>
    <m/>
    <s v="X"/>
    <m/>
    <d v="2022-10-05T00:00:00"/>
    <d v="2022-10-10T00:00:00"/>
    <m/>
    <m/>
    <m/>
    <m/>
    <n v="0"/>
    <m/>
    <m/>
    <m/>
    <m/>
    <s v="En terminos"/>
    <m/>
    <n v="0"/>
    <m/>
    <n v="0"/>
    <s v="Actividad que se ejecuta en octubre, según lo proyectado."/>
    <d v="2022-07-19T00:00:00"/>
    <s v="Sin avance y en terminos"/>
    <d v="2022-09-23T00:00:00"/>
    <n v="0.04"/>
    <s v="Se publica la versión del BECO para el año 2021 en la página web de la entidad. La publicación se encuentra aqui: https://www1.upme.gov.co/DemandayEficiencia/Paginas/BECO.aspx"/>
    <n v="0.04"/>
    <s v="Actividad cumplida durante el 3er trimestre, cuenta con las evidencias."/>
    <d v="2022-10-13T00:00:00"/>
    <s v="Cumplida"/>
    <d v="2022-09-23T00:00:00"/>
    <n v="0.04"/>
    <s v="La nueva versión del Balance Energético Colombiano se encuentra publicada en el siguiente enlace: https://www1.upme.gov.co/DemandayEficiencia/Paginas/BECO.aspx"/>
    <n v="0.04"/>
    <s v="Subactividad ejecutada completamente"/>
    <d v="2023-01-18T00:00:00"/>
    <s v="Cumplida"/>
  </r>
  <r>
    <n v="1"/>
    <s v="Objetivo Estratégico No.4"/>
    <s v="Desarrollar las acciones necesarias que permitan materializar los planes, programas y proyectos en el sector minero energético."/>
    <s v="4.3 Realizar acciones para extender la cobertura de servicios públicos de electricidad y gas combustible.  "/>
    <s v="Evaluar técnica y financieramente los proyectos de energía eléctrica y gas combustible presentados a los mecanismos y fondos de apoyo financiero"/>
    <s v="Conceptos de evaluación en formato excel y posteriormente en PDF "/>
    <n v="1"/>
    <s v="Porcentaje"/>
    <s v="1.1 Evaluar técnica y financieramente los proyectos de energía eléctrica y gas combustible presentados a los mecanismos y fondos de apoyo financiero"/>
    <n v="0.3"/>
    <s v="Funcionamiento / Inversión"/>
    <s v="Asesoría para la equidad y conectividad energética a nivel Nacional."/>
    <x v="7"/>
    <m/>
    <s v="X"/>
    <s v="N/A"/>
    <d v="2022-02-01T00:00:00"/>
    <d v="2022-12-31T00:00:00"/>
    <s v="3. Gestión con Valores para Resultados"/>
    <s v="3.2 Fortalecimiento organizacional y simplificación de procesos"/>
    <s v="N.A."/>
    <d v="2022-03-31T00:00:00"/>
    <n v="7.4999999999999997E-2"/>
    <s v="Se ajustó el porcentaje reportado._x000a_FAER: Se realizó evaluación técnica y financieramente de la totalidad de los proyectos presentados al fondo.SGR: Se realizó la evaluación, dentro del tiempo establecido, de todos los proyectos presentados en elprimer tri"/>
    <n v="7.4999999999999997E-2"/>
    <s v="La actividad se reporta como cumplida, perto teniendo en cuenta que esta actividad se ejecuta por demanda y finaliza en diciembre. se ajusta el avance a la 4ta parte de los programado. Se cuenta con las evidencias del cumplimiento."/>
    <d v="2022-04-19T00:00:00"/>
    <s v="Con avance"/>
    <d v="2022-06-30T00:00:00"/>
    <n v="7.4999999999999997E-2"/>
    <s v="FTSP: Se evaluaron todos los proyectos presentados al fondo durante este trimestre._x000a_FECF: Se respondieron las solicitudes de evaluación dentro de los tiempos establecidos._x000a_PGLP: Se respondieron las solicitudes de evaluación dentro de los tiempos estableci"/>
    <n v="0.15"/>
    <s v="Actividad que reporta un avance acumulado del 15% y cuenta con las evidencias objetivas. Finaliza en diciembre"/>
    <d v="2022-07-19T00:00:00"/>
    <s v="Con avance y en terminos"/>
    <d v="2022-09-30T00:00:00"/>
    <n v="7.4999999999999997E-2"/>
    <s v="FECF: Se respondieron las solicitudes de evaluación dentro de los tiempos establecidos._x000a_PGLP: Se respondieron las solicitudes de evaluación dentro de los tiempos establecidos._x000a_OxI: Se evaluaron los proyectos dentro de los tiempos establecidos._x000a_SGR: Se rea"/>
    <n v="0.22500000000000001"/>
    <s v="Actividad que reporta al 3er trimestre un avance acumulado del 22,5% y cuenta con las evidencias objetivas. Finaliza en diciembre"/>
    <d v="2022-10-13T00:00:00"/>
    <s v="Con avance y en terminos"/>
    <d v="2022-12-31T00:00:00"/>
    <n v="0.3"/>
    <s v="FAER: Se realizó evaluación técnica y financieramente de la totalidad de los proyectos presentados al fondo. _x000a_FECF: Se respondieron las solicitudes de evaluación dentro de los tiempos establecidos._x000a_PGLP: Se respondieron las solicitudes de evaluación dentr"/>
    <n v="0.3"/>
    <s v="Subactividad ejecutada completamente"/>
    <d v="2023-01-18T00:00:00"/>
    <s v="Cumplida"/>
  </r>
  <r>
    <n v="2"/>
    <s v="Objetivo Estratégico No.4"/>
    <s v="Desarrollar las acciones necesarias que permitan materializar los planes, programas y proyectos en el sector minero energético."/>
    <s v="4.3 Realizar acciones para extender la cobertura de servicios públicos de electricidad y gas combustible.  "/>
    <s v="Evaluar técnica y financieramente los proyectos de energía eléctrica y gas combustible presentados a los mecanismos y fondos de apoyo financiero"/>
    <s v="Documento resumen de formalizacion de tramite "/>
    <n v="1"/>
    <s v="Porcentaje"/>
    <s v="1.2 Formalización trámite evaluación proyectos FINDETER"/>
    <n v="0.05"/>
    <s v="Funcionamiento / Inversión"/>
    <s v="Asesoría para la equidad y conectividad energética a nivel Nacional."/>
    <x v="7"/>
    <m/>
    <s v="X"/>
    <s v="N/A"/>
    <d v="2022-02-01T00:00:00"/>
    <d v="2022-12-31T00:00:00"/>
    <s v="3. Gestión con Valores para Resultados"/>
    <s v="3.2 Fortalecimiento organizacional y simplificación de procesos"/>
    <s v="N.A."/>
    <d v="2022-03-31T00:00:00"/>
    <n v="2.5000000000000001E-2"/>
    <s v="Se ajustó el porcentaje reportado._x000a_Se han realizado los documentos de memoria justificativa y proyecto de resolución para pasar a revisión jurídica "/>
    <n v="2.5000000000000001E-2"/>
    <s v="La actividad se reporta como cumplida, sin embargo, el tramite aun no ha sido formalizado en el SUIT y no se cuenta con el producto mencionado, razón por la cual se debe ajustar el avance acorde con lo avanzado. Se cuenta con las evidencias y la actividad"/>
    <d v="2022-04-19T00:00:00"/>
    <s v="Cumplida"/>
    <d v="2022-06-30T00:00:00"/>
    <n v="0"/>
    <s v="Por parte de la Oficina de Gestión de Fondos se adelantó el proyecto de resolución “Por la cual se establecen las tarifas a cobrar por la expedición de conceptos para acceder a los beneficios de la Línea de Redescuento con Tasa Compensada de FINDETER y el"/>
    <n v="2.5000000000000001E-2"/>
    <s v="Actividad no presenta avance en el 2do trimestre, continua con un avance del 2,5%, cuenta con las evidencias (Proyecto de resolución y memoria justificativa). Finaliza en diciembre."/>
    <d v="2022-07-19T00:00:00"/>
    <s v="Con avance y en terminos"/>
    <d v="2022-09-30T00:00:00"/>
    <n v="3.7499999999999999E-2"/>
    <s v="Por parte de la OGPF se adelantó el Procedimiento para el Tramite FINDETER, el Documento metodologico para establecer la tarifa FINDETER y el documento Manifestación de Impacto Regulatorio MIR, con el proposito de soportar el proyecto de resolución “Por l"/>
    <n v="3.7499999999999999E-2"/>
    <s v="Activida que al 3er trimestre presenta un avance acumulado del 3,75%, cuenta con las evidencias relacionadas con el procedimiento y el proyecto de resolución. Finaliza en Diciembre."/>
    <d v="2022-10-13T00:00:00"/>
    <s v="Con avance y en terminos"/>
    <d v="2022-12-31T00:00:00"/>
    <n v="0.04"/>
    <s v="De acuerdo a reunión sostenida con el área juridica y de planeación de la UPME, se realizaron modificaciones a: el Documento metodologico para establecer la tarifa FINDETER y el documento Manifestación de Impacto Regulatorio MIR, con el proposito de sopor"/>
    <n v="0.04"/>
    <s v="Actividad no ejecutada en su totalidad"/>
    <d v="2023-01-18T00:00:00"/>
    <s v="Incumplida"/>
  </r>
  <r>
    <n v="3"/>
    <s v="Objetivo Estratégico No.4"/>
    <s v="Desarrollar las acciones necesarias que permitan materializar los planes, programas y proyectos en el sector minero energético."/>
    <s v="4.3 Realizar acciones para extender la cobertura de servicios públicos de electricidad y gas combustible.  "/>
    <s v="Realizar seguimiento gerencial, trazabilidad y transparencia en la evaluación de proyectos"/>
    <s v="Aplicativo actualizado con la informacion de los proyectos evaluados"/>
    <n v="1"/>
    <s v="Porcentaje"/>
    <s v="2.1 Actualizar el aplicativo o herramienta con la información de los proyectos evaluados"/>
    <n v="2.5000000000000001E-2"/>
    <s v="Funcionamiento / Inversión"/>
    <s v="Asesoría para la equidad y conectividad energética a nivel Nacional."/>
    <x v="7"/>
    <s v="X"/>
    <m/>
    <s v="Oficina de Gestión de la Información"/>
    <d v="2022-02-01T00:00:00"/>
    <d v="2022-12-31T00:00:00"/>
    <s v="3. Gestión con Valores para Resultados"/>
    <s v="3.2 Fortalecimiento organizacional y simplificación de procesos"/>
    <s v="N.A."/>
    <d v="2022-03-31T00:00:00"/>
    <n v="7.4999999999999997E-3"/>
    <s v="Se ajustó el porcentaje reportado._x000a_FAER: La herramienta de seguimiento de los conceptos de evaluación se ha mantenido actualizada _x000a_SGR: Se ha actualizado constantemente la herramienta de seguimiento de los conceptos de evaluación de los proyectos presenta"/>
    <n v="7.4999999999999997E-3"/>
    <s v="La actividad se reporta como cumplida, pero teniendo en cuenta que esta actividad se ejecuta por demanda y finaliza en diciembre. Se recomienda ajustaa el avance a la 4 parte de los programado. Se cuenta con las evidencias del cumplimiento."/>
    <d v="2022-04-19T00:00:00"/>
    <s v="Con avance"/>
    <d v="2022-06-30T00:00:00"/>
    <n v="7.4999999999999997E-3"/>
    <s v="FTSP: Se cargaron los proyectos presentados durante el trimestre y se actualizo su concepto en el aplicativo y herramienta de seguimiento._x000a_FECF: La herramienta de seguimiento con la información de los proyectos FECF evaluados se encuentra actualizada_x000a_PGLP"/>
    <n v="1.4999999999999999E-2"/>
    <s v="Actividad que reporta un avance acumulado del 1,5%, cuenta con las evidencias. Finaliza en diciembre."/>
    <d v="2022-07-19T00:00:00"/>
    <s v="Con avance y en terminos"/>
    <d v="2022-09-30T00:00:00"/>
    <n v="2.2499999999999999E-2"/>
    <s v="FECF: La herramienta de seguimiento con la información de los proyectos FECF evaluados se encuentra actualizada_x000a_PGLP: La herramienta de seguimiento con la información de los proyectos PGLP evaluados se encuentra actualizada_x000a_OxI: La herramienta de seguimie"/>
    <n v="2.2499999999999999E-2"/>
    <s v="Actividad que reporta un avance acumulado del 2,25%, cuenta con las evidencias. Finaliza en diciembre."/>
    <d v="2022-10-13T00:00:00"/>
    <s v="Con avance y en terminos"/>
    <d v="2022-12-31T00:00:00"/>
    <n v="2.5000000000000001E-2"/>
    <s v="FAER: La herramienta de seguimiento con la información de los proyectos FAER evaluados se encuentra actualizada_x000a_FECF: La herramienta de seguimiento con la información de los proyectos FECF evaluados se encuentra actualizada_x000a_PGLP: La herramienta de seguimi"/>
    <n v="2.5000000000000001E-2"/>
    <s v="Subactividad ejecutada completamente"/>
    <d v="2023-01-18T00:00:00"/>
    <s v="Cumplida"/>
  </r>
  <r>
    <n v="4"/>
    <s v="Objetivo Estratégico No.4"/>
    <s v="Desarrollar las acciones necesarias que permitan materializar los planes, programas y proyectos en el sector minero energético."/>
    <s v="4.3 Realizar acciones para extender la cobertura de servicios públicos de electricidad y gas combustible.  "/>
    <s v="Realizar seguimiento gerencial, trazabilidad y transparencia en la evaluación de proyectos"/>
    <s v="Informe de gestion de proyectos reportado y publicado trimestralmente "/>
    <n v="1"/>
    <s v="Porcentaje"/>
    <s v="2.2 Elaborar un informe de gestión de proyectos con reportes y publicado"/>
    <n v="2.5000000000000001E-2"/>
    <s v="Funcionamiento"/>
    <s v="N.A."/>
    <x v="7"/>
    <s v="X"/>
    <m/>
    <s v="Oficina de Gestión de la Información"/>
    <d v="2022-02-01T00:00:00"/>
    <d v="2022-12-31T00:00:00"/>
    <s v="3. Gestión con Valores para Resultados"/>
    <s v="3.2 Fortalecimiento organizacional y simplificación de procesos"/>
    <s v="N.A."/>
    <d v="2022-08-31T00:00:00"/>
    <n v="7.4999999999999997E-3"/>
    <s v="Se ajustó el porcentaje reportado._x000a_Se realizó elinforme de gestión para elTrimestre-I  del 2022 y elmismo ya se encuentra publicado."/>
    <n v="7.4999999999999997E-3"/>
    <s v="La actividad se reporta como cumplida, pero teniendo en cuenta que esta actividad se ejecuta trimestralmente y finaliza en diciembre. Se recomienda ajusta el avance a la 4ta parte de los programado. Se cuenta con las evidencias del cumplimiento."/>
    <d v="2022-04-19T00:00:00"/>
    <s v="Con avance"/>
    <d v="2022-06-30T00:00:00"/>
    <n v="7.4999999999999997E-3"/>
    <s v="Se realizó el informe de gestión para el Trimestre-II del 2022, está pendiente publicación."/>
    <n v="1.4999999999999999E-2"/>
    <s v="Actividad que reporta un avance acumulado del 1,5%, cuenta con las evidencias. Finaliza en diciembre."/>
    <d v="2022-07-19T00:00:00"/>
    <s v="Con avance y en terminos"/>
    <d v="2022-09-30T00:00:00"/>
    <n v="2.2499999999999999E-2"/>
    <s v="Se ajustó el porcentaje reportado._x000a_Se realizó elinforme de gestión para elTrimestre-III del 2022 y el mismo ya se encuentra publicado."/>
    <n v="2.2499999999999999E-2"/>
    <s v="Actividad que reporta un avance acumulado del 2,25%, cuenta con las evidencias. Finaliza en diciembre."/>
    <d v="2022-10-13T00:00:00"/>
    <s v="Con avance y en terminos"/>
    <d v="2022-12-31T00:00:00"/>
    <n v="2.5000000000000001E-2"/>
    <s v="Se ajustó el porcentaje reportado._x000a_Se realizó elinforme de gestión para elTrimestre-IV del 2022 y el mismo ya se encuentra publicado."/>
    <n v="2.5000000000000001E-2"/>
    <s v="Subactividad ejecutada completamente"/>
    <d v="2023-01-18T00:00:00"/>
    <s v="Cumplida"/>
  </r>
  <r>
    <n v="5"/>
    <s v="Objetivo Estratégico No.4"/>
    <s v="Desarrollar las acciones necesarias que permitan materializar los planes, programas y proyectos en el sector minero energético."/>
    <s v="4.3 Realizar acciones para extender la cobertura de servicios públicos de electricidad y gas combustible.  "/>
    <s v="Racionalizar los procedimientos con la construcción de manuales operativos o guías de evaluación."/>
    <s v="Documentos terminados y publicados"/>
    <n v="1"/>
    <s v="Porcentaje"/>
    <s v="3.1 Actualizar y publicar las guías de evaluación de proyectos"/>
    <n v="0.1"/>
    <s v="Funcionamiento"/>
    <s v="N.A."/>
    <x v="7"/>
    <s v="X"/>
    <m/>
    <s v="Oficina de Gestión de la Información"/>
    <d v="2022-02-01T00:00:00"/>
    <d v="2022-12-31T00:00:00"/>
    <s v="3. Gestión con Valores para Resultados"/>
    <s v="3.2 Fortalecimiento organizacional y simplificación de procesos"/>
    <s v="N.A."/>
    <d v="2022-03-31T00:00:00"/>
    <n v="2.5000000000000001E-2"/>
    <s v="SGR-Manual Operativo: se tiene un avance del 80%._x000a_OxI - Guía: Se tiene un avance del 30%._x000a_FAER - Guía: Se tiene un avance del 5%. FINDETER: La Guia esta actualizada, pendiente su publicación."/>
    <n v="2.5000000000000001E-2"/>
    <s v="La actividad se reporta como cumplida, pero teniendo en cuenta que esta actividad se ejecuta trimestralmente de la gestión realizada durante el mismo,  se recomienda ajustar el avance a la 4ta parte de lo programado. Se cuenta con las evidencias del cumpl"/>
    <d v="2022-04-19T00:00:00"/>
    <s v="Con avance"/>
    <d v="2022-06-30T00:00:00"/>
    <n v="2.5000000000000001E-2"/>
    <s v="OxI - Guía: Se tiene un avance del 35%. _x000a_SGR-Manual Operativo: se tiene un avance del 90%._x000a_FAER - Guía: Se tiene un avance del 5%. _x000a_FINDETER: La Guía está actualizada, pendiente su publicación."/>
    <n v="0.05"/>
    <s v="Actividad que reporta un avance acumulado del 5%, cuenta con evidencias del avance en la actualización de guía para el fondo Oxl, faltan evidencias del resto de guías. Finaliza en diciembre."/>
    <d v="2022-07-19T00:00:00"/>
    <s v="Con avance y en terminos"/>
    <d v="2022-09-30T00:00:00"/>
    <n v="7.4999999999999997E-2"/>
    <s v="OxI - Guía: Se tiene un avance del 70%. _x000a_SGR-Manual Operativo: se tiene un avance del 95%._x000a_FAER - Guía: Se tiene un avance del 5%. _x000a_FINDETER: La Guía está actualizada, pendiente su publicación"/>
    <n v="7.4999999999999997E-2"/>
    <s v="Actividad que reporta un avance acumulado del 7,5%, cuenta con las evidencias DE LA guia PARA OxL y SGR . Finaliza en diciembre."/>
    <d v="2022-10-13T00:00:00"/>
    <s v="Con avance y en terminos"/>
    <d v="2022-12-31T00:00:00"/>
    <n v="9.5000000000000001E-2"/>
    <s v="FINDETER: La Guía está actualizada, se encuentra en revision para su publicación._x000a_OxI: Se publicó la guía para la estructuraciòn y formulaciòn de proyectos de energía eléctrica y gas combustible en la página web de la UPME, la cual puede consultarse en el"/>
    <n v="9.5000000000000001E-2"/>
    <s v="Actividad no ejecutada en su totalidad"/>
    <d v="2023-01-18T00:00:00"/>
    <s v="Incumplida"/>
  </r>
  <r>
    <n v="6"/>
    <s v="Objetivo Estratégico No.4"/>
    <s v="Desarrollar las acciones necesarias que permitan materializar los planes, programas y proyectos en el sector minero energético."/>
    <s v="4.3 Realizar acciones para extender la cobertura de servicios públicos de electricidad y gas combustible.  "/>
    <s v="Racionalizar los procedimientos con la construcción de manuales operativos o guías de evaluación."/>
    <s v="Documento terminado y entregado a la UNGRD"/>
    <n v="1"/>
    <s v="Porcentaje"/>
    <s v="3.2 Actualizar  y enviar a la UNGRD la guía de evaluación de proyectos de Plan Todos Somos PAZcífico"/>
    <n v="2.5000000000000001E-2"/>
    <s v="Funcionamiento"/>
    <s v="N.A."/>
    <x v="7"/>
    <m/>
    <s v="X"/>
    <s v="N/A"/>
    <d v="2022-02-01T00:00:00"/>
    <d v="2022-12-31T00:00:00"/>
    <s v="3. Gestión con Valores para Resultados"/>
    <s v="3.2 Fortalecimiento organizacional y simplificación de procesos"/>
    <s v="N.A."/>
    <d v="2022-03-31T00:00:00"/>
    <n v="0.03"/>
    <s v="Se actualiza la guía y se envía para aprobación del comité técnico del FTSP  número 23 el cual se realizará el1 de Abril."/>
    <n v="0.03"/>
    <s v="La actividad reporta cumplimiento anticipado, no se evidencias los soportes para definir el cumplimiento."/>
    <d v="2022-04-19T00:00:00"/>
    <s v="Cumplida"/>
    <d v="2022-05-17T00:00:00"/>
    <n v="0"/>
    <s v="La actividad se completo el 31 de marzo, sin embargo el 17 de Mayo del 2022 se publicó la guía en la página web de la upme SIEL en el siguiente enlace http://www.siel.gov.co/portals/0/fondos/Formatos/Formatos_Proyectos_PTSP/May_2022/Guia_presentacion_proy"/>
    <n v="0.03"/>
    <s v="Actividad cumplida en el 1er trimestre, cuenta con las evidencias objetivas."/>
    <d v="2022-07-19T00:00:00"/>
    <s v="Cumplida"/>
    <d v="2022-03-31T00:00:00"/>
    <n v="0"/>
    <s v="La actividad se completo el 31 de marzo, sin embargo el 17 de Mayo del 2022 se publicó la guía en la página web de la upme SIEL en el siguiente enlace http://www.siel.gov.co/portals/0/fondos/Formatos/Formatos_Proyectos_PTSP/May_2022/Guia_presentacion_proy"/>
    <n v="0.03"/>
    <s v="Actividad cumplida en el 1er trimestre y conplementado el reporte durante el 3er trimestre. cuenta con las evidencias."/>
    <d v="2022-10-13T00:00:00"/>
    <s v="Cumplida"/>
    <d v="2022-03-31T00:00:00"/>
    <n v="0"/>
    <s v="La actividad se completo el 31 de marzo, sin embargo el 17 de Mayo del 2022 se publicó la guía en la página web de la upme SIEL en el siguiente enlace http://www.siel.gov.co/portals/0/fondos/Formatos/Formatos_Proyectos_PTSP/May_2022/Guia_presentacion_proy"/>
    <n v="0.03"/>
    <s v="Subactividad ejecutada completamente"/>
    <d v="2023-01-18T00:00:00"/>
    <s v="Cumplida"/>
  </r>
  <r>
    <n v="7"/>
    <s v="Objetivo Estratégico No.4"/>
    <s v="Desarrollar las acciones necesarias que permitan materializar los planes, programas y proyectos en el sector minero energético."/>
    <s v="4.3 Realizar acciones para extender la cobertura de servicios públicos de electricidad y gas combustible.  "/>
    <s v="Racionalizar los procedimientos con la construcción de manuales operativos o guías de evaluación."/>
    <s v="Documento terminado y publicado"/>
    <n v="1"/>
    <s v="Porcentaje"/>
    <s v="3.3 Actualizar y publicar guía general de evaluación de proyectos."/>
    <n v="2.5000000000000001E-2"/>
    <s v="Funcionamiento"/>
    <s v="N.A."/>
    <x v="7"/>
    <s v="X"/>
    <m/>
    <s v="Oficina de Gestión de la Información"/>
    <d v="2022-02-01T00:00:00"/>
    <d v="2022-12-31T00:00:00"/>
    <s v="3. Gestión con Valores para Resultados"/>
    <s v="3.2 Fortalecimiento organizacional y simplificación de procesos"/>
    <s v="N.A."/>
    <d v="2022-03-31T00:00:00"/>
    <n v="3.0000000000000001E-3"/>
    <s v="Se realiza actualización de guia tiene un avance del 10%"/>
    <n v="3.0000000000000001E-3"/>
    <s v="Se reporta avance de la actividad, evidencia el proyecto de actualización para fondos del SRG, se ajustó el valor del avance para que fuera el 10% del 3% programado para esta actividad. Finaliza en diciembre la actividad."/>
    <d v="2022-04-19T00:00:00"/>
    <s v="Con avance"/>
    <d v="2022-06-30T00:00:00"/>
    <n v="7.4999999999999997E-3"/>
    <s v="Se realiza actualización de guia tiene un avance del 20%"/>
    <n v="1.0500000000000001E-2"/>
    <s v="Actividad que reporta un avance acumulado del 1,05%, cuenta con evidencias del avance en la actualización de guía. Finaliza en diciembre."/>
    <d v="2022-07-19T00:00:00"/>
    <s v="Con avance y en terminos"/>
    <d v="2022-09-30T00:00:00"/>
    <n v="2.2499999999999999E-2"/>
    <s v="Se realiza actualización de guia tiene un avance del 50%"/>
    <n v="2.2499999999999999E-2"/>
    <s v="Actividad que reporta un avance acumulado del 2,25%, cuenta con evidencias del avance en la actualización de guía. Finaliza en diciembre."/>
    <d v="2022-10-13T00:00:00"/>
    <s v="Con avance y en terminos"/>
    <d v="2022-12-31T00:00:00"/>
    <n v="2.5000000000000001E-2"/>
    <s v="Se realizó la actualización de la guía general de evaluación de proyectos. Está en revisión para su publicación."/>
    <n v="2.5000000000000001E-2"/>
    <s v="Subactividad ejecutada completamente"/>
    <d v="2023-01-18T00:00:00"/>
    <s v="Cumplida"/>
  </r>
  <r>
    <n v="8"/>
    <s v="Objetivo Estratégico No.4"/>
    <s v="Desarrollar las acciones necesarias que permitan materializar los planes, programas y proyectos en el sector minero energético."/>
    <s v="4.3 Realizar acciones para extender la cobertura de servicios públicos de electricidad y gas combustible.  "/>
    <s v="Promover Planes de Energización Rural Sostenible-PERS"/>
    <s v="Convenio aprobado por juridica UPME/ Actas de seguimiento y reuniones"/>
    <n v="1"/>
    <s v="Porcentaje"/>
    <s v="4.1 Realizar la Gestión previa, elaboración de convenio y realizar el seguimiento y control General de los PERS."/>
    <n v="0.1"/>
    <s v="Funcionamiento"/>
    <s v="N.A."/>
    <x v="7"/>
    <m/>
    <s v="X"/>
    <s v="N/A"/>
    <d v="2022-02-01T00:00:00"/>
    <d v="2022-12-31T00:00:00"/>
    <s v="3. Gestión con Valores para Resultados"/>
    <s v="3.2 Fortalecimiento organizacional y simplificación de procesos"/>
    <s v="N.A."/>
    <d v="2022-03-31T00:00:00"/>
    <n v="0.02"/>
    <s v="1. Se sigue con el proceso de trámite de liquidación para el Pers Guaviare. Sobre este se solicitó concepto jurídico sobre tema de los rendimientos financieros.  Hasta tanto este aspecto no se llegue a un acuerdo no se puede avanzar._x000a_2. Con relación al Pe"/>
    <n v="0.02"/>
    <s v="Actividad que presenta avance y cuenta con las evidencias del seguimiento  a PERS, finaliza en Diciembre."/>
    <d v="2022-04-19T00:00:00"/>
    <s v="Con avance"/>
    <d v="2022-06-30T00:00:00"/>
    <n v="0.02"/>
    <s v="1.  Pers Guaviare: Teniendo en cuenta que la liquidacion debia darse dentro de los seis meses establecidos en el convenio, y no se surtio en dicho tiempo, se envio informe de supervision de la UPME al IPSE y Energuaviare., conforme a concepto del asesor j"/>
    <n v="0.04"/>
    <s v="Actividad que reporta un avance acumulado del 4%, cuenta con evidencias del avance. Finaliza en diciembre."/>
    <d v="2022-07-19T00:00:00"/>
    <s v="Con avance y en terminos"/>
    <d v="2022-09-30T00:00:00"/>
    <n v="6.5000000000000002E-2"/>
    <s v="1.  Pers Guaviare: El documento de liquidación se firmó el 16 de septiembre de 2022 por los representantes legales de cada entidad._x000a_2. Con relacion al PERS Cauca, se deja plasmados en correo los compromisos requeridos. Se ha tenido comunicacion sobre el t"/>
    <n v="6.5000000000000002E-2"/>
    <s v="Actividad que reporta un avance acumulado del 6,5%, cuenta con evidencias del avance en la actualización de guía. Finaliza en diciembre."/>
    <d v="2022-10-13T00:00:00"/>
    <s v="Con avance y en terminos"/>
    <d v="2022-12-31T00:00:00"/>
    <n v="0.1"/>
    <s v="1. Con relacion al PERS Cauca . El 28 de octubre de 2022 se firmo el otrosi No 2, con el cual se amplia el tiempo de ejecucion hata el 30 de abril de 2023 por razones de conflicto armado en región.   El 16 de diciembre la Universidad remite avance tecnico"/>
    <n v="0.1"/>
    <s v="Subactividad ejecutada completamente"/>
    <d v="2023-01-18T00:00:00"/>
    <s v="Cumplida"/>
  </r>
  <r>
    <n v="9"/>
    <s v="Objetivo Estratégico No.4"/>
    <s v="Desarrollar las acciones necesarias que permitan materializar los planes, programas y proyectos en el sector minero energético."/>
    <s v="4.3 Realizar acciones para extender la cobertura de servicios públicos de electricidad y gas combustible.  "/>
    <s v="Promover Planes de Energización Rural Sostenible-PERS"/>
    <s v="Actas de reuniones y correos de aclaraciones y observaciones a los productos PERS"/>
    <n v="1"/>
    <s v="Porcentaje"/>
    <s v="4.2 Revisar la información de Oferta, demanda, socieconòmica, información de proyectos, politica pùblica"/>
    <n v="0.1"/>
    <s v="Funcionamiento"/>
    <s v="N.A."/>
    <x v="7"/>
    <m/>
    <s v="X"/>
    <s v="N/A"/>
    <d v="2022-02-01T00:00:00"/>
    <d v="2022-12-31T00:00:00"/>
    <s v="3. Gestión con Valores para Resultados"/>
    <s v="3.2 Fortalecimiento organizacional y simplificación de procesos"/>
    <s v="N.A."/>
    <d v="2022-03-31T00:00:00"/>
    <n v="2.5000000000000001E-2"/>
    <s v="Se recibió informe técnico por parte de la Universidad del Cauca, en el se presentan los avances de los diferentes frentes de trabajo.   Los profesionales de la oficina han revisado la documentacion, de la cual se hicieron recomendaciones.   Se han realiz"/>
    <n v="2.5000000000000001E-2"/>
    <s v="La actividad presenta avance y  cuenta con las evidencias. Finaliza en diciembre"/>
    <d v="2022-04-19T00:00:00"/>
    <s v="Con avance"/>
    <d v="2022-06-30T00:00:00"/>
    <n v="2.5000000000000001E-2"/>
    <s v="PERS CAUCA: Se revisa el avance tecnico bimestral del pers en cada uno de los componentes y se ajusta la Metodología para la recolección de información primaria._x000a_PERS CAQUETA: Se realizan las observaciones correspondientes a los documentos presentados de "/>
    <n v="0.05"/>
    <s v="Actividad que reporta un avance acumulado del 5%, cuenta con evidencias del avance. Finaliza en diciembre."/>
    <d v="2022-07-19T00:00:00"/>
    <s v="Con avance y en terminos"/>
    <d v="2022-09-30T00:00:00"/>
    <n v="7.4999999999999997E-2"/>
    <s v="PERS BOLIVAR: Se revisa el documento de diseño muestral y se dan las orientaciones para la elaboración de este documento, asi mismo, se realizan las capacitaciones en cada una de las tematicas a trabajar en el PERS._x000a_PERS GUAVIARE: Se efectua la revisión d"/>
    <n v="7.4999999999999997E-2"/>
    <s v="Actividad que reporta un avance acumulado del 7,5%, cuenta con evidencias del avance en la actualización de guía. Finaliza en diciembre."/>
    <d v="2022-10-13T00:00:00"/>
    <s v="Con avance y en terminos"/>
    <d v="2022-12-31T00:00:00"/>
    <n v="0.09"/>
    <s v="PERS CAUCA: se han efecuado reuniones para revisar aspectos de los proyectos. Si bien el trabajo de campo culmino, la Universidad  reviso las encuestas a mayor profundidad debido a una posible perdida de datos. El supervisor de la Universidad informo que "/>
    <n v="0.09"/>
    <s v="Subactividad no ejecutada en su totalidad"/>
    <d v="2023-01-18T00:00:00"/>
    <s v="Incumplida"/>
  </r>
  <r>
    <n v="10"/>
    <s v="Objetivo Estratégico No.4"/>
    <s v="Desarrollar las acciones necesarias que permitan materializar los planes, programas y proyectos en el sector minero energético."/>
    <s v="4.3 Realizar acciones para extender la cobertura de servicios públicos de electricidad y gas combustible.  "/>
    <s v="Promover Planes de Energización Rural Sostenible-PERS"/>
    <s v="Actas de reuniones y correos de aclaraciones y observaciones a los productos PERS"/>
    <n v="1"/>
    <s v="Porcentaje"/>
    <s v="4.3 Realizar crítica de datos de las encuestas"/>
    <n v="0.1"/>
    <s v="Funcionamiento / Inversión"/>
    <s v="Asesoría para la equidad y conectividad energética a nivel Nacional."/>
    <x v="7"/>
    <m/>
    <s v="X"/>
    <s v="N/A"/>
    <d v="2022-02-01T00:00:00"/>
    <d v="2022-12-31T00:00:00"/>
    <s v="3. Gestión con Valores para Resultados"/>
    <s v="3.2 Fortalecimiento organizacional y simplificación de procesos"/>
    <s v="N.A."/>
    <m/>
    <n v="0"/>
    <s v="se realizó revisión frente al archivo excel de cálculo de las variables del Pers Cauca para dejar una plantilla y que el gestor local la utilice una vez realice las encuestas.  Esta última actividad aún no se ha realizado por lo que no se tiene la crítica"/>
    <m/>
    <m/>
    <m/>
    <s v="En terminos"/>
    <d v="2022-06-30T00:00:00"/>
    <n v="0"/>
    <s v="Para este periodo no se ha realizado critica de datos."/>
    <n v="0"/>
    <s v="Actividad que continúa sin avance con corte al 2do trimestre. Finaliza en diciembre"/>
    <d v="2022-07-19T00:00:00"/>
    <s v="Sin avance y en terminos"/>
    <d v="2022-09-30T00:00:00"/>
    <n v="0"/>
    <s v="El PERS Cauca, se encuentra en la actividad de trabajo de campo, una vez se tengan las encuestas se procedera con la critica de datos por parte de la  Universidad como gestor local y de lo cual haremos un acompañamiento. Para esta actividad se dejaron des"/>
    <n v="0"/>
    <s v="Actividad que continúa sin avance con corte al 3er trimestre. Finaliza en diciembre"/>
    <d v="2022-10-13T00:00:00"/>
    <s v="Sin avance y en terminos"/>
    <d v="2022-12-31T00:00:00"/>
    <n v="0.1"/>
    <s v="PERS CAUCA: se han efecuado reuniones para revisar aspectos de la informacion cargada en el archivo BD. Se ajusta la plantilla utilizada por la Universidad y se realiza reunion sobre los campos ajustados. Asi mismos el 3 de noviembre se envio un archivo c"/>
    <n v="0.1"/>
    <s v="Subactividad ejecutada completamente"/>
    <d v="2023-01-18T00:00:00"/>
    <s v="Cumplida"/>
  </r>
  <r>
    <n v="11"/>
    <s v="Objetivo Estratégico No.4"/>
    <s v="Desarrollar las acciones necesarias que permitan materializar los planes, programas y proyectos en el sector minero energético."/>
    <s v="4.3 Realizar acciones para extender la cobertura de servicios públicos de electricidad y gas combustible.  "/>
    <s v="Promover Planes de Energización Rural Sostenible-PERS"/>
    <s v="Actas donde se evidencien la promocion y acompañamiento a los PERS que realizan entidades territoriales / Documento con los cambios planteados para los PERS"/>
    <n v="1"/>
    <s v="Porcentaje"/>
    <s v="4.4 Promover, acompañar la elaboración de PERS  que realicen las entidades territoriales y promover cambios estratégicos en los PERS."/>
    <n v="0.05"/>
    <s v="Funcionamiento"/>
    <s v="N.A."/>
    <x v="7"/>
    <m/>
    <s v="X"/>
    <s v="N/A"/>
    <d v="2022-02-01T00:00:00"/>
    <d v="2022-12-31T00:00:00"/>
    <s v="3. Gestión con Valores para Resultados"/>
    <s v="3.2 Fortalecimiento organizacional y simplificación de procesos"/>
    <s v="N.A."/>
    <m/>
    <n v="0"/>
    <m/>
    <m/>
    <m/>
    <m/>
    <s v="En terminos"/>
    <d v="2022-06-30T00:00:00"/>
    <n v="1.6E-2"/>
    <s v="Frente a promover el PERS, el Minambiente ha venido desarrollando el Pers Caqueta con el apoyo de la UPME en la revisión de los productos de este."/>
    <n v="1.6E-2"/>
    <s v="Actividad que reporta avance del 1,6% y cuenta con las evidencias. Finaliza en diciembre."/>
    <d v="2022-07-19T00:00:00"/>
    <s v="Con avance y en terminos"/>
    <d v="2022-09-30T00:00:00"/>
    <n v="3.4000000000000002E-2"/>
    <s v="Frente a promover el PERS, la UPME ha realizado el apoyo al Minambiente sobre la revision de los productos del PERS Caqueta, de lo cual se ha informado a la misma, la subsanación de las observaciones .  Finalizaria esta acción"/>
    <n v="3.4000000000000002E-2"/>
    <s v="Actividad que reporta un avance acumulado del 3,4%, cuenta con evidencias del avance en relación con el acompañamiento y observaciones emitidas al PERS Caquetá. Finaliza en diciembre."/>
    <d v="2022-10-13T00:00:00"/>
    <s v="Con avance y en terminos"/>
    <d v="2022-12-31T00:00:00"/>
    <n v="0.05"/>
    <s v="Frente a promover el PERS, la primera fase del PERS culmino, de la cual se tiene evidencia en presentacion de Comité Ejecutivo Visión Amazonía. "/>
    <n v="0.05"/>
    <s v="Subactividad ejecutada completamente"/>
    <d v="2023-01-18T00:00:00"/>
    <s v="Cumplida"/>
  </r>
  <r>
    <n v="12"/>
    <s v="Objetivo Estratégico No.4"/>
    <s v="Desarrollar las acciones necesarias que permitan materializar los planes, programas y proyectos en el sector minero energético."/>
    <s v="4.7 Construir y socializar los intereses del territorio con los intereses del gobierno nacional."/>
    <s v="Desarrollar actividades con enfoque territorial y estrategia de comunicación adecuada."/>
    <s v="Listado de asistencia a las capacitaciones"/>
    <n v="1"/>
    <s v="Porcentaje"/>
    <s v="5.1 Desarrollar capacitaciones regionales en formulación de proyectos identificando primero necesidades"/>
    <n v="2.5000000000000001E-2"/>
    <s v="Funcionamiento"/>
    <s v="N.A."/>
    <x v="7"/>
    <m/>
    <s v="X"/>
    <s v="N/A"/>
    <d v="2022-02-01T00:00:00"/>
    <d v="2022-12-31T00:00:00"/>
    <s v="3. Gestión con Valores para Resultados"/>
    <s v="3.2 Fortalecimiento organizacional y simplificación de procesos"/>
    <s v="N.A."/>
    <d v="2022-03-31T00:00:00"/>
    <n v="5.0000000000000001E-3"/>
    <s v="Se adelantó la consolidación de información referente a: departamentos con menor cobertura (&lt;70), cuáles de ellos presentan más proyectos y cuanto es el porcentaje de aprobación respecto a los proyectos presentados."/>
    <n v="5.0000000000000001E-3"/>
    <s v="Actividad que presenta avance y cuenta con las evidencias de mimos. Finaliza en diciembre."/>
    <d v="2022-04-19T00:00:00"/>
    <s v="Con avance"/>
    <d v="2022-06-30T00:00:00"/>
    <n v="0"/>
    <s v="En el segundo trimestre no se ha adelantado la actividad"/>
    <n v="5.0000000000000001E-3"/>
    <s v="Actividad que no reporta avance al 2do trimestre. Finaliza en diciembre"/>
    <d v="2022-07-19T00:00:00"/>
    <s v="Con avance y en terminos"/>
    <d v="2022-09-30T00:00:00"/>
    <n v="0.01"/>
    <s v="Se realizó una Capacitación en Fondos/Mecanismos de Financiación a personal de la gobernación de Norte de Santander el día 29/09/2022"/>
    <n v="0.01"/>
    <s v="Actividad que reporta un avance acumulado del 1%, cuenta con evidencias del avance. Finaliza en diciembre."/>
    <d v="2022-10-13T00:00:00"/>
    <s v="Con avance y en terminos"/>
    <d v="2022-12-31T00:00:00"/>
    <n v="2.5000000000000001E-2"/>
    <s v="Se realizarón 3 Capacitaciones en Fondos/Mecanismos de Financiación en el mes de octubre"/>
    <n v="2.5000000000000001E-2"/>
    <s v="Subactividad ejecutada completamente"/>
    <d v="2023-01-18T00:00:00"/>
    <s v="Cumplida"/>
  </r>
  <r>
    <n v="13"/>
    <s v="Objetivo Estratégico No.4"/>
    <s v="Desarrollar las acciones necesarias que permitan materializar los planes, programas y proyectos en el sector minero energético."/>
    <s v="4.7 Construir y socializar los intereses del territorio con los intereses del gobierno nacional."/>
    <s v="Desarrollar actividades con enfoque territorial y estrategia de comunicación adecuada."/>
    <s v="Documento terminado "/>
    <n v="1"/>
    <s v="Porcentaje"/>
    <s v="5.2 Desarrollar documento de estrategias de energización en las regiones."/>
    <n v="2.5000000000000001E-2"/>
    <s v="Funcionamiento"/>
    <s v="N.A."/>
    <x v="7"/>
    <m/>
    <s v="X"/>
    <s v="N/A"/>
    <d v="2022-02-01T00:00:00"/>
    <d v="2022-12-31T00:00:00"/>
    <s v="3. Gestión con Valores para Resultados"/>
    <s v="3.2 Fortalecimiento organizacional y simplificación de procesos"/>
    <s v="N.A."/>
    <d v="2022-03-31T00:00:00"/>
    <n v="7.4999999999999997E-3"/>
    <s v="Se cuenta con documento preliminar de los primeros ejercicios de identificación de pico y micro centrales en el sector rural con fines de ampliación de cobertura residencial o procesos productivos "/>
    <n v="7.4999999999999997E-3"/>
    <s v="Actividad a la que se le ajusta el procentaje de avance, teniendo en cuenta que se reportaba terminada, sin embargo el reporte indica que se ha avanzado sin conocer si se encuentra terminado tal y como se menciona en el producto de la actividad, se recomi"/>
    <d v="2022-04-19T00:00:00"/>
    <s v="Con avance"/>
    <d v="2022-06-30T00:00:00"/>
    <n v="7.4999999999999997E-3"/>
    <s v="Se estan desarrollando los cálculos de la curva de duración de caudal en los puntos de interes."/>
    <n v="1.4999999999999999E-2"/>
    <s v="Actividad que ajusta el porcentaje de avance del 3% reportado en el 1er trimestre (Cumplida) al 0,75% de avance, con corte al 2do trimestre tiene avance acumulado del 1,5%, cuenta con las evidencias acorde con el reporte. Finaliza en diciembre."/>
    <d v="2022-07-19T00:00:00"/>
    <s v="Con avance y en terminos"/>
    <d v="2022-09-30T00:00:00"/>
    <n v="2.2499999999999999E-2"/>
    <s v="Se calcularon los caudales medios y del 95% en los sitios del PIec (formatos shp) adjuntos,  se espera que se libere la nueva capa del piec para actualizar las metodologias y concluir el documento "/>
    <n v="2.2499999999999999E-2"/>
    <s v="Actividad que reporta un avance acumulado del 2,25%, cuenta con evidencias del avance. Finaliza en diciembre."/>
    <d v="2022-10-13T00:00:00"/>
    <s v="Con avance y en terminos"/>
    <d v="2022-12-31T00:00:00"/>
    <n v="2.5000000000000001E-2"/>
    <s v="Se realizo el calculo de potencial hidroenergetico en sitios donde se concentra mayor población sin servicio "/>
    <n v="2.5000000000000001E-2"/>
    <s v="Subactividad ejecutada completamente"/>
    <d v="2023-01-18T00:00:00"/>
    <s v="Cumplida"/>
  </r>
  <r>
    <n v="14"/>
    <s v="Objetivo Estratégico No.4"/>
    <s v="Desarrollar las acciones necesarias que permitan materializar los planes, programas y proyectos en el sector minero energético."/>
    <s v="4.7 Construir y socializar los intereses del territorio con los intereses del gobierno nacional."/>
    <s v="Desarrollar actividades con enfoque territorial y estrategia de comunicación adecuada."/>
    <s v="Análisis de Información para corridas Homer para elaboración PIEC y PECOR. Cargue de Información de OR, análisis de info para rpta a los OR. Búsqueda y actualización base de datos equipos e infraestructura eléctrica para correr soluciones en Homer para el"/>
    <n v="1"/>
    <s v="Porcentaje"/>
    <s v="5.3 Apoyo PIEC y PECOR"/>
    <n v="2.5000000000000001E-2"/>
    <s v="Funcionamiento"/>
    <s v="N.A."/>
    <x v="7"/>
    <m/>
    <s v="X"/>
    <s v="N/A"/>
    <d v="2022-02-01T00:00:00"/>
    <d v="2022-12-31T00:00:00"/>
    <s v="3. Gestión con Valores para Resultados"/>
    <s v="3.2 Fortalecimiento organizacional y simplificación de procesos"/>
    <s v="N.A."/>
    <d v="2022-03-31T00:00:00"/>
    <n v="2.5000000000000001E-2"/>
    <s v="se entregó cada uno de los análisis de Información solicitados para corridas Homer en esta oportunidad se adelantan corridas para 45 kWh/mes con el fin de suministrar información para la elaboración del  PIEC y PECOR.  De igual manera se participó en las "/>
    <n v="2.5000000000000001E-2"/>
    <s v="La actividad reporta terminación anticipada, se cuenta con evidencias."/>
    <d v="2022-04-19T00:00:00"/>
    <s v="Con avance"/>
    <d v="2022-06-30T00:00:00"/>
    <n v="0"/>
    <s v="Se entregaron los analisis correspondientes al segundo trimestre"/>
    <n v="2.5000000000000001E-2"/>
    <s v="Actividad que reporta un avance al 2do trimestre, pero en el 1er trimestre se había reportado cumplida, por lo tando se deja como cero en el avance y se deja la descripciòn. Finaliza en diciembre."/>
    <d v="2022-07-19T00:00:00"/>
    <s v="Con avance y en terminos"/>
    <d v="2022-09-30T00:00:00"/>
    <n v="0"/>
    <s v="Se entregaron cada uno de los análisis de Información solicitados para PIEC y PECOR.  De igual manera se participó en las pruebas para el nuevo aplicativo en BISAGI para PECOR."/>
    <n v="2.5000000000000001E-2"/>
    <s v="Actividad terminada conforme a lo planeado. Se reportó cumplida desde el primer trimestre, sin embargo se continuan realizado acciones de apoyo para el PIEC y el PECOR, la caules son reistradas trimestralmente. Son acciones realizadas por demanda."/>
    <d v="2022-10-13T00:00:00"/>
    <s v="Cumplida"/>
    <d v="2022-12-31T00:00:00"/>
    <n v="2.5000000000000001E-2"/>
    <s v="Se revisaron las observaciones de los distintos operadores de red respecto de los comentarios al PIEC en ejecución, realizando las correcciones necesarias y las aclaraciones solicitadas. Con base en las corridas de Homer se hicieron revisiones de las corr"/>
    <n v="2.5000000000000001E-2"/>
    <s v="Subactividad ejecutada completamente"/>
    <d v="2023-01-18T00:00:00"/>
    <s v="Cumplida"/>
  </r>
  <r>
    <n v="15"/>
    <s v="Objetivo Estratégico No.4"/>
    <s v="Desarrollar las acciones necesarias que permitan materializar los planes, programas y proyectos en el sector minero energético."/>
    <s v="4.7 Construir y socializar los intereses del territorio con los intereses del gobierno nacional."/>
    <s v="Desarrollar actividades con enfoque territorial y estrategia de comunicación adecuada."/>
    <s v="Calculos y documento con analisis del potencial energetico del recurso solar y actualizacion de metodologias en la region"/>
    <n v="1"/>
    <s v="Porcentaje"/>
    <s v="5.4 Cálculos y análisis del recurso solar a nivel regional"/>
    <n v="2.5000000000000001E-2"/>
    <s v="Funcionamiento / Inversión"/>
    <s v="Asesoría para la equidad y conectividad energética a nivel Nacional."/>
    <x v="7"/>
    <m/>
    <s v="X"/>
    <s v="N/A"/>
    <d v="2022-02-01T00:00:00"/>
    <d v="2022-12-31T00:00:00"/>
    <s v="3. Gestión con Valores para Resultados"/>
    <s v="3.2 Fortalecimiento organizacional y simplificación de procesos"/>
    <s v="N.A."/>
    <d v="2022-03-31T00:00:00"/>
    <n v="0.03"/>
    <s v="Se realizó la ficha se encuentra en comentarios para observaciones internas y se cuenta con un número de empresas para hacer elestudio de mercado "/>
    <n v="7.4999999999999997E-3"/>
    <s v="La actividad a la que se le ajusta el porcetaje de avance toda vez que reporta terminación anticipada, sin embargo, acorde con el reporte y las evidencias, no se ha cumplido con el producto. Se recomienda ajustar el porcentaje de deñl reporte acorde con e"/>
    <d v="2022-04-19T00:00:00"/>
    <s v="Con avance"/>
    <d v="2022-06-30T00:00:00"/>
    <n v="7.4999999999999997E-3"/>
    <s v="Se aprobo en comité de contratos, pendiente revisión de estudios previos"/>
    <n v="1.4999999999999999E-2"/>
    <s v="Actividad que ajusta el porcentaje de avance del 3% reportado en el 1er trimestre (Cumplida) al 0,75% de avance, con corte al 2do trimestre acumula avance del 1,5%, no cuenta con las evidencias que soporten el avance reportado. Finaliza en diciembre."/>
    <d v="2022-07-19T00:00:00"/>
    <s v="Con avance y en terminos"/>
    <d v="2022-09-30T00:00:00"/>
    <n v="0.02"/>
    <s v="Se realizó el proceso contractual donde solo se presento una empresa, se evaluó y se requirieron documentos subsanables y no los cargaron a tiempo en el sitio indicado en el Secop por lo anterior se sugiere declarar desierto "/>
    <n v="0.02"/>
    <s v="Actividad que reporta un avance acumulado del 2%, cuenta con evidencias del avance las cuales se relacionan con el proceso de contratación adelantado. Finaliza en diciembre."/>
    <d v="2022-10-13T00:00:00"/>
    <s v="Con avance y en terminos"/>
    <d v="2022-12-31T00:00:00"/>
    <n v="2.5000000000000001E-2"/>
    <s v="se calculó el potencial solar en La Guajira, los calculos y los informes presentados en la consultoria se encuentran en la carpeta de contratos del servidor de fondos contrato 136-2022"/>
    <n v="2.5000000000000001E-2"/>
    <s v="Subactividad ejecutada completamente"/>
    <d v="2023-01-18T00:00:00"/>
    <s v="Cumplida"/>
  </r>
  <r>
    <n v="1"/>
    <s v="Objetivo Estratégico No.2"/>
    <s v="Incorporar las mejores prácticas organizacionales y tecnológicas que garanticen calidad e integridad de la gestión pública."/>
    <s v="2.5 Realizar labor permanente de difusión y pedagogía tal que se dé a conocer el qué hacer en la entidad y se establezcan diálogos continuos con las partes interesadas del sector."/>
    <s v="Desarrollar las acciones del Plan Estratégico de Comunicaciones Externa"/>
    <s v="Tácticas externas del PECO implementadas"/>
    <n v="1"/>
    <s v="Porcentaje"/>
    <s v="Diseñar conceptualmente las campañas de comunicación externa para su divulgación por los canales institucionales como redes sociales, pagina web, mailing  y demás  "/>
    <n v="0.04"/>
    <s v="Inversión"/>
    <s v="Generación de valor público a través del emprendimiento y la innovación para la UPME ubicada en Bogotá._x000a_a. Ejecutar las iniciativas de socialización y despliegue de información del Plan Estratégico de comunicaciones. b. Potenciar la búsqueda, intercambio,"/>
    <x v="8"/>
    <s v="X"/>
    <m/>
    <s v="Todas las dependencias"/>
    <d v="2022-01-23T00:00:00"/>
    <d v="2022-12-31T00:00:00"/>
    <s v="3. Gestión con Valores para Resultados"/>
    <s v="3.1 Transparencia, acceso a la información pública y lucha contra la corrupción"/>
    <s v="14. Plan Estratégico de Comunicaciones"/>
    <d v="2022-03-31T00:00:00"/>
    <n v="1.2999999999999999E-2"/>
    <s v="Se diseñaron conceptualmente las campañas de comunicación relacionadas con el paso a paso de los proyectos de Fondo Pazcifico, Fondo FAER, Cupos de Combustibles, Ascenso Tecnológico y FECOC. las cuáles se pueden consultar en ellink https://drive.google.co"/>
    <n v="1.2999999999999999E-2"/>
    <s v="Se reporta avance de la actividad, y cuenta con las evidencias en enlace DRIVE , pendiente por verificar, toda vez que no se tiene acceso. Finaliza en diciembre"/>
    <d v="2022-04-19T00:00:00"/>
    <s v="Con avance"/>
    <d v="2022-05-11T00:00:00"/>
    <n v="1.2999999999999999E-2"/>
    <s v="Se diseñaron y diagramaron las campañas para redes sociales de Factor de Emisiones y el Programa de Ascenso Tecnológico "/>
    <n v="2.5999999999999999E-2"/>
    <s v="Actividad que reporta un avance acumulado del 2,6%, cuenta con las evidencias (piezas de las campañas). Finaliza en diciembre. "/>
    <d v="2022-07-19T00:00:00"/>
    <s v="Con avance y en terminos"/>
    <d v="2022-09-28T00:00:00"/>
    <n v="0.01"/>
    <s v="Durante el tercer trimestre se diseñaron conceptualmente campañas de comunicación alrededor de los mecanismos de divulgación y socialización del informe de cobre asi como las jornadas de socialización del procedimiento de solicitudes de conexión "/>
    <n v="3.5999999999999997E-2"/>
    <s v="Actividad que al 3er trimestre reporta un avance acumulado del 3,6%, cuenta con las evidencias  de piezas elaboradas para las campañas, es una actividad que se ejecuta por demanada. Finaliza en diciembre. "/>
    <d v="2022-10-14T00:00:00"/>
    <s v="Con avance y en terminos"/>
    <d v="2022-12-20T00:00:00"/>
    <n v="0.04"/>
    <s v="Durante el cuarto trimestre se llevaron a cabo campañas de comunicación alusivas a la importancia del sector energético como #LaEnergiaEstaContigo disponible en https://drive.google.com/drive/folders/11Qu99Sl_5rqIPcapt3ZS9vMjV6mG_Fw2?usp=share_link, de ig"/>
    <n v="0.04"/>
    <s v="Actividad finalizada y cuenta con las evidencias"/>
    <d v="2023-01-18T00:00:00"/>
    <s v="Cumplida"/>
  </r>
  <r>
    <n v="2"/>
    <s v="Objetivo Estratégico No.2"/>
    <s v="Incorporar las mejores prácticas organizacionales y tecnológicas que garanticen calidad e integridad de la gestión pública."/>
    <s v="2.5 Realizar labor permanente de difusión y pedagogía tal que se dé a conocer el qué hacer en la entidad y se establezcan diálogos continuos con las partes interesadas del sector."/>
    <s v="Desarrollar las acciones del Plan Estratégico de Comunicaciones Externa"/>
    <s v="Tácticas externas del PECO implementadas"/>
    <n v="1"/>
    <s v="Porcentaje"/>
    <s v="Consolidar calendario de eventos institucionales y sectoriales para brindar acompañamiento en el desarrollo de los espacios de acercamiento de doble vía con la ciudadana, via streaming o presencial."/>
    <n v="0.02"/>
    <s v="Inversión"/>
    <s v="Generación de valor público a través del emprendimiento y la innovación para la UPME ubicada en Bogotá._x000a_a. Ejecutar las iniciativas de socialización y despliegue de información del Plan Estratégico de comunicaciones. b. Potenciar la búsqueda, intercambio,"/>
    <x v="8"/>
    <s v="X"/>
    <m/>
    <s v="Todas las dependencias"/>
    <d v="2022-01-23T00:00:00"/>
    <d v="2022-12-31T00:00:00"/>
    <s v="3. Gestión con Valores para Resultados"/>
    <s v="3.1 Transparencia, acceso a la información pública y lucha contra la corrupción"/>
    <s v="14. Plan Estratégico de Comunicaciones"/>
    <d v="2022-03-31T00:00:00"/>
    <n v="6.0000000000000001E-3"/>
    <s v="Se consolidó el cronograma de eventos institucionales dirigidos a las audiencias externas como insumo para elComité de Comunicaiones https://docs.google.com/document/d/1GGQxTmWthhitHkc8_MkyPiEX09yrKwIp/edit?usp=sharing&amp;ouid=111760882073382928579&amp;rtpof=tru"/>
    <n v="6.0000000000000001E-3"/>
    <s v="Actividad que reporta avance y cuenta con las evidencias. Finaliza en diciembre"/>
    <d v="2022-04-19T00:00:00"/>
    <s v="Con avance"/>
    <d v="2022-06-15T00:00:00"/>
    <n v="6.0000000000000001E-3"/>
    <s v="En el segundo trimestre se llevaron a cabo 6 eventos institucionales, de conformidad con el respectivo informe que se proporciona como evidencia"/>
    <n v="1.2E-2"/>
    <s v="Actividad que reporta un avance acumulado del 1,2%, cuenta con las evidencias de los eventos en los que se realizó acompañamiento. Finaliza en diciembre. "/>
    <d v="2022-07-19T00:00:00"/>
    <s v="Con avance y en terminos"/>
    <d v="2022-09-28T00:00:00"/>
    <n v="5.0000000000000001E-3"/>
    <s v="Durante el tercer trimestre se llevaron a cabo 18 eventos externos de conformidad con el respectivo informe que se proporciona como evidencia "/>
    <n v="1.7000000000000001E-2"/>
    <s v="Actividad que al 3er trimestre reporta un avance acumulado del 1,7%, cuenta con las evidencias de los eventos en los que se realizó acompañamiento. Finaliza en diciembre. "/>
    <d v="2022-10-14T00:00:00"/>
    <s v="Con avance y en terminos"/>
    <d v="2022-12-20T00:00:00"/>
    <n v="3.0000000000000001E-3"/>
    <s v="Durante el cuarto trimestre se llevaron a cabo los eventos como la 9na, 10ma y 11ma jornadas de socialización del procedimiento de solicitudes de conexión, cuyos soportes se dejan en de evidencia en la URL https://docs.google.com/document/d/14uBIxr1dYqjET"/>
    <n v="0.02"/>
    <s v="Actividad finalizada y cuenta con las evidencias"/>
    <d v="2023-01-18T00:00:00"/>
    <s v="Cumplida"/>
  </r>
  <r>
    <n v="3"/>
    <s v="Objetivo Estratégico No.2"/>
    <s v="Incorporar las mejores prácticas organizacionales y tecnológicas que garanticen calidad e integridad de la gestión pública."/>
    <s v="2.5 Realizar labor permanente de difusión y pedagogía tal que se dé a conocer el qué hacer en la entidad y se establezcan diálogos continuos con las partes interesadas del sector."/>
    <s v="Desarrollar las acciones del Plan Estratégico de Comunicaciones Externa"/>
    <s v="Tácticas externas del PECO implementadas"/>
    <n v="1"/>
    <s v="Porcentaje"/>
    <s v="Coordinar editorialmente el diseño y diagramación documentos externos como planes técnicos, monografías sectoriales y demás iniciativas de corte editorial para socializar la gestión institucional con los públicos de relacionamiento a nivel externo."/>
    <n v="0.02"/>
    <s v="Inversión"/>
    <s v="Generación de valor público a través del emprendimiento y la innovación para la UPME ubicada en Bogotá._x000a_a. Ejecutar las iniciativas de socialización y despliegue de información del Plan Estratégico de comunicaciones. b. Potenciar la búsqueda, intercambio,"/>
    <x v="8"/>
    <s v="X"/>
    <m/>
    <s v="Todas las dependencias"/>
    <d v="2022-01-23T00:00:00"/>
    <d v="2022-12-31T00:00:00"/>
    <s v="3. Gestión con Valores para Resultados"/>
    <s v="3.1 Transparencia, acceso a la información pública y lucha contra la corrupción"/>
    <s v="14. Plan Estratégico de Comunicaciones"/>
    <d v="2022-03-31T00:00:00"/>
    <n v="6.0000000000000001E-3"/>
    <s v="Se diseñó y diagramaron tres cartillas guías para la presentación de proyectos en los fondos FAER y Pazcifico asi como para la solicitud de cupos de combustibles que se puede consultar en los siguientes links: https://drive.google.com/drive/folders/1zQsvB"/>
    <n v="6.0000000000000001E-3"/>
    <s v="Actividad que reporta avance y cuenta con las evidencias (Actividad por demanda). Finaliza en diciembre"/>
    <d v="2022-04-19T00:00:00"/>
    <s v="Con avance"/>
    <d v="2022-06-16T00:00:00"/>
    <n v="6.0000000000000001E-3"/>
    <s v="Se editaron iniciativas de corte editorial, en el ámbito audivosual, como las guías de incentivos tributarios a proyectos de FNCE y GEE "/>
    <n v="1.2E-2"/>
    <s v="Actividad que reporta un avance acumulado del 1,2%, cuenta con las evidencias de la diagramación. Finaliza en diciembre. "/>
    <d v="2022-07-19T00:00:00"/>
    <s v="Con avance y en terminos"/>
    <d v="2022-09-28T00:00:00"/>
    <n v="6.0000000000000001E-3"/>
    <s v="Se coordinaron iniciativas de corte editorial en el marco de recursos pedagógicos como incentivos tributarios para proyectos de Gestión Eficiente de Energía y Fuentes No Convencionales de Energía Renovable y Guías para el diligenciamiento de proyectos de "/>
    <n v="1.7999999999999999E-2"/>
    <s v="Actividad que reporta un avance acumulado del 1,8%, cuenta con las evidencias objetivas del reporte. Finaliza en diciembre. "/>
    <d v="2022-10-14T00:00:00"/>
    <s v="Con avance y en terminos"/>
    <d v="2022-12-20T00:00:00"/>
    <n v="2E-3"/>
    <s v="Durante el cuarto trimestre se diseño y diagramó el Boletín Estadístico de Minas y Energía para la series 2018-2022 https://drive.google.com/drive/folders/1HpNdZKM70idkShIYMXJaPjapnIZxpftU?usp=share_link "/>
    <n v="0.02"/>
    <s v="Actividad finalizada y cuenta con las evidencias"/>
    <d v="2023-01-18T00:00:00"/>
    <s v="Cumplida"/>
  </r>
  <r>
    <n v="4"/>
    <s v="Objetivo Estratégico No.2"/>
    <s v="Incorporar las mejores prácticas organizacionales y tecnológicas que garanticen calidad e integridad de la gestión pública."/>
    <s v="2.5 Realizar labor permanente de difusión y pedagogía tal que se dé a conocer el qué hacer en la entidad y se establezcan diálogos continuos con las partes interesadas del sector."/>
    <s v="Desarrollar las acciones del Plan Estratégico de Comunicaciones Interna"/>
    <s v="Tácticas internas del PECO implementadas"/>
    <n v="1"/>
    <s v="Porcentaje"/>
    <s v="Diseñar conceptualmente las campañas de comunicación interna para divulgación por la intranet, carteleras virtuales y demás canales de la Unidad"/>
    <n v="0.03"/>
    <s v="Inversión"/>
    <s v="Generación de valor público a través del emprendimiento y la innovación para la UPME ubicada en Bogotá._x000a_a. Ejecutar las iniciativas de socialización y despliegue de información del Plan Estratégico de comunicaciones. b. Potenciar la búsqueda, intercambio,"/>
    <x v="8"/>
    <s v="X"/>
    <m/>
    <s v="Todas las dependencias"/>
    <d v="2022-01-23T00:00:00"/>
    <d v="2022-12-31T00:00:00"/>
    <s v="3. Gestión con Valores para Resultados"/>
    <s v="3.1 Transparencia, acceso a la información pública y lucha contra la corrupción"/>
    <s v="14. Plan Estratégico de Comunicaciones"/>
    <d v="2022-03-31T00:00:00"/>
    <n v="8.0000000000000002E-3"/>
    <s v="Se realizaron diferentes campañas internas como: Avisos informativos novedad institucional - socialización resoluciones- Animaciones Carteleras - Animación papel tapiz y protectores de pantalla. Ver informe detallado de campañas aquí "/>
    <n v="8.0000000000000002E-3"/>
    <s v="Actividad que reporta avance y cuenta con las evidencias (Actividad por demanda). Finaliza en diciembre"/>
    <d v="2022-04-19T00:00:00"/>
    <s v="Con avance"/>
    <d v="2022-06-29T00:00:00"/>
    <n v="8.0000000000000002E-3"/>
    <s v="Se realizaron diferentes campañas internas como: Avisos informativos novedad institucional - socialización resoluciones- Animaciones Carteleras - Animación papel tapiz y protectores de pantalla. Ver informe detallado de campañas aquí https://drive.google."/>
    <n v="1.6E-2"/>
    <s v="Actividad que reporta un avance acumulado del 1,6%, cuenta con las evidencias de piezas de avisos informativos. Finaliza en diciembre. "/>
    <d v="2022-07-19T00:00:00"/>
    <s v="Con avance y en terminos"/>
    <d v="2022-09-30T00:00:00"/>
    <n v="8.0000000000000002E-3"/>
    <s v="Se realizaron campañas internas: Avisos informativos de novedades institucional, informes de PQRS - Novedades del SIGUEME - Política de seguridad y salud en el trabajo - Reportes Gerenciales Orfeo -  Protectores de Pantalla - Papel Tapiz  Ver evidencias a"/>
    <n v="2.4E-2"/>
    <s v="Actividad que reporta un avance acumulado del 2,4%, cuenta con las evidencias objetivas de los avisos y/o piezas realizadas. Finaliza en diciembre. "/>
    <d v="2022-10-14T00:00:00"/>
    <s v="Con avance y en terminos"/>
    <d v="2022-12-31T00:00:00"/>
    <n v="6.0000000000000001E-3"/>
    <s v="Se realizaron campañas internas relacionadas con la novedad institucoinal .  Ver evidencias aquí: https://docs.google.com/document/d/1ygd37-A_dVF2ok-KpYECDmqIssD0EbBGEf6wMTlZz9E/edit?usp=share_link"/>
    <n v="0.03"/>
    <s v="Actividad finalizada y cuenta con las evidencias"/>
    <d v="2023-01-18T00:00:00"/>
    <s v="Cumplida"/>
  </r>
  <r>
    <n v="5"/>
    <s v="Objetivo Estratégico No.2"/>
    <s v="Incorporar las mejores prácticas organizacionales y tecnológicas que garanticen calidad e integridad de la gestión pública."/>
    <s v="2.5 Realizar labor permanente de difusión y pedagogía tal que se dé a conocer el qué hacer en la entidad y se establezcan diálogos continuos con las partes interesadas del sector."/>
    <s v="Desarrollar las acciones del Plan Estratégico de Comunicaciones Interna"/>
    <s v="Tácticas internas del PECO implementadas"/>
    <n v="1"/>
    <s v="Porcentaje"/>
    <s v="Consolidar calendario de eventos a nivel interno, para el uso y apropiación de proyectos TI, cultura y bienestar institucional y brindar el respectivo acompañamiento. "/>
    <n v="0.02"/>
    <s v="Inversión"/>
    <s v="Generación de valor público a través del emprendimiento y la innovación para la UPME ubicada en Bogotá._x000a_a. Ejecutar las iniciativas de socialización y despliegue de información del Plan Estratégico de comunicaciones. b. Potenciar la búsqueda, intercambio,"/>
    <x v="8"/>
    <s v="X"/>
    <m/>
    <s v="Todas las dependencias"/>
    <d v="2022-01-23T00:00:00"/>
    <d v="2022-12-31T00:00:00"/>
    <s v="3. Gestión con Valores para Resultados"/>
    <s v="3.1 Transparencia, acceso a la información pública y lucha contra la corrupción"/>
    <s v="14. Plan Estratégico de Comunicaciones"/>
    <d v="2022-03-31T00:00:00"/>
    <n v="5.0000000000000001E-3"/>
    <s v="Se elaboró un calendario preliminar de eventos internos. Ver documento aquí  -  Se elaboró una matriz con las fechas estimadas de espacios de socialización de los proyectos de TI Ver documento a quí  "/>
    <n v="5.0000000000000001E-3"/>
    <s v="Actividad que reporta avance y cuenta con las evidencias. Finaliza en diciembre"/>
    <d v="2022-04-19T00:00:00"/>
    <s v="Con avance"/>
    <d v="2022-06-29T00:00:00"/>
    <n v="5.0000000000000001E-3"/>
    <s v="Se realizo acompañamiento a diferentes eventos internos y proyectos de TI https://drive.google.com/drive/folders/1wsQzFkRSMon1IdTshwl18EUFQfb4D7kM?usp=sharinghttps://drive.google.com/drive/folders/1wsQzFkRSMon1IdTshwl18EUFQfb4D7kM?usp=sharing"/>
    <n v="0.01"/>
    <s v="Actividad que reporta un avance acumulado del 1%, cuenta con las evidencias de las piezas realizadas para eventos. Finaliza en diciembre. "/>
    <d v="2022-07-19T00:00:00"/>
    <s v="Con avance y en terminos"/>
    <d v="2022-09-30T00:00:00"/>
    <n v="5.0000000000000001E-3"/>
    <s v="Se realizó el acompañamiento a diferentes eventos institucionales. Ver evidencias aquí : https://drive.google.com/drive/folders/1nxUUXPyR6V--hOy6TJI6xRq5VXBY-SUI?usp=sharing"/>
    <n v="1.4999999999999999E-2"/>
    <s v="Actividad que reporta un avance acumulado del 2,4%, cuenta con las evidencias objetivas del reporte. Finaliza en diciembre. "/>
    <d v="2022-10-14T00:00:00"/>
    <s v="Con avance y en terminos"/>
    <d v="2022-12-31T00:00:00"/>
    <n v="5.0000000000000001E-3"/>
    <s v="Se realizó el acompañamiento a diferentes eventos institucionales. Ver evidencias aquí: https://docs.google.com/document/d/1CgtwxGftvfb8rAjQ5-hkAo9taHsIHQk1pJjtfujlTNI/edit?usp=share_link"/>
    <n v="0.02"/>
    <s v="Actividad finalizada y cuenta con las evidencias"/>
    <d v="2023-01-18T00:00:00"/>
    <s v="Cumplida"/>
  </r>
  <r>
    <n v="6"/>
    <s v="Objetivo Estratégico No.2"/>
    <s v="Incorporar las mejores prácticas organizacionales y tecnológicas que garanticen calidad e integridad de la gestión pública."/>
    <s v="2.5 Realizar labor permanente de difusión y pedagogía tal que se dé a conocer el qué hacer en la entidad y se establezcan diálogos continuos con las partes interesadas del sector."/>
    <s v="Desarrollar las acciones del Plan Estratégico de Comunicaciones Interna"/>
    <s v="Tácticas internas del PECO implementadas"/>
    <n v="1"/>
    <s v="Porcentaje"/>
    <s v="Coordinar editorialmente el desarrollo de documentos de corte interno como informes, cartillas, presentaciones de comités y demás en articulación con las iniciativas lideradas por Talento Humano y demás dependencias. "/>
    <n v="0.02"/>
    <s v="Inversión"/>
    <s v="Generación de valor público a través del emprendimiento y la innovación para la UPME ubicada en Bogotá._x000a_a. Ejecutar las iniciativas de socialización y despliegue de información del Plan Estratégico de comunicaciones. b. Potenciar la búsqueda, intercambio,"/>
    <x v="8"/>
    <s v="X"/>
    <m/>
    <s v="Todas las dependencias"/>
    <d v="2022-01-23T00:00:00"/>
    <d v="2022-12-31T00:00:00"/>
    <s v="3. Gestión con Valores para Resultados"/>
    <s v="3.1 Transparencia, acceso a la información pública y lucha contra la corrupción"/>
    <s v="14. Plan Estratégico de Comunicaciones"/>
    <d v="2022-03-31T00:00:00"/>
    <n v="8.0000000000000002E-3"/>
    <s v="Se diagramaron los siguientes documentos: Plan de Seguridad y Privacidad de la Información -  Plan de Tratamiento de Riesgos de Seguridad y Privacidad de la Información - Presentacion Estrategia Cátedras Minero energéticas - ppt consejo directivo - Ma"/>
    <n v="8.0000000000000002E-3"/>
    <s v="Actividad que reporta avance y cuenta con las evidencias (Actividad por demanda). Finaliza en diciembre"/>
    <d v="2022-04-19T00:00:00"/>
    <s v="Con avance"/>
    <d v="2022-06-29T00:00:00"/>
    <n v="8.0000000000000002E-3"/>
    <s v="Se diagramaron los siguientes documentos: Presentación Resultados FURAG - ppt Consejo Directivo - Protocolo Bioseguridad - Presentación política de atención al ciudadano- presentación mesa de servicios- presentación para fotografias enterritorio y se trab"/>
    <n v="1.6E-2"/>
    <s v="Actividad que reporta un avance acumulado del 1,6%, cuenta con las evidencias de las diagramaciones. Finaliza en diciembre. "/>
    <d v="2022-07-19T00:00:00"/>
    <s v="Con avance y en terminos"/>
    <d v="2022-09-30T00:00:00"/>
    <n v="8.0000000000000002E-3"/>
    <s v="Se diagramaron los siguientes documentos: ppt consejo directivo - ppt cifras de solicitudes de conexión -  power Bi ejecución presupuestal - Informe de entrega -  Gestión de información - Política Gestión de la Información -  (10) documentos Gestión de la"/>
    <n v="0.02"/>
    <s v="Actividad que reporta un avance acumulado del 2%, cuenta con las evidencias objetivas de los avisos y/o piezas realizadas. Finaliza en diciembre. "/>
    <d v="2022-10-14T00:00:00"/>
    <s v="Con avance y en terminos"/>
    <d v="2022-12-31T00:00:00"/>
    <n v="0.02"/>
    <s v="Se diagramaron los siguientes documentos: ppt consejo directivo - ppt cifras de solicitudes de conexión -  power Bi ejecución presupuestal - Informe de entrega -  Gestión de información - Política Gestión de la Información -  (10) documentos Gestión de la"/>
    <n v="0.02"/>
    <s v="Actividad finalizada y cuenta con las evidencias"/>
    <d v="2023-01-18T00:00:00"/>
    <s v="Cumplida"/>
  </r>
  <r>
    <n v="7"/>
    <s v="Objetivo Estratégico No.2"/>
    <s v="Incorporar las mejores prácticas organizacionales y tecnológicas que garanticen calidad e integridad de la gestión pública."/>
    <s v="2.3 Implementar acciones orientadas a la transformación digital de la entidad. "/>
    <s v="Automatización de flujos identificados en la Arquitectura Empresarial"/>
    <s v="Procesos automatizados e implementados"/>
    <n v="6"/>
    <s v="Proceso"/>
    <s v="Desarrollar los módulos_x000a_- Etapa Precontractual _x000a_- Solicitudes de Conexión "/>
    <n v="0.01"/>
    <s v="Inversión"/>
    <s v="Generación de valor público a través del emprendimiento y la innovación para la UPME ubicada en Bogotá._x000a_a. Ejecutar las iniciativas de socialización y despliegue de información del Plan Estratégico de comunicaciones. b. Potenciar la búsqueda, intercambio,"/>
    <x v="8"/>
    <s v="X"/>
    <m/>
    <s v="Subdirección de energía / Secretaria General"/>
    <d v="2022-03-01T00:00:00"/>
    <d v="2022-03-30T00:00:00"/>
    <s v="3. Gestión con Valores para Resultados"/>
    <s v="3.6 Gobierno Digital"/>
    <s v="10. Plan Estratégico de Tecnologías de la Información y las Comunicaciones PETI"/>
    <d v="2022-03-17T00:00:00"/>
    <n v="0.01"/>
    <s v="Se adelantó la fase de desarrollo de los módulos y se entregaron para pruebas a las áreas usuarias_x000a_- Etapa Precontractual _x000a_- Solicitudes de Conexión _x000a_"/>
    <n v="0.01"/>
    <s v="Se cumplió la actividad de acuerdo a lo planificado. Se cuenta con las evidencias objetivas del desarrollo de los 2 modulos."/>
    <d v="2022-04-19T00:00:00"/>
    <s v="Cumplida"/>
    <d v="2022-06-30T00:00:00"/>
    <n v="0.01"/>
    <s v="Los módulos fueron desarrollados. Evidencia"/>
    <n v="0.01"/>
    <s v="Actividad cumplida en el 1er trimestre, cuenta con las evidencias objetivas."/>
    <d v="2022-07-19T00:00:00"/>
    <s v="Cumplida"/>
    <m/>
    <n v="0"/>
    <s v="Cumplida en el primer trimestre"/>
    <n v="0.01"/>
    <s v="Actividad cumplida desde el 1er trimestre."/>
    <d v="2022-10-14T00:00:00"/>
    <s v="Cumplida"/>
    <m/>
    <m/>
    <s v="Cumplida en el primer trimestre"/>
    <n v="0.01"/>
    <s v="Subactividad ejecutada completamente"/>
    <d v="2023-01-18T00:00:00"/>
    <s v="Cumplida"/>
  </r>
  <r>
    <n v="8"/>
    <s v="Objetivo Estratégico No.2"/>
    <s v="Incorporar las mejores prácticas organizacionales y tecnológicas que garanticen calidad e integridad de la gestión pública."/>
    <s v="2.3 Implementar acciones orientadas a la transformación digital de la entidad. "/>
    <s v="Automatización de flujos identificados en la Arquitectura Empresarial"/>
    <s v="Procesos automatizados e implementados"/>
    <n v="6"/>
    <s v="Proceso"/>
    <s v="Implementar los módulos:_x000a_- Precio Base de Minerales_x000a_- Evaluación plan de expansión de cobertura (PECOR)_x000a_- Etapa precontractual _x000a_- Solicitudes de conexión "/>
    <n v="0.03"/>
    <s v="Inversión"/>
    <s v="Generación de valor público a través del emprendimiento y la innovación para la UPME ubicada en Bogotá._x000a_a. Ejecutar las iniciativas de socialización y despliegue de información del Plan Estratégico de comunicaciones. b. Potenciar la búsqueda, intercambio,"/>
    <x v="8"/>
    <s v="X"/>
    <m/>
    <s v="Subdirección de minería / Subdirección de energía / Secretaria General"/>
    <d v="2022-01-02T00:00:00"/>
    <d v="2022-06-30T00:00:00"/>
    <s v="3. Gestión con Valores para Resultados"/>
    <s v="3.6 Gobierno Digital"/>
    <s v="10. Plan Estratégico de Tecnologías de la Información y las Comunicaciones PETI"/>
    <d v="2022-03-31T00:00:00"/>
    <n v="0.01"/>
    <s v="Ejecución de la fase de pruebas de recorrido y funcionales (con acompañamiento) con las áreas usuarias de los módulos  _x000a_- Precio Base de Minerales_x000a_- Evaluación plan de expansión de cobertura (PECOR)_x000a_- Etapa precontractual _x000a_- Solicitudes de conexión "/>
    <n v="0.01"/>
    <s v="Se presenta avance de la actividad, con evidencias para:_x000a_- Evaluación plan de expansión de cobertura (PECOR)_x000a_- Etapa precontractual _x000a_- Solicitudes de conexión _x000a_Finaliza en junio"/>
    <d v="2022-04-19T00:00:00"/>
    <s v="Con avance"/>
    <d v="2022-06-30T00:00:00"/>
    <n v="0.02"/>
    <s v="Alcance. 01/08/2022: Los módulos se encuentran implementados en ambiente de producción, quedando pendiente el despliegue ante el usuario final el cual se llevará a cabo una vez sea solicitado por el área dueña del proceso._x000a__x000a_Los módulos Pecor y Precio base"/>
    <n v="0.03"/>
    <s v="Actividad cumplida en el 2do trimestre, cuenta con las evidencias (Pendientes de validar porque al abrir los enlaces no  se permite acceder el sitio web)."/>
    <d v="2022-07-19T00:00:00"/>
    <s v="Cumplida"/>
    <m/>
    <n v="0"/>
    <s v="Cumplida en el segundo trimestre"/>
    <n v="0.03"/>
    <s v="Actividad cumplida desde el 1er trimestre."/>
    <d v="2022-10-14T00:00:00"/>
    <s v="Cumplida"/>
    <m/>
    <m/>
    <s v="Cumplida en el segundo trimestre"/>
    <n v="0.03"/>
    <s v="Subactividad ejecutada completamente"/>
    <d v="2023-01-18T00:00:00"/>
    <s v="Cumplida"/>
  </r>
  <r>
    <n v="9"/>
    <s v="Objetivo Estratégico No.2"/>
    <s v="Incorporar las mejores prácticas organizacionales y tecnológicas que garanticen calidad e integridad de la gestión pública."/>
    <s v="2.3 Implementar acciones orientadas a la transformación digital de la entidad. "/>
    <s v="Automatización de flujos identificados en la Arquitectura Empresarial"/>
    <s v="Procesos automatizados e implementados"/>
    <n v="6"/>
    <s v="Proceso"/>
    <s v="Mantenimiento de los módulos:_x000a_- Módulos de Incentivos por fuentes no convencionales de energía – FNCE_x000a_-Módulos de Incentivos por eficiencia energética –EE_x000a_-Módulo de Evaluación de Fondos"/>
    <n v="0.01"/>
    <s v="Inversión"/>
    <s v="Generación de valor público a través del emprendimiento y la innovación para la UPME ubicada en Bogotá._x000a_a. Ejecutar las iniciativas de socialización y despliegue de información del Plan Estratégico de comunicaciones. b. Potenciar la búsqueda, intercambio,"/>
    <x v="8"/>
    <s v="X"/>
    <m/>
    <s v="Subdirección de demanda, Oficina de Fondos"/>
    <d v="2022-01-07T00:00:00"/>
    <d v="2022-11-30T00:00:00"/>
    <s v="3. Gestión con Valores para Resultados"/>
    <s v="3.6 Gobierno Digital"/>
    <s v="10. Plan Estratégico de Tecnologías de la Información y las Comunicaciones PETI"/>
    <d v="2022-03-31T00:00:00"/>
    <n v="1E-3"/>
    <s v="Se llevó a cabo el levantamiento de los nuevos requerimientos de los  módulos de Incentivos por fuentes no convencionales de energía – FNCE e Incentivos por eficiencia energética –EE_x000a_Se están llevando a cabo los ajustes al Módulo de Evaluación de Fondos d"/>
    <n v="1E-3"/>
    <s v="Actividad que reporta avance y cuenta con las evidencias. Finaliza en noviembre"/>
    <d v="2022-04-19T00:00:00"/>
    <s v="Con avance"/>
    <d v="2022-06-30T00:00:00"/>
    <n v="2E-3"/>
    <s v="La contratación para el mantenimiento se encuentra publicado en el secop y esta cumpliendo el calendario del proceso"/>
    <n v="3.0000000000000001E-3"/>
    <s v="Actividad con avance acumulado del 0,3%, cuenta con las evidencias que corresponden al proceso de contratación &quot;Desarrollar e implementar nuevas funcionalidades en los módulos del Sistema Único de Usuarios -SUU y, brindar soporte sobre los existentes en l"/>
    <d v="2022-07-19T00:00:00"/>
    <s v="Con avance y en terminos"/>
    <d v="2022-09-30T00:00:00"/>
    <n v="0.01"/>
    <s v="Se hizo levantamiento de requerimientos de los módulos indicados y se desarrollaron nuevas funcionalidades del módulo de usuarios."/>
    <n v="0.01"/>
    <s v="Actividad finalizada anticipadamente, toda vez finalizaba en noviembre, cuenta con evidencias. "/>
    <d v="2022-10-14T00:00:00"/>
    <s v="Cumplida"/>
    <m/>
    <m/>
    <s v="Se realiza la implementacion de los modulos de FNCE y EE, conforme los requerimientos levantados y aprobados por el area tecnica"/>
    <n v="0.01"/>
    <s v="Subactividad ejecutada completamente"/>
    <d v="2023-01-18T00:00:00"/>
    <s v="Cumplida"/>
  </r>
  <r>
    <n v="10"/>
    <s v="Objetivo Estratégico No.2"/>
    <s v="Incorporar las mejores prácticas organizacionales y tecnológicas que garanticen calidad e integridad de la gestión pública."/>
    <s v="2.3 Implementar acciones orientadas a la transformación digital de la entidad. "/>
    <s v="Implementación de la virtualización de escritorios incluida la gestión del cambio"/>
    <s v="Solución escritorios implementados"/>
    <n v="1"/>
    <s v="Porcentaje"/>
    <s v="Estabilizar la solución "/>
    <n v="0.06"/>
    <s v="Inversión"/>
    <s v="Generación de valor público a través del emprendimiento y la innovación para la UPME ubicada en Bogotá._x000a_a. Ejecutar las iniciativas de socialización y despliegue de información del Plan Estratégico de comunicaciones. b. Potenciar la búsqueda, intercambio,"/>
    <x v="8"/>
    <s v="X"/>
    <m/>
    <s v="Todas las dependencias"/>
    <d v="2022-03-01T00:00:00"/>
    <d v="2022-03-30T00:00:00"/>
    <s v="3. Gestión con Valores para Resultados"/>
    <s v="3.6 Gobierno Digital"/>
    <s v="10. Plan Estratégico de Tecnologías de la Información y las Comunicaciones PETI"/>
    <d v="2022-03-31T00:00:00"/>
    <n v="0.05"/>
    <s v="Se recibieron equipos pendiente de entrega (monitores), se estabilizó solución, se configuraron clientes livianos en la infraestructura de VDI e inició entrega de equipos - solución a usuarios finales."/>
    <n v="0.05"/>
    <s v="Se cumplió la actividad en lo relacionado con la estabilización de la solución, la actividad presenta rezago del 1% toda vez que está pendiente finalizar la entrega de la solución a usuarios finales. "/>
    <d v="2022-04-19T00:00:00"/>
    <s v="Con avance"/>
    <d v="2022-06-16T00:00:00"/>
    <n v="0.06"/>
    <s v="Se entregó la solución de escritorios virtuales a los usuarios indicados por las áreas."/>
    <n v="0.06"/>
    <s v="Actividad cumplida durante el 2do trimestre y cuenta con las evidencias de implementación de escritorios virtuales."/>
    <d v="2022-07-19T00:00:00"/>
    <s v="Cumplida"/>
    <m/>
    <m/>
    <s v="Cumplida en el segundo trimestre"/>
    <n v="0.06"/>
    <s v="Actividad cumplida en el 2do trimestre."/>
    <d v="2022-10-14T00:00:00"/>
    <s v="Cumplida"/>
    <m/>
    <m/>
    <s v="Cumplida en el segundo trimestre"/>
    <n v="0.06"/>
    <s v="Subactividad ejecutada completamente"/>
    <d v="2023-01-18T00:00:00"/>
    <s v="Cumplida"/>
  </r>
  <r>
    <n v="11"/>
    <s v="Objetivo Estratégico No.2"/>
    <s v="Incorporar las mejores prácticas organizacionales y tecnológicas que garanticen calidad e integridad de la gestión pública."/>
    <s v="2.3 Implementar acciones orientadas a la transformación digital de la entidad. "/>
    <s v="Implementación de la virtualización de escritorios incluida la gestión del cambio"/>
    <s v="Solución escritorios implementados"/>
    <n v="1"/>
    <s v="Porcentaje"/>
    <s v="Fortalecimiento de la solución"/>
    <n v="0.04"/>
    <s v="Inversión"/>
    <s v="Generación de valor público a través del emprendimiento y la innovación para la UPME ubicada en Bogotá._x000a_a. Ejecutar las iniciativas de socialización y despliegue de información del Plan Estratégico de comunicaciones. b. Potenciar la búsqueda, intercambio,"/>
    <x v="8"/>
    <s v="X"/>
    <m/>
    <s v="Todas las dependencias"/>
    <d v="2022-01-02T00:00:00"/>
    <d v="2022-11-30T00:00:00"/>
    <s v="3. Gestión con Valores para Resultados"/>
    <s v="3.6 Gobierno Digital"/>
    <s v="10. Plan Estratégico de Tecnologías de la Información y las Comunicaciones PETI"/>
    <d v="2022-03-31T00:00:00"/>
    <n v="0.01"/>
    <s v="Presentación y aprobación en comité de contratos la ficha para adelantar el proceso, elaboración de estudios previos e inicio a la fase precontractual del proceso (recepción de propuestas)"/>
    <n v="0.01"/>
    <s v="Actividad que reporta avance y cuenta con las evidencias. Finaliza en noviembre"/>
    <d v="2022-04-19T00:00:00"/>
    <s v="Con avance"/>
    <d v="2022-05-20T00:00:00"/>
    <n v="0.02"/>
    <s v="Se realiza contrato C-106-2022 para suministrar, instalar y configurar una solución de contingencia y respaldo para escritorios virtuales con la firma GREEN SERVICES AND SOLUTIONS S.A.S. y se da inicio a su ejecución."/>
    <n v="0.03"/>
    <s v="Actividad con avance acumulado del 2%, cuenta con las evidencias de la contratación adelantada para suministrar, instalar y configurar una solución de contingencia y respaldo para escritorios virtuales (con duración ampliada). Finaliza en noviembre."/>
    <d v="2022-07-19T00:00:00"/>
    <s v="Con avance y en terminos"/>
    <d v="2022-09-30T00:00:00"/>
    <n v="3.5000000000000003E-2"/>
    <s v="Se realizó Modificatorio No.1 al contrato C-106-2022 por razones de retraso en la línea de producción del fabricante. Se amplió el plazo de ejecución hasta el 1 de diciembre de 2022. El contratista entregó el documento de planeacion de la solución y la ma"/>
    <n v="3.5000000000000003E-2"/>
    <s v="Actividad que reporta avance acumulado del 3,5%, cuenta con las evidencias de la modificación del contrato y del documento de planeación mencionado. Finaliza en noviembre."/>
    <d v="2022-10-14T00:00:00"/>
    <s v="Con avance y en terminos"/>
    <d v="2022-12-01T00:00:00"/>
    <n v="0.04"/>
    <s v="Contratista entregó e implementó equipos objeto del contrato"/>
    <n v="0.04"/>
    <s v="Subactividad ejecutada completamente"/>
    <d v="2023-01-18T00:00:00"/>
    <s v="Cumplida"/>
  </r>
  <r>
    <n v="12"/>
    <s v="Objetivo Estratégico No.2"/>
    <s v="Incorporar las mejores prácticas organizacionales y tecnológicas que garanticen calidad e integridad de la gestión pública."/>
    <s v="2.3 Implementar acciones orientadas a la transformación digital de la entidad. "/>
    <s v="Implementación de la virtualización de escritorios incluida la gestión del cambio"/>
    <s v="Solución escritorios implementados"/>
    <n v="1"/>
    <s v="Porcentaje"/>
    <s v="Apropiar la solución por parte del usuario final"/>
    <n v="0.02"/>
    <s v="Inversión"/>
    <s v="Generación de valor público a través del emprendimiento y la innovación para la UPME ubicada en Bogotá._x000a_a. Ejecutar las iniciativas de socialización y despliegue de información del Plan Estratégico de comunicaciones. b. Potenciar la búsqueda, intercambio,"/>
    <x v="8"/>
    <s v="X"/>
    <m/>
    <s v="Todas las dependencias"/>
    <d v="2022-01-04T00:00:00"/>
    <d v="2022-12-30T00:00:00"/>
    <s v="3. Gestión con Valores para Resultados"/>
    <s v="3.6 Gobierno Digital"/>
    <s v="10. Plan Estratégico de Tecnologías de la Información y las Comunicaciones PETI"/>
    <d v="2022-03-31T00:00:00"/>
    <n v="1E-3"/>
    <s v="Reuniones internas (en sitio) para establecer estrategia de socialización del proyecto al interior de la entidad"/>
    <n v="1E-3"/>
    <s v="Actividad que reporta avance y cuenta con las evidencias relacionadas con piezas (Mailing) relacionadas con la solición. Finaliza en diciembre."/>
    <d v="2022-04-19T00:00:00"/>
    <s v="Con avance"/>
    <d v="2022-06-01T00:00:00"/>
    <n v="0.02"/>
    <s v="Desarrollo de piezas comunicacionales para envio por correo, intranet y cartelera virtual"/>
    <n v="0.02"/>
    <s v="Actividad cumplida durante el 2do trimestre y cuenta con las evidencias de socialización interna de escritorios virtuales."/>
    <d v="2022-07-19T00:00:00"/>
    <s v="Cumplida"/>
    <m/>
    <m/>
    <s v="Cumplida en el segundo trimestre"/>
    <n v="0.02"/>
    <s v="Actividad cumplida en el 2do trimestre."/>
    <d v="2022-10-14T00:00:00"/>
    <s v="Cumplida"/>
    <m/>
    <m/>
    <s v="Cumplida en el segundo trimestre"/>
    <n v="0.02"/>
    <s v="Subactividad ejecutada completamente"/>
    <d v="2023-01-18T00:00:00"/>
    <s v="Cumplida"/>
  </r>
  <r>
    <n v="13"/>
    <s v="Objetivo Estratégico No.2"/>
    <s v="Incorporar las mejores prácticas organizacionales y tecnológicas que garanticen calidad e integridad de la gestión pública."/>
    <s v="2.3 Implementar acciones orientadas a la transformación digital de la entidad. "/>
    <s v="Gestión de contenido web como habilitador tecnológico en el fortalecimiento de servicios ciudadanos"/>
    <s v="Web site implementado en  nueva  versión de  CMS"/>
    <n v="1"/>
    <s v="Porcentaje"/>
    <s v="Afinar y publicar la solución de CMS actualizado"/>
    <n v="0.01"/>
    <s v="Inversión"/>
    <s v="Generación de valor público a través del emprendimiento y la innovación para la UPME ubicada en Bogotá._x000a_a. Ejecutar las iniciativas de socialización y despliegue de información del Plan Estratégico de comunicaciones. b. Potenciar la búsqueda, intercambio,"/>
    <x v="8"/>
    <s v="X"/>
    <m/>
    <s v="Todas las dependencias"/>
    <d v="2022-03-01T00:00:00"/>
    <d v="2022-03-30T00:00:00"/>
    <s v="3. Gestión con Valores para Resultados"/>
    <s v="3.6 Gobierno Digital"/>
    <s v="10. Plan Estratégico de Tecnologías de la Información y las Comunicaciones PETI"/>
    <d v="2022-03-18T00:00:00"/>
    <n v="0.01"/>
    <s v="Se adelantaron actividades de ajuste y afinamiento respecto a la actualización del CMS, el cual ya se encuentra instalado y configurado en los servidores de producción de la UPME; posteriormente se presentó el nuevo website al comité directivo el pasado 2"/>
    <n v="0.01"/>
    <s v="Se cumplió la actividad en cuanto a la instalación y configuración del CMS, así mismo cuenta con las evidencias objetivas."/>
    <d v="2022-04-19T00:00:00"/>
    <s v="Cumplida"/>
    <m/>
    <m/>
    <m/>
    <n v="0.01"/>
    <s v="Actividad cumplida durante el 1er trimestre."/>
    <d v="2022-07-19T00:00:00"/>
    <s v="Cumplida"/>
    <m/>
    <m/>
    <s v="Cumplida en el primer trimestre"/>
    <n v="0.01"/>
    <s v="Actividad cumplida desde el 2do trimestre."/>
    <d v="2022-10-14T00:00:00"/>
    <s v="Cumplida"/>
    <m/>
    <m/>
    <s v="Cumplida en el primer trimestre"/>
    <n v="0.01"/>
    <s v="Subactividad ejecutada completamente"/>
    <d v="2023-01-18T00:00:00"/>
    <s v="Cumplida"/>
  </r>
  <r>
    <n v="14"/>
    <s v="Objetivo Estratégico No.2"/>
    <s v="Incorporar las mejores prácticas organizacionales y tecnológicas que garanticen calidad e integridad de la gestión pública."/>
    <s v="2.3 Implementar acciones orientadas a la transformación digital de la entidad. "/>
    <s v="Gestión de contenido web como habilitador tecnológico en el fortalecimiento de servicios ciudadanos"/>
    <s v="Web site implementado en  nueva  versión de  CMS"/>
    <n v="1"/>
    <s v="Porcentaje"/>
    <s v="Actualizar e integrar las páginas del SIMEC (SIEL, SIPG, SI3EA) al portal de la UPME."/>
    <n v="0.04"/>
    <s v="Inversión"/>
    <s v="Generación de valor público a través del emprendimiento y la innovación para la UPME ubicada en Bogotá._x000a_a. Ejecutar las iniciativas de socialización y despliegue de información del Plan Estratégico de comunicaciones. b. Potenciar la búsqueda, intercambio,"/>
    <x v="8"/>
    <s v="X"/>
    <m/>
    <s v="Todas las dependencias"/>
    <d v="2022-01-02T00:00:00"/>
    <d v="2022-11-30T00:00:00"/>
    <s v="3. Gestión con Valores para Resultados"/>
    <s v="3.6 Gobierno Digital"/>
    <s v="10. Plan Estratégico de Tecnologías de la Información y las Comunicaciones PETI"/>
    <d v="2022-03-31T00:00:00"/>
    <n v="1.0526315789473684E-2"/>
    <s v="Se dió inicio al proyecto, se realizaron actividades de revisión del mapeo de contenidos levantado para los portales SIEL y SIPG y se realizaron las reuniones de inicio con las subdirecciones de energía éléctrica e hidrocarburos así como con la oficina de"/>
    <n v="1.0500000000000001E-2"/>
    <s v="Actividad que reporta avance y cuenta con las evidencias. Finaliza en noviembre"/>
    <d v="2022-04-19T00:00:00"/>
    <s v="Con avance"/>
    <d v="2022-06-30T00:00:00"/>
    <n v="8.0000000000000002E-3"/>
    <s v="Se realizaron reuniones de trabajo con la subdirección de hidrocarburos para elaborar el diseño del mockup del sitio y dar inicio a la estructuración y configuración del portal SIPG en la herramienta tecnológica, así como se dió inicio a la estructuración"/>
    <n v="1.89E-2"/>
    <s v="Actividad con avance acumulado del 1,89%, no cuenta con evidencias para validar el reporte. Finaliza en noviembre."/>
    <d v="2022-07-19T00:00:00"/>
    <s v="Con avance y en terminos"/>
    <d v="2022-09-30T00:00:00"/>
    <n v="2.4E-2"/>
    <s v="Se realiza la configuración del sitio SIPG en la nueva herramienta y se da inicio a la migración de contenidos."/>
    <n v="2.4E-2"/>
    <s v="Actividad que presenta avance acumulado al 3er trimestre del 2,4%, cuenta con las evidencias relacioandas con la configuración del Sistema de Información de Petroleo y Gas - SIPG. Finaliza en noviembre."/>
    <d v="2022-10-14T00:00:00"/>
    <s v="Con avance y en terminos"/>
    <d v="2022-12-23T00:00:00"/>
    <n v="0.04"/>
    <s v="Se dispone en ambiente productivo los nuevos sitios del SIPG y SIEL las cuales tienen las URLs: https://www1.upme.gov.co/siel_x000a_https://www1.upme.gov.co/sipg"/>
    <n v="0.04"/>
    <s v="Subactividad ejecutada completamente"/>
    <d v="2023-01-18T00:00:00"/>
    <s v="Cumplida"/>
  </r>
  <r>
    <n v="15"/>
    <s v="Objetivo Estratégico No.2"/>
    <s v="Incorporar las mejores prácticas organizacionales y tecnológicas que garanticen calidad e integridad de la gestión pública."/>
    <s v="2.3 Implementar acciones orientadas a la transformación digital de la entidad. "/>
    <s v="Llevar a cabo acciones de Arquitectura Empresarial enfocadas en el marco de referencia emitido por MinTIC"/>
    <s v="Road Map de Arquitectura Empresarial"/>
    <n v="1"/>
    <s v="Porcentaje"/>
    <s v="Actualizar los dominios de arquitectura definidos en el marco de referencia"/>
    <n v="0.04"/>
    <s v="Inversión"/>
    <s v="Generación de valor público a través del emprendimiento y la innovación para la UPME ubicada en Bogotá._x000a_a. Ejecutar las iniciativas de socialización y despliegue de información del Plan Estratégico de comunicaciones. b. Potenciar la búsqueda, intercambio,"/>
    <x v="8"/>
    <s v="X"/>
    <m/>
    <s v="Todas las dependencias"/>
    <d v="2022-01-02T00:00:00"/>
    <d v="2022-12-30T00:00:00"/>
    <s v="3. Gestión con Valores para Resultados"/>
    <s v="3.6 Gobierno Digital"/>
    <s v="10. Plan Estratégico de Tecnologías de la Información y las Comunicaciones PETI"/>
    <d v="2022-03-31T00:00:00"/>
    <n v="6.0000000000000001E-3"/>
    <s v="En desarrollo actividades de los Dominios Arquitectura de Información, Arquitectura de Sistemas de Información, Arquitectura de Infraestructura de TI, Arquitectura de Seguridad  y Uso y Apropiacion de Arquitectura._x000a_"/>
    <n v="6.0000000000000001E-3"/>
    <s v="Actividad que reporta avance y cuenta con las evidencias. Finaliza en diciembre"/>
    <d v="2022-04-19T00:00:00"/>
    <s v="Con avance"/>
    <d v="2022-05-31T00:00:00"/>
    <n v="3.4285714285714287E-2"/>
    <s v="En desarrollo actividades de los Dominios Planeaciòn de la Arquitectura, Arquitectura de Información, Arquitectura de Sistemas de Información, Arquitectura de Infraestructura de TI, Arquitectura de Seguridad  y Uso y Apropiacion de Arquitectura."/>
    <n v="3.4299999999999997E-2"/>
    <s v="Actividad con avance acumulado del 3,43%, cuenta con evidencias que corresponden al cronograma del proyecto con Id. PETI_2022_005. Finaliza en diciembre."/>
    <d v="2022-07-19T00:00:00"/>
    <s v="Con avance y en terminos"/>
    <d v="2022-09-30T00:00:00"/>
    <n v="3.5999999999999997E-2"/>
    <s v="En desarrollo actividades de los Dominios Planeaciòn de la Arquitectura, Arquitectura de Información, Arquitectura de Sistemas de Información, Arquitectura de Infraestructura de TI, Arquitectura de Seguridad  y Uso y Apropiacion de Arquitectura."/>
    <n v="3.5999999999999997E-2"/>
    <s v="Actividad que presenta avance acumulado al 3er trimestre del 3,6%, cuenta con evidencias que corresponden resumen del avance cualitativo y financiero del proyecto con Id. PETI_2022_005, sin que se pueda evidenciar la ejecución de las actividades relaciona"/>
    <d v="2022-10-14T00:00:00"/>
    <s v="Con avance y en terminos"/>
    <d v="2022-12-30T00:00:00"/>
    <n v="0.04"/>
    <s v="Desarrolladas actividades de los Dominios Planeaciòn de la Arquitectura, Arquitectura de Información, Arquitectura de Sistemas de Información, Arquitectura de Infraestructura de TI, Arquitectura de Seguridad  y Uso y Apropiacion de Arquitectura. (Evidenci"/>
    <n v="0.04"/>
    <s v="Subactividad ejecutada completamente"/>
    <d v="2023-01-18T00:00:00"/>
    <s v="Cumplida"/>
  </r>
  <r>
    <n v="16"/>
    <s v="Objetivo Estratégico No.2"/>
    <s v="Incorporar las mejores prácticas organizacionales y tecnológicas que garanticen calidad e integridad de la gestión pública."/>
    <s v="2.3 Implementar acciones orientadas a la transformación digital de la entidad. "/>
    <s v="Llevar a cabo acciones de Arquitectura Empresarial enfocadas en el marco de referencia emitido por MinTIC"/>
    <s v="Road Map de Arquitectura Empresarial"/>
    <n v="1"/>
    <s v="Porcentaje"/>
    <s v="Generar reportes de seguimiento al ejercicio de Arquitectura Empresarial"/>
    <n v="0.01"/>
    <s v="Inversión"/>
    <s v="Generación de valor público a través del emprendimiento y la innovación para la UPME ubicada en Bogotá._x000a_a. Ejecutar las iniciativas de socialización y despliegue de información del Plan Estratégico de comunicaciones. b. Potenciar la búsqueda, intercambio,"/>
    <x v="8"/>
    <s v="X"/>
    <m/>
    <s v="Todas las dependencias"/>
    <d v="2022-01-02T00:00:00"/>
    <d v="2022-12-30T00:00:00"/>
    <s v="3. Gestión con Valores para Resultados"/>
    <s v="3.6 Gobierno Digital"/>
    <s v="10. Plan Estratégico de Tecnologías de la Información y las Comunicaciones PETI"/>
    <d v="2022-03-31T00:00:00"/>
    <n v="1.25E-3"/>
    <s v="Se generaron reportes de Seguimiento de los Dominios AI, AS y UA."/>
    <n v="1.2999999999999999E-3"/>
    <s v="Actividad que reporta avance y cuenta con las evidencias. Finaliza en diciembre"/>
    <d v="2022-04-19T00:00:00"/>
    <s v="Con avance"/>
    <d v="2022-05-31T00:00:00"/>
    <n v="3.7890000000000003E-3"/>
    <s v="Se generó reporte de seguimiento de los dominios PA, AI, ASI, AIT, AS y UA"/>
    <n v="5.0000000000000001E-3"/>
    <s v="Actividad con avance acululado del 0,50%, cuenta con evidencias que corresponden a un reporte de seguimiento a mayo del proyecto con Id. PETI_2022_005. Finaliza en diciembre."/>
    <d v="2022-07-19T00:00:00"/>
    <s v="Con avance y en terminos"/>
    <d v="2022-09-30T00:00:00"/>
    <n v="7.0000000000000001E-3"/>
    <s v="Se generó reporte de seguimiento de los dominios PA, AI, ASI, AIT, AS y UA"/>
    <n v="7.0000000000000001E-3"/>
    <s v="Actividad que presenta avance acumulado al 3er trimestre del 3,6%, cuenta con evidencias que corresponden resumen del avance cualitativo y financiero del proyecto con Id. PETI_2022_005. Finaliza en diciembre."/>
    <d v="2022-10-14T00:00:00"/>
    <s v="Con avance y en terminos"/>
    <d v="2022-12-30T00:00:00"/>
    <n v="0.01"/>
    <s v="Se generó reporte de seguimiento de los dominios PA, AI, ASI, AIT, AS y UA (Evidencia arquitectura empresarial)"/>
    <n v="0.01"/>
    <s v="Subactividad ejecutada completamente"/>
    <d v="2023-01-18T00:00:00"/>
    <s v="Cumplida"/>
  </r>
  <r>
    <n v="17"/>
    <s v="Objetivo Estratégico No.2"/>
    <s v="Incorporar las mejores prácticas organizacionales y tecnológicas que garanticen calidad e integridad de la gestión pública."/>
    <s v="2.3 Implementar acciones orientadas a la transformación digital de la entidad. "/>
    <s v="Fortalecimiento a los datos e información de las áreas técnicas de la UPME"/>
    <s v="Modelos de analítica estadística y geoespacial avanzada para los proyectos priorizados."/>
    <n v="1"/>
    <s v="Porcentaje"/>
    <s v="Definir Arquitectura de datos e información para los proyectos  priorizados por las áreas técnicas de la UPME, bajo la perspectiva de la gestión de datos y sistemas"/>
    <n v="0.08"/>
    <s v="Inversión"/>
    <s v="Generación de valor público a través del emprendimiento y la innovación para la UPME ubicada en Bogotá._x000a_a. Ejecutar las iniciativas de socialización y despliegue de información del Plan Estratégico de comunicaciones. b. Potenciar la búsqueda, intercambio,"/>
    <x v="8"/>
    <s v="X"/>
    <m/>
    <s v="Subdirecciones / Oficina de Fondos"/>
    <d v="2022-01-02T00:00:00"/>
    <d v="2022-11-30T00:00:00"/>
    <s v="3. Gestión con Valores para Resultados"/>
    <s v="3.6 Gobierno Digital"/>
    <s v="10. Plan Estratégico de Tecnologías de la Información y las Comunicaciones PETI"/>
    <d v="2022-03-31T00:00:00"/>
    <n v="1.2999999999999999E-2"/>
    <s v="Elaboración de documentos diagnóstico por cada uno de los seis proyectos priorizados (PIEC, PERS, Boletín estadístico, Plan de Sustitución de Leña, Precios base de liquidación de regalías y BECO) en los  cuáles se identificaron las fuentes de información "/>
    <n v="1.2999999999999999E-2"/>
    <s v="Actividad que reporta avance y cuenta con las evidencias. Finaliza en noviembre"/>
    <d v="2022-04-19T00:00:00"/>
    <s v="Con avance"/>
    <d v="2022-06-30T00:00:00"/>
    <n v="0.04"/>
    <s v="Se ha generado la primer versión de los documentos de formato de levantamiento de requerimientos por cada uno de los seis proyectos priorizados (PIEC, PERS, Boletín estadístico, Plan de Sustitución de Leña, Precios base de liquidación de regalías/Formato "/>
    <n v="5.2999999999999999E-2"/>
    <s v="Actividad con avance acumulado del 5,3%, cuenta con las evidencias correspondientes a los formatos de levantamiento de requerimientos de software. Finaliza en noviembre. "/>
    <d v="2022-07-19T00:00:00"/>
    <s v="Con avance y en terminos"/>
    <d v="2022-09-30T00:00:00"/>
    <n v="7.0000000000000007E-2"/>
    <s v="Trabajo en conjunto con las subdirecciones para ajustar el documento de las operaciones estadisticas BECO, ICEE, Proyecciones de Precios y la ficha tecnica de indicadores del BECO y Proyecciones de precios_x000a_Socialización con los responsables tematicos de l"/>
    <n v="7.0000000000000007E-2"/>
    <s v="Actividad con avance acumulado al 3er trimestre del 7,0%, cuenta con las evidencias ubicadas en drive donde se visualizan documentos relacionados Diccionario de datos, ficha técnica de indicadores, metodología de operaciones estadísticas, entre otros. Fin"/>
    <d v="2022-10-14T00:00:00"/>
    <s v="Con avance y en terminos"/>
    <d v="2022-12-20T00:00:00"/>
    <n v="0.08"/>
    <s v="Documentos de trabajo se encuentran en las evidencias: https://drive.google.com/drive/folders/1xXJ2k58Wy_bP-x0nSCtTVlpBRR_Wctyi"/>
    <n v="0.08"/>
    <s v="Subactividad ejecutada completamente"/>
    <d v="2023-01-18T00:00:00"/>
    <s v="Cumplida"/>
  </r>
  <r>
    <n v="18"/>
    <s v="Objetivo Estratégico No.2"/>
    <s v="Incorporar las mejores prácticas organizacionales y tecnológicas que garanticen calidad e integridad de la gestión pública."/>
    <s v="2.3 Implementar acciones orientadas a la transformación digital de la entidad. "/>
    <s v="Fortalecimiento a los datos e información de las áreas técnicas de la UPME"/>
    <s v="Modelos de analítica estadística y geoespacial avanzada para los proyectos priorizados."/>
    <n v="1"/>
    <s v="Porcentaje"/>
    <s v="Generar el mapa, modelo  y diccionario de datos  para los proyectos priorizados."/>
    <n v="0.04"/>
    <s v="Inversión"/>
    <s v="Generación de valor público a través del emprendimiento y la innovación para la UPME ubicada en Bogotá._x000a_a. Ejecutar las iniciativas de socialización y despliegue de información del Plan Estratégico de comunicaciones. b. Potenciar la búsqueda, intercambio,"/>
    <x v="8"/>
    <s v="X"/>
    <m/>
    <s v="Subdirecciones / Oficina de Fondos"/>
    <d v="2022-01-02T00:00:00"/>
    <d v="2022-11-30T00:00:00"/>
    <s v="3. Gestión con Valores para Resultados"/>
    <s v="3.6 Gobierno Digital"/>
    <s v="10. Plan Estratégico de Tecnologías de la Información y las Comunicaciones PETI"/>
    <d v="2022-03-31T00:00:00"/>
    <n v="2E-3"/>
    <s v="A partir de la información recopilada en los documentos diagnósticos y las reuniones con las áreas técnicas se generó un inventario de fuentes (Data Lake) en elcual se caracterizaron preliminarmente las fuentes para cada uno de los proyectos priorizados. "/>
    <n v="2E-3"/>
    <s v="Actividad que reporta avance y cuenta con las evidencias. Finaliza en noviembre"/>
    <d v="2022-04-19T00:00:00"/>
    <s v="Con avance"/>
    <d v="2022-06-30T00:00:00"/>
    <n v="0.02"/>
    <s v="Se ha generado la primer versión del mapa de información que integra los seis proyectos priorizados (PIEC, PERS, Boletín estadístico, Plan de Sustitución de Leña, Precios base de liquidación de regalías/Formato Básico Minero y BECO), así como los dicciona"/>
    <n v="2.1999999999999999E-2"/>
    <s v="Actividad con avance acumulado del 2,2%, cuenta con las evidencias correspondientes a la descripción de objetos, diccionario de datos. Finaliza en noviembre. "/>
    <d v="2022-07-19T00:00:00"/>
    <s v="Con avance y en terminos"/>
    <d v="2022-09-30T00:00:00"/>
    <n v="3.1E-2"/>
    <s v="Casos de uso para PIEC, PERS, Boletín estadístico, Plan de sustitución de leña, Formato Básico Minero, BECO."/>
    <n v="3.1E-2"/>
    <s v="Actividad con avance acumulado al 3er trimestre del 3,1%, cuenta con las evidencias correspondientes a la relación de los enlaces de los casos de uso adelantados. Finaliza en noviembre. "/>
    <d v="2022-10-14T00:00:00"/>
    <s v="Con avance y en terminos"/>
    <d v="2022-12-20T00:00:00"/>
    <n v="0.04"/>
    <s v="Se encuentra disponible la documentación en la ruta: https://drive.google.com/drive/folders/1xXJ2k58Wy_bP-x0nSCtTVlpBRR_Wctyi"/>
    <n v="0.04"/>
    <s v="Subactividad ejecutada completamente"/>
    <d v="2023-01-18T00:00:00"/>
    <s v="Cumplida"/>
  </r>
  <r>
    <n v="19"/>
    <s v="Objetivo Estratégico No.2"/>
    <s v="Incorporar las mejores prácticas organizacionales y tecnológicas que garanticen calidad e integridad de la gestión pública."/>
    <s v="2.3 Implementar acciones orientadas a la transformación digital de la entidad. "/>
    <s v="Fortalecimiento a los datos e información de las áreas técnicas de la UPME"/>
    <s v="Modelos de analítica estadística y geoespacial avanzada para los proyectos priorizados."/>
    <n v="1"/>
    <s v="Porcentaje"/>
    <s v="Diseñar e implementar modelos de analítica estadística y geoespacial avanzada para los proyectos priorizados."/>
    <n v="0.03"/>
    <s v="Inversión"/>
    <s v="Generación de valor público a través del emprendimiento y la innovación para la UPME ubicada en Bogotá._x000a_a. Ejecutar las iniciativas de socialización y despliegue de información del Plan Estratégico de comunicaciones. b. Potenciar la búsqueda, intercambio,"/>
    <x v="8"/>
    <s v="X"/>
    <m/>
    <s v="Subdirecciones - Oficina de Fondos"/>
    <d v="2022-01-02T00:00:00"/>
    <d v="2022-11-30T00:00:00"/>
    <s v="3. Gestión con Valores para Resultados"/>
    <s v="3.6 Gobierno Digital"/>
    <s v="10. Plan Estratégico de Tecnologías de la Información y las Comunicaciones PETI"/>
    <d v="2022-03-31T00:00:00"/>
    <n v="1E-3"/>
    <s v="En cuanto a los modelos de analítica estadística y geoespacial avanzada, para el caso del proyecto de Boletín Estadístico, se ha iniciado el proceso de definición de procesos para la migración de datos mediante instrumentos de extracción, transformación y"/>
    <n v="1E-3"/>
    <s v="Actividad que reporta avance y cuenta con las evidencias. Finaliza en noviembre"/>
    <d v="2022-04-19T00:00:00"/>
    <s v="Con avance"/>
    <d v="2022-06-30T00:00:00"/>
    <n v="1.4999999999999999E-2"/>
    <s v="En cuanto a los modelos de analítica estadística y geoespacial se ha generado en su primer versión: i) Tablero de control para el proyecto Formato Básico Minero que representa los datos de municipios por etapa en un mapa coropletico y despliega diferentes"/>
    <n v="1.6E-2"/>
    <s v="Actividad con avance acumulado del 1,6%, cuenta con las evidencias correspondientes a la presentación del modelo de analítica estadística y geoespacial. Finaliza en noviembre. "/>
    <d v="2022-07-19T00:00:00"/>
    <s v="Con avance y en terminos"/>
    <d v="2022-09-30T00:00:00"/>
    <n v="0.02"/>
    <s v="Tableros de control para sustitución de leña, análisis de fuente de energía (XM) y Encuesta PERS para una de sus preguntas. "/>
    <n v="0.02"/>
    <s v="Actividad con avance acumulado al 3er trimestre del 2%, cuenta con las evidencias de la implementación de tableros de control en power BI. Finaliza en noviembre."/>
    <d v="2022-10-14T00:00:00"/>
    <s v="Con avance y en terminos"/>
    <d v="2022-12-20T00:00:00"/>
    <n v="0.03"/>
    <s v="Se desarrolló modelo de analítica para cada proyecto priorizado: https://drive.google.com/drive/folders/1xXJ2k58Wy_bP-x0nSCtTVlpBRR_Wctyi"/>
    <n v="0.03"/>
    <s v="Subactividad ejecutada completamente"/>
    <d v="2023-01-18T00:00:00"/>
    <s v="Cumplida"/>
  </r>
  <r>
    <n v="20"/>
    <s v="Objetivo Estratégico No.2"/>
    <s v="Incorporar las mejores prácticas organizacionales y tecnológicas que garanticen calidad e integridad de la gestión pública."/>
    <s v="2.3 Implementar acciones orientadas a la transformación digital de la entidad. "/>
    <s v="Implementar la fase 2 del plan unificado de gobierno de datos para la gestión de la información de la entidad"/>
    <s v="Documento alineación entre el gobierno de datos institucional con el gobierno de datos sectorial y métricas para el control sobre el gobierno de datos."/>
    <n v="1"/>
    <s v="Unidad"/>
    <s v="Alinear el gobierno de datos institucional con el gobierno de datos sectorial."/>
    <n v="0.04"/>
    <s v="Inversión"/>
    <s v="Generación de valor público a través del emprendimiento y la innovación para la UPME ubicada en Bogotá._x000a_a. Ejecutar las iniciativas de socialización y despliegue de información del Plan Estratégico de comunicaciones. b. Potenciar la búsqueda, intercambio,"/>
    <x v="8"/>
    <s v="X"/>
    <m/>
    <s v="Todas las dependencias"/>
    <d v="2022-01-02T00:00:00"/>
    <d v="2022-12-30T00:00:00"/>
    <s v="3. Gestión con Valores para Resultados"/>
    <s v="3.6 Gobierno Digital"/>
    <s v="10. Plan Estratégico de Tecnologías de la Información y las Comunicaciones PETI"/>
    <d v="2022-03-31T00:00:00"/>
    <n v="3.0000000000000001E-3"/>
    <s v="Mesas de trabajo con equipo de gestión de información sectorial, para identificar las actividades requeridas en la fase 2 del plan unificado de gobierno de datos alineado con elsectorial"/>
    <n v="3.0000000000000001E-3"/>
    <s v="Actividad que reporta avance y cuenta con las evidencias. Finaliza en diciembre"/>
    <d v="2022-04-19T00:00:00"/>
    <s v="Con avance"/>
    <d v="2022-06-30T00:00:00"/>
    <n v="8.9999999999999993E-3"/>
    <s v="Se realizan semanales con el equipo de gestión de información sectorial,  con el fin que las acciones realizadas en gobierno de datos de la upme estén acorde a los requerimientos sectoriales "/>
    <n v="1.2E-2"/>
    <s v="Actividad con avance acumulado del 1,2%, cuenta con las evidencias del reporte que corresponden a la planeación del proceso de contratación. Finaliza en diciembre. "/>
    <d v="2022-07-19T00:00:00"/>
    <s v="Con avance y en terminos"/>
    <d v="2022-09-30T00:00:00"/>
    <n v="0.02"/>
    <s v="Se continua realizando las reuniones con el equipo de gestión de información sectorial, buscando que las gestiones realizadas por arquietectura de informacion se encuentren acordes a los lineamientos sectoriales"/>
    <n v="0.02"/>
    <s v="Actividad con avance acumulado al 3er trimestre del 2%, no se identifican las evidencias correspondientes dentro de la carpeta dispuesta para tal fin. Finaliza en noviembre."/>
    <d v="2022-10-14T00:00:00"/>
    <s v="Con avance y en terminos"/>
    <d v="2022-12-15T00:00:00"/>
    <n v="0.04"/>
    <s v="Se anexa documento de alineación"/>
    <n v="0.04"/>
    <s v="Subactividad ejecutada completamente"/>
    <d v="2023-01-18T00:00:00"/>
    <s v="Cumplida"/>
  </r>
  <r>
    <n v="21"/>
    <s v="Objetivo Estratégico No.2"/>
    <s v="Incorporar las mejores prácticas organizacionales y tecnológicas que garanticen calidad e integridad de la gestión pública."/>
    <s v="2.3 Implementar acciones orientadas a la transformación digital de la entidad. "/>
    <s v="Implementar la fase 2 del plan unificado de gobierno de datos para la gestión de la información de la entidad"/>
    <s v="Documento alineación entre el gobierno de datos institucional con el gobierno de datos sectorial y métricas para el control sobre el gobierno de datos."/>
    <n v="1"/>
    <s v="Unidad"/>
    <s v="Definir e implementar las métricas para el control sobre el gobierno de los datos y KPI’s que permitan medir la gestión del gobierno de datos en la UPME."/>
    <n v="0.01"/>
    <s v="Inversión"/>
    <s v="Generación de valor público a través del emprendimiento y la innovación para la UPME ubicada en Bogotá._x000a_a. Ejecutar las iniciativas de socialización y despliegue de información del Plan Estratégico de comunicaciones. b. Potenciar la búsqueda, intercambio,"/>
    <x v="8"/>
    <s v="X"/>
    <m/>
    <s v="Todas las dependencias"/>
    <d v="2022-01-02T00:00:00"/>
    <d v="2022-12-30T00:00:00"/>
    <s v="3. Gestión con Valores para Resultados"/>
    <s v="3.6 Gobierno Digital"/>
    <s v="10. Plan Estratégico de Tecnologías de la Información y las Comunicaciones PETI"/>
    <d v="2022-03-31T00:00:00"/>
    <n v="1E-3"/>
    <s v="Mesas de trabajo para revisar las observaciones dadas por el contratista de la implementación de la fase 1 de plan unificado de gobierno de datos respecto a métricas de gobierno de datos"/>
    <n v="1E-3"/>
    <s v="Actividad que reporta avance y cuenta con las evidencias. Finaliza en diciembre"/>
    <d v="2022-04-19T00:00:00"/>
    <s v="Con avance"/>
    <d v="2022-06-30T00:00:00"/>
    <n v="1.5E-3"/>
    <s v="se presentaron las fichas para la contratacion de la fase 2 del plan unificado de gobierno. Evidencias"/>
    <n v="3.0000000000000001E-3"/>
    <s v="Actividad con avance acumulado del 0,30%, cuenta con las evidencias que corresponden a las citaciones de mesas de trabajo presenciales para la articulación gestión información sectorial. Finaliza en diciembre. "/>
    <d v="2022-07-19T00:00:00"/>
    <s v="Con avance y en terminos"/>
    <d v="2022-09-30T00:00:00"/>
    <n v="6.0000000000000001E-3"/>
    <s v="Se inicia el contrato de interoperabilidad, el contrato de  metadatos no fue posible ejecutarlo"/>
    <n v="6.0000000000000001E-3"/>
    <s v="Actividad con avance acumulado al 3er trimestre del 0,6%, no se identifican las evidencias correspondientes dentro de la carpeta dispuesta para tal fin. Finaliza en diciembre."/>
    <d v="2022-10-14T00:00:00"/>
    <s v="Con avance y en terminos"/>
    <d v="2022-12-30T00:00:00"/>
    <n v="8.0000000000000002E-3"/>
    <s v="Se crearon documentos de interoperabilidad y quedó pendiente la identificación e implementación de los metadatos. Evidencia: https://drive.google.com/drive/folders/1vclc4VQ3f9k8poC8YhR8Lw-7plCX7YVQ"/>
    <n v="8.0000000000000002E-3"/>
    <s v="Subactividad no ejecutada en su totalidad"/>
    <d v="2023-01-18T00:00:00"/>
    <s v="Incumplida"/>
  </r>
  <r>
    <n v="22"/>
    <s v="Objetivo Estratégico No.2"/>
    <s v="Incorporar las mejores prácticas organizacionales y tecnológicas que garanticen calidad e integridad de la gestión pública."/>
    <s v="2.3 Implementar acciones orientadas a la transformación digital de la entidad. "/>
    <s v="Adelantar acciones de Seguridad y Privacidad de la Informacion (Seguridad Digital) alineadas con el Modelo de Seguridad y Privacidad de la Informacion - MSPI"/>
    <s v="Ejecución de los Planes : _x000a_- Seguridad y Privacidad  de la Informacion_x000a_- Tratamiento de Riesgos de Seguridad y Privacidad de la Informacion"/>
    <n v="1"/>
    <s v="Porcentaje"/>
    <s v="Desarrollar acciones formuladas en el Plan de Seguridad y Privacidad de la información ."/>
    <n v="0.05"/>
    <s v="Inversión"/>
    <s v="Generación de valor público a través del emprendimiento y la innovación para la UPME ubicada en Bogotá._x000a_a. Ejecutar las iniciativas de socialización y despliegue de información del Plan Estratégico de comunicaciones. b. Potenciar la búsqueda, intercambio,"/>
    <x v="8"/>
    <s v="X"/>
    <m/>
    <s v="Todas las dependencias"/>
    <d v="2022-01-02T00:00:00"/>
    <d v="2022-12-30T00:00:00"/>
    <s v="3. Gestión con Valores para Resultados"/>
    <s v="3.7 Seguridad digital"/>
    <s v="10. Plan Estratégico de Tecnologías de la Información y las Comunicaciones PETI"/>
    <d v="2022-03-31T00:00:00"/>
    <n v="9.0650000000000001E-3"/>
    <s v="Se tiene programado para comité de Gestión y Desempeño socialización de avances del plan de SPI"/>
    <n v="9.1000000000000004E-3"/>
    <s v="Actividad que reporta avance y cuenta con las evidencias. Finaliza en diciembre"/>
    <d v="2022-04-19T00:00:00"/>
    <s v="Con avance"/>
    <m/>
    <m/>
    <m/>
    <n v="9.1000000000000004E-3"/>
    <s v="Actividad que no reporta avance al 2do trimestre. Finaliza en diciembre"/>
    <d v="2022-07-19T00:00:00"/>
    <s v="Con avance y en terminos"/>
    <d v="2022-09-30T00:00:00"/>
    <n v="0.03"/>
    <s v="A corte del tercer trimestre se realizó avance en cada una de las actividades descritas en el Plan de Seguridad y Privacidad de la Información. Las evidencias se encuentran en la siguiente ruta: _x000a_https://drive.google.com/drive/folders/1a1bEOaLkKR2HGglb5Ls"/>
    <n v="0.03"/>
    <s v="Actividad con avance acumulado al 3er trimestre del 3%, cuenta con evidencias correspondiente a la Consolidación de las actividades de los Planes SPI y PTRSPI Actualizado 3cer trimestre 2022. Finaliza en diciembre."/>
    <d v="2022-10-14T00:00:00"/>
    <s v="Con avance y en terminos"/>
    <d v="2022-12-20T00:00:00"/>
    <n v="0.05"/>
    <s v="A corte del cuarto trimestre se realizó avance en cada una de las actividades descritas en el Plan de Seguridad y Privacidad de la Información. Las evidencias se encuentran en la siguiente ruta: _x000a_https://drive.google.com/drive/folders/1a1bEOaLkKR2HGglb5Ls"/>
    <n v="0.05"/>
    <s v="Subactividad ejecutada completamente"/>
    <d v="2023-01-18T00:00:00"/>
    <s v="Cumplida"/>
  </r>
  <r>
    <n v="23"/>
    <s v="Objetivo Estratégico No.2"/>
    <s v="Incorporar las mejores prácticas organizacionales y tecnológicas que garanticen calidad e integridad de la gestión pública."/>
    <s v="2.3 Implementar acciones orientadas a la transformación digital de la entidad. "/>
    <s v="Adelantar acciones de Seguridad y Privacidad de la Informacion (Seguridad Digital) alineadas con el Modelo de Seguridad y Privacidad de la Informacion - MSPI"/>
    <s v="Ejecución de los Planes : _x000a_- Seguridad y Privacidad  de la Informacion_x000a_- Tratamiento de Riesgos de Seguridad y Privacidad de la Informacion"/>
    <n v="1"/>
    <s v="Porcentaje"/>
    <s v="Desarrollar acciones formuladas en el plan tratamiento de riesgos de seguridad y privacidad de la información"/>
    <n v="0.03"/>
    <s v="Inversión"/>
    <s v="Generación de valor público a través del emprendimiento y la innovación para la UPME ubicada en Bogotá._x000a_a. Ejecutar las iniciativas de socialización y despliegue de información del Plan Estratégico de comunicaciones. b. Potenciar la búsqueda, intercambio,"/>
    <x v="8"/>
    <s v="X"/>
    <m/>
    <s v="Todas las dependencias"/>
    <d v="2022-01-02T00:00:00"/>
    <d v="2022-12-30T00:00:00"/>
    <s v="3. Gestión con Valores para Resultados"/>
    <s v="3.7 Seguridad digital"/>
    <s v="10. Plan Estratégico de Tecnologías de la Información y las Comunicaciones PETI"/>
    <d v="2022-03-31T00:00:00"/>
    <n v="3.9999999900000001E-3"/>
    <s v="Se tiene programado para comité de Gestión y Desempeño socialización de avances del plan de TRSPI"/>
    <n v="4.0000000000000001E-3"/>
    <s v="Actividad que reporta avance y cuenta con las evidencias. Finaliza en diciembre"/>
    <d v="2022-04-19T00:00:00"/>
    <s v="Con avance"/>
    <m/>
    <m/>
    <m/>
    <n v="4.0000000000000001E-3"/>
    <s v="Actividad que no reporta avance al 2do trimestre. Finaliza en diciembre"/>
    <d v="2022-07-19T00:00:00"/>
    <s v="Con avance y en terminos"/>
    <d v="2022-09-30T00:00:00"/>
    <n v="1.7999999999999999E-2"/>
    <s v="A corte del tercer trimestre se realizó avance en cada una de las actividades descritas en el Plan Tratamiento de Riesgos de Seguridad y Privacidad de la Información - PTRSPI. Las evidencias se encuentran en la siguiente ruta: _x000a_https://drive.google.com/dr"/>
    <n v="1.7999999999999999E-2"/>
    <s v="Actividad con avance acumulado al 3er trimestre del 3%, cuenta con evidencias correspondiente a la Consolidación de las ctividades de los Planes SPI y PTRSPI Actualizado 3cer trimestre 2022. Finaliza en diciembre."/>
    <d v="2022-10-14T00:00:00"/>
    <s v="Con avance y en terminos"/>
    <d v="2022-12-20T00:00:00"/>
    <n v="0.03"/>
    <s v="A corte del cuarto trimestre se realizó avance en cada una de las actividades descritas en el Plan Tratamiento de Riesgos de Seguridad y Privacidad de la Información - PTRSPI. Las evidencias se encuentran en la siguiente ruta: _x000a_https://drive.google.com/dr"/>
    <n v="0.03"/>
    <s v="Subactividad ejecutada completamente"/>
    <d v="2023-01-18T00:00:00"/>
    <s v="Cumplida"/>
  </r>
  <r>
    <n v="24"/>
    <s v="Objetivo Estratégico No.2"/>
    <s v="Incorporar las mejores prácticas organizacionales y tecnológicas que garanticen calidad e integridad de la gestión pública."/>
    <s v="2.3 Implementar acciones orientadas a la transformación digital de la entidad. "/>
    <s v="Implementar el modelo operativo  en la mesa de servicio enfocado al mejoramiento de la experiencia de usuario."/>
    <s v="Reporte de seguimiento a la Operacion de la Mesa de Servicio"/>
    <n v="10"/>
    <s v="Unidad"/>
    <s v="Adoptar el modelo Operativo en la mesa de servicio enfocado al mejoramiento de la experiencia de usuario."/>
    <n v="0.02"/>
    <s v="Inversión"/>
    <s v="Generación de valor público a través del emprendimiento y la innovación para la UPME ubicada en Bogotá._x000a_a. Ejecutar las iniciativas de socialización y despliegue de información del Plan Estratégico de comunicaciones. b. Potenciar la búsqueda, intercambio,"/>
    <x v="8"/>
    <s v="X"/>
    <m/>
    <s v="Todas las dependencias"/>
    <d v="2022-03-01T00:00:00"/>
    <d v="2022-12-30T00:00:00"/>
    <s v="3. Gestión con Valores para Resultados"/>
    <s v="3.6 Gobierno Digital"/>
    <s v="10. Plan Estratégico de Tecnologías de la Información y las Comunicaciones PETI"/>
    <d v="2022-03-31T00:00:00"/>
    <n v="1.0999999999999999E-2"/>
    <s v="Se llevó a cabo la parametrización de la herramienta GLPI de mesa de servicio, habilitando el acceso a través del enlace mesa de servicio.upme.gov.co, se programó ellanzamiento del modelo operativo de la  mesa de servicio al interior de la entidad, para e"/>
    <n v="1.0999999999999999E-2"/>
    <s v="Actividad que reporta avance y cuenta con las evidencias. Finaliza en diciembre. Validar si se puede dar por cumplida la actividad dado que la herramienta ya se encuentra adoptada."/>
    <d v="2022-04-19T00:00:00"/>
    <s v="Cumplida"/>
    <d v="2022-04-07T00:00:00"/>
    <n v="0.02"/>
    <s v="Se lanzó mesa de servicios a través de actividad en &quot;Tardeando con la UPME&quot;"/>
    <n v="0.02"/>
    <s v="Actividad cumplida en el 2do trimestre y cuenta con las evidencias."/>
    <d v="2022-07-19T00:00:00"/>
    <s v="Cumplida"/>
    <m/>
    <m/>
    <s v="Cumplida en el segundo trimestre"/>
    <n v="0.02"/>
    <s v="Actividad cumplida desde el 2do trimestre."/>
    <d v="2022-10-14T00:00:00"/>
    <s v="Cumplida"/>
    <m/>
    <m/>
    <s v="Cumplida en el segundo trimestre"/>
    <n v="0.02"/>
    <s v="Subactividad ejecutada completamente"/>
    <d v="2023-01-18T00:00:00"/>
    <s v="Cumplida"/>
  </r>
  <r>
    <n v="25"/>
    <s v="Objetivo Estratégico No.2"/>
    <s v="Incorporar las mejores prácticas organizacionales y tecnológicas que garanticen calidad e integridad de la gestión pública."/>
    <s v="2.3 Implementar acciones orientadas a la transformación digital de la entidad. "/>
    <s v="Implementar el modelo operativo  en la mesa de servicio enfocado al mejoramiento de la experiencia de usuario."/>
    <s v="Reporte de seguimiento a la Operacion de la Mesa de Servicio"/>
    <n v="10"/>
    <s v="Unidad"/>
    <s v="Adelantar procesos administrativos requeridos para la consecución del servicio."/>
    <n v="0.02"/>
    <s v="Inversión"/>
    <s v="Generación de valor público a través del emprendimiento y la innovación para la UPME ubicada en Bogotá._x000a_a. Ejecutar las iniciativas de socialización y despliegue de información del Plan Estratégico de comunicaciones. b. Potenciar la búsqueda, intercambio,"/>
    <x v="8"/>
    <s v="X"/>
    <m/>
    <s v="Todas las dependencias"/>
    <d v="2022-03-01T00:00:00"/>
    <d v="2022-12-30T00:00:00"/>
    <s v="3. Gestión con Valores para Resultados"/>
    <s v="3.6 Gobierno Digital"/>
    <s v="2. Plan Anual de Adquisiciones"/>
    <d v="2022-02-17T00:00:00"/>
    <n v="0.02"/>
    <s v="Se adelantó el proceso de contratación de la mesa de servicio a través de la tienda virtual del estado Colombiano, incluyendo tres técnicos y un profesional "/>
    <n v="0.02"/>
    <s v="Actividad cumplida anticipadamente, cuenta con las evidencias objetivas de su ejecución."/>
    <d v="2022-04-19T00:00:00"/>
    <s v="Cumplida"/>
    <m/>
    <m/>
    <m/>
    <n v="0.02"/>
    <s v="Actividad cumplida en el 1er trimestre."/>
    <d v="2022-07-19T00:00:00"/>
    <s v="Cumplida"/>
    <m/>
    <m/>
    <s v="Cumplida en el primer trimestre"/>
    <n v="0.02"/>
    <s v="Actividad cumplida desde el 1er trimestre."/>
    <d v="2022-10-14T00:00:00"/>
    <s v="Cumplida"/>
    <m/>
    <m/>
    <s v="Cumplida en el primer trimestre"/>
    <n v="0.02"/>
    <s v="Subactividad ejecutada completamente"/>
    <d v="2023-01-18T00:00:00"/>
    <s v="Cumplida"/>
  </r>
  <r>
    <n v="26"/>
    <s v="Objetivo Estratégico No.2"/>
    <s v="Incorporar las mejores prácticas organizacionales y tecnológicas que garanticen calidad e integridad de la gestión pública."/>
    <s v="2.3 Implementar acciones orientadas a la transformación digital de la entidad. "/>
    <s v="Implementar el modelo operativo  en la mesa de servicio enfocado al mejoramiento de la experiencia de usuario."/>
    <s v="Reporte de seguimiento a la Operacion de la Mesa de Servicio"/>
    <n v="10"/>
    <s v="Unidad"/>
    <s v="Generar reportes de seguimiento a la operación del modelo."/>
    <n v="0.01"/>
    <s v="Inversión"/>
    <s v="Generación de valor público a través del emprendimiento y la innovación para la UPME ubicada en Bogotá._x000a_a. Ejecutar las iniciativas de socialización y despliegue de información del Plan Estratégico de comunicaciones. b. Potenciar la búsqueda, intercambio,"/>
    <x v="8"/>
    <s v="X"/>
    <m/>
    <s v="Todas las dependencias"/>
    <d v="2022-03-01T00:00:00"/>
    <d v="2022-12-30T00:00:00"/>
    <s v="3. Gestión con Valores para Resultados"/>
    <s v="3.6 Gobierno Digital"/>
    <s v="2. Plan Anual de Adquisiciones"/>
    <d v="2022-03-31T00:00:00"/>
    <n v="8.0000000000000004E-4"/>
    <s v="Informe mensual de gestión de los casos de soporte solicitados por los usuarios"/>
    <n v="8.0000000000000004E-4"/>
    <s v="Actividad que reporta avance y cuenta con las evidencias. Finaliza en diciembre"/>
    <d v="2022-04-19T00:00:00"/>
    <s v="Con avance"/>
    <d v="2022-06-30T00:00:00"/>
    <n v="8.0000000000000004E-4"/>
    <s v="Informe mensual de gestión de los casos de soporte solicitados por los usuarios"/>
    <n v="2E-3"/>
    <s v="Actividad con avance acumulado del 0,2% y con evidencias  que corresponden a los informes mensuales de soporte y asistencia técnica. Finaliza en diciembre."/>
    <d v="2022-07-19T00:00:00"/>
    <s v="Con avance y en terminos"/>
    <d v="2022-09-30T00:00:00"/>
    <n v="7.4999999999999997E-3"/>
    <s v="Se entregan informes de gestion  del tercer trimestre con atencion de requerimientos e incidentes de la mesa de servicio. Evidencias https://drive.google.com/drive/u/1/folders/1ePx2DJhFf-MzZKiNMGpS6SI22wJv9Ivp"/>
    <n v="7.4999999999999997E-3"/>
    <s v="Actividad con avance acumulado al 3er trimestre del 0,75%, cuenta con evidencias de los informes. Finaliza en diciembre."/>
    <d v="2022-10-14T00:00:00"/>
    <s v="Con avance y en terminos"/>
    <d v="2022-12-31T00:00:00"/>
    <n v="0.01"/>
    <s v="Se entregan informes de gestion  del cuarto trimestre con atencion de requerimientos e incidentes de la mesa de servicio. Evidencias  _x000a_https://drive.google.com/drive/folders/1hOPMi4dWULdRH-_JKuUfuZRVmP_DQzy2 con lo cual se da por cumplida la acción."/>
    <n v="0.01"/>
    <s v="Subactividad ejecutada completamente"/>
    <d v="2023-01-18T00:00:00"/>
    <s v="Cumplida"/>
  </r>
  <r>
    <n v="27"/>
    <s v="Objetivo Estratégico No.2"/>
    <s v="Incorporar las mejores prácticas organizacionales y tecnológicas que garanticen calidad e integridad de la gestión pública."/>
    <s v="2.3 Implementar acciones orientadas a la transformación digital de la entidad. "/>
    <s v="Actualizar la infraestructura de red institucional"/>
    <s v="Solucion infraestructura de red implementada"/>
    <n v="1"/>
    <s v="Porcentaje"/>
    <s v="Configuración de la solución adquirida"/>
    <n v="0.03"/>
    <s v="Inversión"/>
    <s v="Generación de valor público a través del emprendimiento y la innovación para la UPME ubicada en Bogotá._x000a_a. Ejecutar las iniciativas de socialización y despliegue de información del Plan Estratégico de comunicaciones. b. Potenciar la búsqueda, intercambio,"/>
    <x v="8"/>
    <m/>
    <s v="X"/>
    <m/>
    <d v="2022-03-01T00:00:00"/>
    <d v="2022-04-30T00:00:00"/>
    <s v="3. Gestión con Valores para Resultados"/>
    <s v="3.6 Gobierno Digital"/>
    <s v="10. Plan Estratégico de Tecnologías de la Información y las Comunicaciones PETI"/>
    <d v="2022-03-31T00:00:00"/>
    <n v="1.2E-2"/>
    <s v="Se llevaron a cabo reuniones de seguimiento y programación de actividades  previas a la migración del core y switches de borde"/>
    <n v="1.2E-2"/>
    <s v="Actividad que reporta avance con evidencias. Finaliza en abril"/>
    <d v="2022-04-19T00:00:00"/>
    <s v="Con avance"/>
    <d v="2022-04-09T00:00:00"/>
    <n v="0.03"/>
    <s v="Se generan actas con las actividades previas y posteriores configuracion de la solucion el dia 09 de abril."/>
    <n v="0.03"/>
    <s v="Actividad cumplida en el 2do trimestre conforme a lo planificado, cuenta con las evidencias de las actas."/>
    <d v="2022-07-19T00:00:00"/>
    <s v="Cumplida"/>
    <m/>
    <m/>
    <s v="Cumplida en el segundo trimestre"/>
    <n v="0.03"/>
    <s v="Actividad cumplida desde el 2do trimestre."/>
    <d v="2022-10-14T00:00:00"/>
    <s v="Cumplida"/>
    <m/>
    <m/>
    <s v="Cumplida en el segundo trimestre"/>
    <n v="0.03"/>
    <s v="Subactividad ejecutada completamente"/>
    <d v="2023-01-18T00:00:00"/>
    <s v="Cumplida"/>
  </r>
  <r>
    <n v="28"/>
    <s v="Objetivo Estratégico No.2"/>
    <s v="Incorporar las mejores prácticas organizacionales y tecnológicas que garanticen calidad e integridad de la gestión pública."/>
    <s v="2.3 Implementar acciones orientadas a la transformación digital de la entidad. "/>
    <s v="Actualizar la infraestructura de red institucional"/>
    <s v="Solucion infraestructura de red implementada"/>
    <n v="1"/>
    <s v="Porcentaje"/>
    <s v="Puesta en operación y estabilización de la solución."/>
    <n v="0.02"/>
    <s v="Inversión"/>
    <s v="Generación de valor público a través del emprendimiento y la innovación para la UPME ubicada en Bogotá._x000a_a. Ejecutar las iniciativas de socialización y despliegue de información del Plan Estratégico de comunicaciones. b. Potenciar la búsqueda, intercambio,"/>
    <x v="8"/>
    <m/>
    <s v="X"/>
    <m/>
    <d v="2022-04-15T00:00:00"/>
    <d v="2022-06-30T00:00:00"/>
    <s v="3. Gestión con Valores para Resultados"/>
    <s v="3.6 Gobierno Digital"/>
    <s v="10. Plan Estratégico de Tecnologías de la Información y las Comunicaciones PETI"/>
    <d v="2022-03-31T00:00:00"/>
    <n v="6.0000000000000001E-3"/>
    <s v="Se llevaron a cabo actividades en sitio previas  a la migración del switch core y switches de borde "/>
    <n v="6.0000000000000001E-3"/>
    <m/>
    <m/>
    <s v="Con avance"/>
    <d v="2022-04-09T00:00:00"/>
    <n v="0.02"/>
    <s v="Puesta en operación y estabilización de la solución de migracion de nueva solucion de infraestructura de red."/>
    <n v="0.02"/>
    <s v="Actividad cumplida en el 2do trimestre conforme a lo planificado, cuenta con las evidencias que corresponden al informe de puesta en operación y actas de seguimiento."/>
    <d v="2022-07-19T00:00:00"/>
    <s v="Cumplida"/>
    <m/>
    <m/>
    <s v="Cumplida en el segundo trimestre"/>
    <n v="0.02"/>
    <s v="Actividad cumplida desde el 2do trimestre."/>
    <d v="2022-10-14T00:00:00"/>
    <s v="Cumplida"/>
    <m/>
    <m/>
    <s v="Cumplida en el segundo trimestre"/>
    <n v="0.02"/>
    <s v="Subactividad ejecutada completamente"/>
    <d v="2023-01-18T00:00:00"/>
    <s v="Cumplida"/>
  </r>
  <r>
    <n v="29"/>
    <s v="Objetivo Estratégico No.2"/>
    <s v="Incorporar las mejores prácticas organizacionales y tecnológicas que garanticen calidad e integridad de la gestión pública."/>
    <s v="2.3 Implementar acciones orientadas a la transformación digital de la entidad. "/>
    <s v="Implementar el DRP acorde con las necesidades"/>
    <s v="Solucion DRP implementada"/>
    <n v="1"/>
    <s v="Porcentaje"/>
    <s v="Actualizar arquitectura de solución DRP"/>
    <n v="0.03"/>
    <s v="Inversión"/>
    <s v="Generación de valor público a través del emprendimiento y la innovación para la UPME ubicada en Bogotá._x000a_a. Ejecutar las iniciativas de socialización y despliegue de información del Plan Estratégico de comunicaciones. b. Potenciar la búsqueda, intercambio,"/>
    <x v="8"/>
    <m/>
    <s v="X"/>
    <m/>
    <d v="2022-01-02T00:00:00"/>
    <d v="2022-04-30T00:00:00"/>
    <s v="3. Gestión con Valores para Resultados"/>
    <s v="3.7 Seguridad digital"/>
    <s v="10. Plan Estratégico de Tecnologías de la Información y las Comunicaciones PETI"/>
    <d v="2022-03-31T00:00:00"/>
    <n v="5.0000000000000001E-3"/>
    <s v="Se llevaron a cabo reuniones de aclaración de conceptos y mesas de trabajo con posibles proponentes; se definieron aplicaciones institucionales a respaldar en la nube"/>
    <n v="5.0000000000000001E-3"/>
    <s v="Actividad que reporta avance con evidencias. Finaliza en abril"/>
    <d v="2022-04-19T00:00:00"/>
    <s v="Con avance"/>
    <d v="2022-04-29T00:00:00"/>
    <n v="0.03"/>
    <s v="Se definió arquitectura de solución de DRP para abrir proceso de contratación de servicios a través de la Tienda Virtual del Estado Colombiano"/>
    <n v="0.03"/>
    <s v="Actividad cumplida en el 2do trimestre conforme a lo planificado, cuenta con las evidencias que corresponden a la arquitectura de la solución de DRP."/>
    <d v="2022-07-19T00:00:00"/>
    <s v="Cumplida"/>
    <m/>
    <m/>
    <s v="Cumplida en el segundo trimestre."/>
    <n v="0.03"/>
    <s v="Actividad cumplida desde el 2do trimestre."/>
    <d v="2022-10-14T00:00:00"/>
    <s v="Cumplida"/>
    <m/>
    <m/>
    <s v="Cumplida en el segundo trimestre."/>
    <n v="0.03"/>
    <s v="Subactividad ejecutada completamente"/>
    <d v="2023-01-18T00:00:00"/>
    <s v="Cumplida"/>
  </r>
  <r>
    <n v="30"/>
    <s v="Objetivo Estratégico No.2"/>
    <s v="Incorporar las mejores prácticas organizacionales y tecnológicas que garanticen calidad e integridad de la gestión pública."/>
    <s v="2.3 Implementar acciones orientadas a la transformación digital de la entidad. "/>
    <s v="Implementar el DRP acorde con las necesidades"/>
    <s v="Solucion DRP implementada"/>
    <n v="1"/>
    <s v="Porcentaje"/>
    <s v="Implementar solución definida"/>
    <n v="7.0000000000000007E-2"/>
    <s v="Inversión"/>
    <s v="Generación de valor público a través del emprendimiento y la innovación para la UPME ubicada en Bogotá._x000a_a. Ejecutar las iniciativas de socialización y despliegue de información del Plan Estratégico de comunicaciones. b. Potenciar la búsqueda, intercambio,"/>
    <x v="8"/>
    <m/>
    <s v="X"/>
    <m/>
    <d v="2022-01-05T00:00:00"/>
    <d v="2022-12-30T00:00:00"/>
    <s v="3. Gestión con Valores para Resultados"/>
    <s v="3.7 Seguridad digital"/>
    <s v="10. Plan Estratégico de Tecnologías de la Información y las Comunicaciones PETI"/>
    <m/>
    <n v="0"/>
    <m/>
    <m/>
    <m/>
    <m/>
    <s v="En terminos"/>
    <d v="2022-06-21T00:00:00"/>
    <n v="0.02"/>
    <s v="Se contrató el servicio a través de Orden de Compra 90880 de la Tienda Virtual del Estado Colombiano, para implementar el plan de recuperación ante desastres de la Unidad, mediante una infraestructura como servicio (IaaS) de TI a través de la nube privada"/>
    <n v="0.02"/>
    <s v="Actividad con avance acumulado del 2%, cuenta con las evidencias que corresponden a la orden de compra No. 90880 emitida el 31/05/22. Finaliza en diciembre."/>
    <d v="2022-07-19T00:00:00"/>
    <s v="Con avance y en terminos"/>
    <d v="2022-09-30T00:00:00"/>
    <n v="0.03"/>
    <s v="Se está implementando la infraestructura en la nube privada de ASIC. Se anexan actas de seguimiento."/>
    <n v="0.03"/>
    <s v="Actividad con avance acumulado al 3er trimestre del 3%, cuenta con evidencias que corrresponde a las actas de los seguimientos realizados. Finaliza en diciembre."/>
    <d v="2022-10-14T00:00:00"/>
    <s v="Con avance y en terminos"/>
    <m/>
    <n v="7.0000000000000007E-2"/>
    <s v="Se implementó servicio de infraestructura en el nube privada de ASIC. Se anexan actas."/>
    <n v="7.0000000000000007E-2"/>
    <s v="Actividad finalizada y cuenta con las evidencias"/>
    <d v="2023-01-18T00:00:00"/>
    <s v="Cumplida"/>
  </r>
  <r>
    <n v="31"/>
    <s v="Objetivo Estratégico No.2"/>
    <s v="Incorporar las mejores prácticas organizacionales y tecnológicas que garanticen calidad e integridad de la gestión pública."/>
    <s v="2.3 Implementar acciones orientadas a la transformación digital de la entidad. "/>
    <s v="Identificar de manera articulada con las entidades del sector los objetos territoriales que hacen parte del catastro multiproposito en coordinacion con la ICDE y el modelo LADM"/>
    <s v="Objetos territoriales del sector minero energeticos que hacen parte del catastro multiproposito"/>
    <n v="1"/>
    <s v="Porcentaje"/>
    <s v="Identificar objetos territoriales sector minero"/>
    <n v="0.03"/>
    <s v="Inversión"/>
    <s v="Generación de valor público a través del emprendimiento y la innovación para la UPME ubicada en Bogotá._x000a_a. Ejecutar las iniciativas de socialización y despliegue de información del Plan Estratégico de comunicaciones. b. Potenciar la búsqueda, intercambio,"/>
    <x v="8"/>
    <m/>
    <s v="X"/>
    <m/>
    <d v="2022-01-03T00:00:00"/>
    <d v="2022-11-15T00:00:00"/>
    <s v="3. Gestión con Valores para Resultados"/>
    <s v="3.6 Gobierno Digital"/>
    <s v="2. Plan Anual de Adquisiciones"/>
    <d v="2022-03-31T00:00:00"/>
    <n v="1.26E-2"/>
    <s v="• Se definió el Plan de Trabajo  con los responsables de la política de administración de tierras a cargo del DNP y el IGAC y se definió el acompañamiento de la Cooperación Suiza como los conocedores de la metodología de identificación y caracterización d"/>
    <n v="1.26E-2"/>
    <s v="La actividad reporta avance  y se presentan las evidencias objetivas. La fecha de terminación es en noviembre."/>
    <d v="2022-04-19T00:00:00"/>
    <s v="Con avance"/>
    <d v="2022-06-30T00:00:00"/>
    <n v="1.7000000000000001E-2"/>
    <s v="Se definió el Plan de Trabajo con los responsables de la política de administración de tierras a cargo del DNP y el IGAC y se definió el acompañamiento de la Cooperación Suiza como los conocedores de la metodología de identificación y caracterización de l"/>
    <n v="0.03"/>
    <s v="Actividad con avance acumulado del 1,8%, cuenta con las evidencias. Finaliza en noviembre."/>
    <d v="2022-07-19T00:00:00"/>
    <s v="Cumplida"/>
    <m/>
    <m/>
    <s v="Cumplida en el segundo trimestre"/>
    <n v="0.03"/>
    <s v="Actividad cumplida en el 2do trimestre."/>
    <d v="2022-10-14T00:00:00"/>
    <s v="Cumplida"/>
    <m/>
    <m/>
    <s v="Cumplida en el segundo trimestre"/>
    <n v="0.03"/>
    <s v="Subactividad ejecutada completamente"/>
    <d v="2023-01-18T00:00:00"/>
    <s v="Cumplida"/>
  </r>
  <r>
    <n v="32"/>
    <s v="Objetivo Estratégico No.2"/>
    <s v="Incorporar las mejores prácticas organizacionales y tecnológicas que garanticen calidad e integridad de la gestión pública."/>
    <s v="2.3 Implementar acciones orientadas a la transformación digital de la entidad. "/>
    <s v="Identificar de manera articulada con las entidades del sector los objetos territoriales que hacen parte del catastro multiproposito en coordinacion con la ICDE y el modelo LADM"/>
    <s v="Objetos territoriales del sector minero energeticos que hacen parte del catastro multiproposito"/>
    <n v="1"/>
    <s v="Porcentaje"/>
    <s v="Identificar objetos territoriales sector hidrocarburos"/>
    <n v="0.03"/>
    <s v="Inversión"/>
    <s v="Generación de valor público a través del emprendimiento y la innovación para la UPME ubicada en Bogotá._x000a_a. Ejecutar las iniciativas de socialización y despliegue de información del Plan Estratégico de comunicaciones. b. Potenciar la búsqueda, intercambio,"/>
    <x v="8"/>
    <m/>
    <s v="X"/>
    <m/>
    <d v="2022-01-03T00:00:00"/>
    <d v="2022-11-15T00:00:00"/>
    <s v="3. Gestión con Valores para Resultados"/>
    <s v="3.6 Gobierno Digital"/>
    <s v="2. Plan Anual de Adquisiciones"/>
    <d v="2022-03-31T00:00:00"/>
    <n v="1.26E-2"/>
    <s v="• Se definió el Plan de Trabajo  con los responsables de la política de administración de tierras a cargo del DNP y el IGAC y se definió el acompañamiento de la Cooperación Suiza como los conocedores de la metodología de identificación y caracterización d"/>
    <n v="1.26E-2"/>
    <s v="La actividad reporta avance  y se presentan las evidencias objetivas. La fecha de terminación es en noviembre."/>
    <d v="2022-04-19T00:00:00"/>
    <s v="Con avance"/>
    <d v="2022-06-30T00:00:00"/>
    <n v="0.01"/>
    <s v="Se definió el Plan de Trabajo con los responsables de la política de administración de tierras a cargo del DNP y el IGAC y se definió el acompañamiento de la Cooperación Suiza como los conocedores de la metodología de identificación y caracterización de l"/>
    <n v="0.03"/>
    <s v="Actividad cumplida durante el 2do trimestre, cuenta con las evidencias. Finalizaba en noviembre."/>
    <d v="2022-07-19T00:00:00"/>
    <s v="Cumplida"/>
    <m/>
    <m/>
    <s v="Cumplida en el segundo trimestre"/>
    <n v="0.03"/>
    <s v="Actividad cumplida desde el 2do trimestre."/>
    <d v="2022-10-14T00:00:00"/>
    <s v="Cumplida"/>
    <m/>
    <m/>
    <s v="Cumplida en el segundo trimestre"/>
    <n v="0.03"/>
    <s v="Subactividad ejecutada completamente"/>
    <d v="2023-01-18T00:00:00"/>
    <s v="Cumplida"/>
  </r>
  <r>
    <n v="33"/>
    <s v="Objetivo Estratégico No.2"/>
    <s v="Incorporar las mejores prácticas organizacionales y tecnológicas que garanticen calidad e integridad de la gestión pública."/>
    <s v="2.3 Implementar acciones orientadas a la transformación digital de la entidad."/>
    <s v="Identificar de manera articulada con las entidades del sector los objetos territoriales que hacen parte del catastro multiproposito en coordinacion con la ICDE y el modelo LADM"/>
    <s v="Objetos territoriales del sector minero energeticos que hacen parte del catastro multiproposito"/>
    <n v="1"/>
    <s v="Porcentaje"/>
    <s v="Identificar objetos territoriales sector eléctrico"/>
    <n v="0.04"/>
    <s v="Inversión"/>
    <s v="Generación de valor público a través del emprendimiento y la innovación para la UPME ubicada en Bogotá._x000a_a. Ejecutar las iniciativas de socialización y despliegue de información del Plan Estratégico de comunicaciones. b. Potenciar la búsqueda, intercambio,"/>
    <x v="8"/>
    <m/>
    <s v="X"/>
    <m/>
    <d v="2022-01-03T00:00:00"/>
    <d v="2022-11-15T00:00:00"/>
    <s v="3. Gestión con Valores para Resultados"/>
    <s v="3.6 Gobierno Digital"/>
    <s v="2. Plan Anual de Adquisiciones"/>
    <d v="2022-03-31T00:00:00"/>
    <n v="1.6799999999999999E-2"/>
    <s v="• Se definió el Plan de Trabajo  con los responsables de la política de administración de tierras a cargo del DNP y el IGAC y se definió el acompañamiento de la Cooperación Suiza como los conocedores de la metodología de identificación y caracterización d"/>
    <n v="1.6799999999999999E-2"/>
    <s v="La actividad reporta avance  y se presentan las evidencias objetivas. La fecha de terminación es en noviembre."/>
    <d v="2022-04-19T00:00:00"/>
    <s v="Con avance"/>
    <d v="2022-06-30T00:00:00"/>
    <n v="2.3E-2"/>
    <s v="Se definió el Plan de Trabajo con los responsables de la política de administración de tierras a cargo del DNP y el IGAC y se definió el acompañamiento de la Cooperación Suiza como los conocedores de la metodología de identificación y caracterización de l"/>
    <n v="0.04"/>
    <s v="Actividad cumplida durante el 2do trimestre, cuenta con las evidencias. Finalizaba en noviembre."/>
    <d v="2022-07-19T00:00:00"/>
    <s v="Cumplida"/>
    <m/>
    <m/>
    <s v="Cumplida en el segundo trimestre"/>
    <n v="0.04"/>
    <s v="Actividad cumplida en el 2do trimestre."/>
    <d v="2022-10-14T00:00:00"/>
    <s v="Cumplida"/>
    <m/>
    <m/>
    <s v="Cumplida en el segundo trimestre"/>
    <n v="0.04"/>
    <s v="Subactividad ejecutada completamente"/>
    <d v="2023-01-18T00:00:00"/>
    <s v="Cumplida"/>
  </r>
  <r>
    <n v="1"/>
    <s v="Objetivo Estratégico No.2"/>
    <s v="Incorporar las mejores prácticas organizacionales y tecnológicas que garanticen calidad e integridad de la gestión pública."/>
    <s v="2.1 Realizar la modernización institucional con procesos fortalecidos, eficientes y eficaces."/>
    <s v="Elaborar el Programa Anual de Auditorias Internas - PAAI 2022"/>
    <s v="Programa Anual de Auditorias Internas - PAAI 2022 aprobado"/>
    <n v="1"/>
    <s v="Unidad"/>
    <s v="Elaborar y presentar para aprobación el Programa Anual de Auditorías Internas - PAAI 2022"/>
    <n v="0.1"/>
    <s v="Funcionamiento / Inversión"/>
    <s v="Generación de valor público a través del emprendimiento y la innovación para la UPME ubicada en Bogotá._x000a_a. Promover la transformación de las capacidades del Talento Humano hacia la transformación digital y la economía digital."/>
    <x v="9"/>
    <m/>
    <s v="X"/>
    <m/>
    <d v="2022-01-01T00:00:00"/>
    <d v="2022-01-31T00:00:00"/>
    <s v="7. Control Interno"/>
    <s v="7.1 Control interno"/>
    <s v="N.A."/>
    <d v="2022-01-26T00:00:00"/>
    <n v="0.1"/>
    <s v="Se elaboró y presentó para aprobación el Programa Anual de Auditoría Interna - PAAI 2022, en sesión 1 del 26/01/2022 del Comité de Coordinación de Control Interno"/>
    <n v="0.1"/>
    <s v="Se cumplió la actividad oportunamente y cuenta con las evidencias objetivas correspondientes."/>
    <d v="2022-04-19T00:00:00"/>
    <s v="Cumplida"/>
    <m/>
    <m/>
    <m/>
    <n v="0.1"/>
    <s v="Actividad cumplida en el 1er trimestre."/>
    <d v="2022-07-19T00:00:00"/>
    <s v="Cumplida"/>
    <m/>
    <m/>
    <m/>
    <n v="0.1"/>
    <s v="Actividad cumplida desde el 1er trimestre."/>
    <d v="2022-10-14T00:00:00"/>
    <s v="Cumplida"/>
    <d v="2022-10-14T00:00:00"/>
    <n v="0.1"/>
    <s v="Actividad cumplida desde el 1er trimestre."/>
    <n v="0.1"/>
    <s v="Subactividad ejecutada completamente"/>
    <d v="2023-01-18T00:00:00"/>
    <s v="Cumplida"/>
  </r>
  <r>
    <n v="2"/>
    <s v="Objetivo Estratégico No.2"/>
    <s v="Incorporar las mejores prácticas organizacionales y tecnológicas que garanticen calidad e integridad de la gestión pública."/>
    <s v="2.1 Realizar la modernización institucional con procesos fortalecidos, eficientes y eficaces."/>
    <s v="Ejecutar el Programa Anual de Auditorias Internas 2022 / AUDITORIAS INTERNAS BASADAS EN RIESGOS"/>
    <s v="Informes de Auditorias"/>
    <n v="10"/>
    <s v="Unidad"/>
    <s v="Auditorías"/>
    <n v="0.4"/>
    <s v="Funcionamiento / Inversión"/>
    <s v="Generación de valor público a través del emprendimiento y la innovación para la UPME ubicada en Bogotá._x000a_a. Promover la transformación de las capacidades del Talento Humano hacia la transformación digital y la economía digital."/>
    <x v="9"/>
    <s v="X"/>
    <m/>
    <m/>
    <d v="2022-02-01T00:00:00"/>
    <d v="2022-12-31T00:00:00"/>
    <s v="7. Control Interno"/>
    <s v="7.1 Control interno"/>
    <s v="N.A."/>
    <d v="2022-03-31T00:00:00"/>
    <n v="0.08"/>
    <s v="Se realizaron dos (2) auditorías internas a los procesos de Demanda y Prospectiva Energética y Gestión del Talento Humano"/>
    <n v="0.08"/>
    <s v="La actividad reporta avance con las evidencias objetivas del mismo. Finaliza en diciembre."/>
    <d v="2022-04-19T00:00:00"/>
    <s v="Con avance"/>
    <d v="2022-06-30T00:00:00"/>
    <n v="0.16"/>
    <s v="Se realizaron dos (2) auditorías internas a los procesos de Gestión de Servicios Administrativos y Gestión Jurídica, que incluyó la revision de actos administrativos, ver radicados: 20221000021103 y 20221000015973"/>
    <n v="0.16"/>
    <s v="Actividad con avance acumulado del 16%, cuenta con las evidencias de las auditorías realizadas en el trimestre. Finaliza en diciembre. (Se ajustó el porcentaje acumulado del 9%, acorde con revisión conjunta con el área)"/>
    <d v="2022-07-19T00:00:00"/>
    <s v="Con avance y en terminos"/>
    <d v="2022-09-30T00:00:00"/>
    <n v="0.2"/>
    <s v="Se realizaron dos (2) auditorías internas a los procesos de Servicio al Ciudadano PQR y PEI de Hidrocarburos, ver radicado 20221000029773 y 20221000032203"/>
    <n v="0.2"/>
    <s v="Actividad con avance acumulado en el 3trimestre del 20%, cuenta con las evidencias de las auditorías realizadas en el trimestre, los cuales corresponden a los informes publicados en ORFEO. Finaliza en diciembre."/>
    <d v="2022-10-14T00:00:00"/>
    <s v="Con avance y en terminos"/>
    <d v="2022-12-31T00:00:00"/>
    <n v="0.4"/>
    <s v="Se realizaron cuatro (4) auditorias internas a los procesos de Divulgación e Información Minero Energética, Información, Sectorial, Mejora Continua y una Auditoria Especial por Queja notificada a Control Interno. Ver radicados 20221000035423, 202210000361"/>
    <n v="0.4"/>
    <s v="Subactividad ejecutada completamente"/>
    <d v="2023-01-18T00:00:00"/>
    <s v="Cumplida"/>
  </r>
  <r>
    <n v="3"/>
    <s v="Objetivo Estratégico No.2"/>
    <s v="Incorporar las mejores prácticas organizacionales y tecnológicas que garanticen calidad e integridad de la gestión pública."/>
    <s v="2.1 Realizar la modernización institucional con procesos fortalecidos, eficientes y eficaces."/>
    <s v="Ejecutar el Programa Anual de Auditorias Internas 2022 / EVALUACIONES E INFORMES DE LEY"/>
    <s v="Informes / Reporte / certificados"/>
    <n v="47"/>
    <s v="Unidad"/>
    <s v="Informes de Ley"/>
    <n v="0.1"/>
    <s v="Funcionamiento / Inversión"/>
    <s v="Generación de valor público a través del emprendimiento y la innovación para la UPME ubicada en Bogotá._x000a_a. Ejecutar las iniciativas de socialización y despliegue de información del Plan Estratégico de comunicaciones. b. Potenciar la búsqueda, intercambio,"/>
    <x v="9"/>
    <s v="X"/>
    <m/>
    <m/>
    <d v="2022-01-01T00:00:00"/>
    <d v="2022-12-31T00:00:00"/>
    <s v="7. Control Interno"/>
    <s v="7.1 Control interno"/>
    <s v="N.A."/>
    <d v="2022-03-31T00:00:00"/>
    <n v="0.04"/>
    <s v="Se realizaron diez y nueve (19) informes de ley de acuerdo al Programa Anual de Auditoría Interna 2022."/>
    <n v="0.04"/>
    <s v="La actividad reporta avance con las evidencias objetivas del mismo. Finaliza en diciembre."/>
    <d v="2022-04-19T00:00:00"/>
    <s v="Con avance"/>
    <d v="2022-06-30T00:00:00"/>
    <n v="0.05"/>
    <s v="Se realizaron seis (6) informes de ley de acuerdo al Programa Anual de Auditoria Interna 2022. Ver soportes en Drive"/>
    <n v="0.05"/>
    <s v="Actividad con avance acumulado del 5%, cuenta con las evidencias de los informes realizados en el trimestre. Finaliza en diciembre. (Se ajustó el porcentaje acumulado del 9%, acorde con revisión conjunta con el área)"/>
    <d v="2022-07-19T00:00:00"/>
    <s v="Con avance y en terminos"/>
    <d v="2022-09-30T00:00:00"/>
    <n v="0.08"/>
    <s v="Se realizaron trece (13) informes de ley de acuerdo al Programa Anual de Auditoria Interna 2022. Ver soportes en Drive y https://www1.upme.gov.co/Gestion-y-control/InformesControlInterno/Evaluacion_Independiente_Estado_SCI_I_2022.pdf"/>
    <n v="0.08"/>
    <s v="Actividad con avance acumulado en el 3trimestre del 8%, cuenta con las evidencias de los informes realizados en el trimestre. Finaliza en diciembre."/>
    <d v="2022-10-14T00:00:00"/>
    <s v="Con avance y en terminos"/>
    <d v="2022-12-31T00:00:00"/>
    <n v="0.1"/>
    <s v="Se realizaron nueve (9) informes de ley de acuerdo al Programa Anual de Auditoria Interna 2022. Ver soportes en Drive y 20221000156201, 20221000153861"/>
    <n v="0.1"/>
    <s v="Subactividad ejecutada completamente"/>
    <d v="2023-01-18T00:00:00"/>
    <s v="Cumplida"/>
  </r>
  <r>
    <n v="4"/>
    <s v="Objetivo Estratégico No.2"/>
    <s v="Incorporar las mejores prácticas organizacionales y tecnológicas que garanticen calidad e integridad de la gestión pública."/>
    <s v="2.1 Realizar la modernización institucional con procesos fortalecidos, eficientes y eficaces."/>
    <s v="Ejecutar el Programa Anual de Auditorias Internas 2022 / SEGUIMIENTOS DE LEY"/>
    <s v="Informes / Reportes / Actas /correos"/>
    <n v="24"/>
    <s v="Unidad"/>
    <s v="Seguimiento de Ley"/>
    <n v="0.1"/>
    <s v="Funcionamiento / Inversión"/>
    <s v="Generación de valor público a través del emprendimiento y la innovación para la UPME ubicada en Bogotá._x000a_a. Ejecutar las iniciativas de socialización y despliegue de información del Plan Estratégico de comunicaciones. b. Potenciar la búsqueda, intercambio,"/>
    <x v="9"/>
    <s v="X"/>
    <m/>
    <m/>
    <d v="2022-01-01T00:00:00"/>
    <d v="2022-12-31T00:00:00"/>
    <s v="7. Control Interno"/>
    <s v="7.1 Control interno"/>
    <s v="N.A."/>
    <d v="2022-03-31T00:00:00"/>
    <n v="2.5000000000000001E-2"/>
    <s v="Se realizaron seis (6) seguimientos de ley de acuerdo al Programa Anual de Auditoría Interna 2022."/>
    <n v="2.5000000000000001E-2"/>
    <s v="La actividad reporta avance con las evidencias objetivas del mismo. Finaliza en diciembre."/>
    <d v="2022-04-19T00:00:00"/>
    <s v="Con avance"/>
    <d v="2022-06-30T00:00:00"/>
    <n v="0.05"/>
    <s v="Se realizaron seis (6) seguimientos de ley de acuerdo al Programa Anual de Auditoria Interna 2022. Ver https://www1.upme.gov.co/Seguimiento/InformesControlInterno/Seguimiento_PAAC_riesgos_corrupcion_abril_2022.pdf; https://www1.upme.gov.co/Seguimiento/Inf"/>
    <n v="0.05"/>
    <s v="Actividad con avance acumulado del 5%, cuenta con las evidencias de los seguimientos realizados en el trimestre (Publicados en la página web). Finaliza en diciembre."/>
    <d v="2022-07-19T00:00:00"/>
    <s v="Con avance y en terminos"/>
    <d v="2022-09-30T00:00:00"/>
    <n v="0.08"/>
    <s v="Se realizaron ocho (8) seguimientos de ley de acuerdo al Programa Anual de Auditoria Interna 2022. Ver https://www1.upme.gov.co/Gestion-y-control/InformesControlInterno/Seguimiento_PAAC_riesgos_corrupcion_agosto_2022.pdf; https://www1.upme.gov.co/Gestion-"/>
    <n v="0.08"/>
    <s v="Actividad con avance acumulado en el 3er trimestre del 8%, cuenta con las evidencias de los seguimientos realizados en el trimestre. Finaliza en diciembre."/>
    <d v="2022-10-14T00:00:00"/>
    <s v="Con avance y en terminos"/>
    <d v="2022-12-31T00:00:00"/>
    <n v="0.1"/>
    <s v="Se realizaron cuatro (4) seguimientos de ley de acuerdo al Programa Anual de Auditoria Interna 2022. Ver soportes en Drive "/>
    <n v="0.1"/>
    <s v="Subactividad ejecutada completamente"/>
    <d v="2023-01-18T00:00:00"/>
    <s v="Cumplida"/>
  </r>
  <r>
    <n v="5"/>
    <s v="Objetivo Estratégico No.2"/>
    <s v="Incorporar las mejores prácticas organizacionales y tecnológicas que garanticen calidad e integridad de la gestión pública."/>
    <s v="2.1 Realizar la modernización institucional con procesos fortalecidos, eficientes y eficaces."/>
    <s v="Ejecutar el Programa Anual de Auditorias Internas 2022 / DESARROLLO DE OTROS ROLES DE LAS OFICINAS DE CONTROL INTERNO"/>
    <s v="Agendas de Reunión / Actas de Reunión / Memorandos / Presentaciones / Listas de Asistencia"/>
    <n v="1"/>
    <s v="Porcentaje"/>
    <s v="Asesorias y acompañamientos (Incluido asesoria en comites)"/>
    <n v="0.2"/>
    <s v="Funcionamiento / Inversión"/>
    <s v="Generación de valor público a través del emprendimiento y la innovación para la UPME ubicada en Bogotá._x000a_a. Ejecutar las iniciativas de socialización y despliegue de información del Plan Estratégico de comunicaciones. b. Potenciar la búsqueda, intercambio,"/>
    <x v="9"/>
    <s v="X"/>
    <m/>
    <m/>
    <d v="2022-01-01T00:00:00"/>
    <d v="2022-12-31T00:00:00"/>
    <s v="7. Control Interno"/>
    <s v="7.1 Control interno"/>
    <s v="N.A."/>
    <d v="2022-03-31T00:00:00"/>
    <n v="0.05"/>
    <s v="Se ajusta el porcentaje de avance inicialmente reportado al 5%. Siendo este la 4ta parte del porcentaje asignado a la actividad, toda vez que esta se ejecuta por demanda. _x000a_La actividad reporta cumplimiento anticipado y cuenta con las evidencias acordes co"/>
    <n v="0.05"/>
    <s v="La actividad reporta cumplimiento anticipado y cuenta con las evidencias acordes con el reporte. Se recomienda revisar el porcentaje reportado toda vez que la subactividad &quot;Asesorias y acompañamientos (Incluido asesoria en comites)&quot; se continuarán realiza"/>
    <d v="2022-04-19T00:00:00"/>
    <s v="Con avance"/>
    <d v="2022-06-30T00:00:00"/>
    <n v="0.05"/>
    <s v="Se realizaron asesorias y acompañamientos en 2 Comites de Gestión y Desempeño, 9 Comités de Contratación, 4 Comités de Conciliación, 8 Mesas de Coordinación y 1 Comité Sectorial de Control Interno"/>
    <n v="0.1"/>
    <s v="Actividad con avance acumulado del 10%, faltan las evidencias. Finaliza en diciembre."/>
    <d v="2022-07-19T00:00:00"/>
    <s v="Con avance y en terminos"/>
    <d v="2022-09-30T00:00:00"/>
    <n v="0.15"/>
    <s v="Se realizaron asesorias y acompañamientos en 13 Comités de Contratación, 5 de Conciliación, 1 Sostenibilidad Contable, 20 Mesas de Coordinación y 1 de Control Interno."/>
    <n v="0.15"/>
    <s v="Actividad con avance acumulado en el 3er trimestre del 15%, cuenta con las evidencias de las asesorías y acompañamientos realizados en el trimestre. Finaliza en diciembre."/>
    <d v="2022-10-14T00:00:00"/>
    <s v="Con avance y en terminos"/>
    <d v="2022-12-31T00:00:00"/>
    <n v="0.2"/>
    <s v="Se brindó asesoria y acompañamiento a 19 Comités de Contratación, 8 Comites de Conciliación, 2 Comité de Sostenibilidad Contable, 2 Comites de Control Interno y 2 Mesas de Coordinación, ver soportes en Drive_x000a_"/>
    <n v="0.2"/>
    <s v="Subactividad ejecutada completamente"/>
    <d v="2023-01-18T00:00:00"/>
    <s v="Cumplida"/>
  </r>
  <r>
    <n v="6"/>
    <s v="Objetivo Estratégico No.2"/>
    <s v="Incorporar las mejores prácticas organizacionales y tecnológicas que garanticen calidad e integridad de la gestión pública."/>
    <s v="2.1 Realizar la modernización institucional con procesos fortalecidos, eficientes y eficaces."/>
    <s v="Ejecutar el Programa Anual de Auditorias Internas 2022 / ATENCIÓN ENTES DE CONTROL"/>
    <s v="Agendas de Reunión / Listas de Asistencias / respuesta a requerimientos / correos"/>
    <n v="1"/>
    <s v="Porcentaje"/>
    <s v="Atención entes de control"/>
    <n v="0.1"/>
    <s v="Funcionamiento / Inversión"/>
    <s v="Generación de valor público a través del emprendimiento y la innovación para la UPME ubicada en Bogotá._x000a_a. Ejecutar las iniciativas de socialización y despliegue de información del Plan Estratégico de comunicaciones. b. Potenciar la búsqueda, intercambio,"/>
    <x v="9"/>
    <s v="X"/>
    <m/>
    <m/>
    <d v="2022-01-01T00:00:00"/>
    <d v="2022-12-31T00:00:00"/>
    <s v="7. Control Interno"/>
    <s v="7.1 Control interno"/>
    <s v="N.A."/>
    <d v="2022-03-31T00:00:00"/>
    <n v="2.5000000000000001E-2"/>
    <s v="Se ajusta el porcentaje de avance inicialmente reportado al 2,5%. Siendo este la 4ta parte del porcentaje asignado a la actividad, toda vez que esta se ejecuta por demanda. _x000a_La actividad reporta cumplimiento anticipado y  evidencias objetivas del mismo. F"/>
    <n v="2.5000000000000001E-2"/>
    <s v="La actividad reporta cumplimiento anticipado y  evidencias objetivas del mismo. Finaliza en diciembre. "/>
    <d v="2022-04-19T00:00:00"/>
    <s v="Con avance"/>
    <d v="2022-06-30T00:00:00"/>
    <n v="2.5000000000000001E-2"/>
    <s v="Se apoyó la respuesta a 5 solicitudes de información de la CGR, según los siguientes radicados: 20221110055812; 20221110063552; 20221110075182; 20221110075672; 20221110093362."/>
    <n v="0.05"/>
    <s v="Actividad con avance acumulado del 5%, cuenta con las evidencias que corresponden a las respuestas a entes de control en las que se apoyó durante el trimestre. Finaliza en diciembre."/>
    <d v="2022-07-19T00:00:00"/>
    <s v="Con avance y en terminos"/>
    <d v="2022-09-30T00:00:00"/>
    <n v="7.4999999999999997E-2"/>
    <s v="Se apoyó la respuesta a tres (3) requerimientos de la CGR 20221110166642 respuesta 20221100127991 _x000a_ 20221110159582respuesta 20221000123831_x000a_ 20221110174182, la respuesta esta en trámite"/>
    <n v="7.4999999999999997E-2"/>
    <s v="Actividad con avance acumulado en el 3er trimestre del 7,5%, cuenta con las evidencias de las las respuestas a entes de control dadas en el trimestre las cuales se hacen con el apoyo de la oficina CI. Finaliza en diciembre."/>
    <d v="2022-10-14T00:00:00"/>
    <s v="Con avance y en terminos"/>
    <d v="2022-12-31T00:00:00"/>
    <n v="0.1"/>
    <s v="Se apoyó la respuesta a siete (7) requerimientos de la CGR: Acompañamiento a requerimientos CGR _x000a_REQUERIMIENTO CGR 20221110198202_x000a_CON RESPUESTA 20221000151671_x000a_REQUERIMIENTO CGR 20221110195082 CON RESPUESTA 20221000148411_x000a_REQUERIMIENTO CGR 20221110188302 _x000a_"/>
    <n v="0.1"/>
    <s v="Subactividad ejecutada completamente"/>
    <d v="2023-01-18T00:00:00"/>
    <s v="Cumplida"/>
  </r>
  <r>
    <n v="1"/>
    <s v="Objetivo Estratégico No.4"/>
    <s v="Desarrollar las acciones necesarias que permitan materializar los planes, programas y proyectos en el sector minero energético."/>
    <s v="4.1 Impulsar obras de infraestructura para abastecimiento y confiabilidad energética."/>
    <s v="Realizar estudios y acciones técnicas para el sub sector de Gas"/>
    <s v="Convocatorias de gas natural"/>
    <n v="1"/>
    <s v="Unidad"/>
    <s v="Realizar las acciones derivadas de la adopción del Plan de Abastecimiento de Gas Natural por parte del MME - Selección de auditores"/>
    <n v="0.05"/>
    <s v="Inversión"/>
    <s v="Asesoría para la planeación de abastecimiento y confiabilidad del sub sector de hidrocarburos a nivel Nacional."/>
    <x v="10"/>
    <m/>
    <s v="X"/>
    <m/>
    <d v="2022-02-02T00:00:00"/>
    <d v="2022-10-31T00:00:00"/>
    <s v="2. Direccionamiento Estratégico"/>
    <s v="2.1 Planeación Institucional"/>
    <s v="N.A."/>
    <m/>
    <n v="0"/>
    <m/>
    <m/>
    <m/>
    <m/>
    <s v="En terminos"/>
    <d v="2022-06-30T00:00:00"/>
    <n v="0.01"/>
    <s v="Se actualizaron y publicaron los Anexos 3, 5 y 6 de los DSI de la convocatoria pública UPME GN 001-2022 corresponden a las condiciones de selección y contratación del Auditor del proyecto de la Infraestructura de Importación de Gas del Pacífico (IIGP). Es"/>
    <n v="0.01"/>
    <s v="Actividad con avance del 1%, cuenta con las evidencias acorde con el reporte. Queda con rezago del 4% frente a la ponderación asignada. Finalizaba en abril. "/>
    <d v="2022-07-19T00:00:00"/>
    <s v="Incumplida"/>
    <m/>
    <m/>
    <m/>
    <n v="0.01"/>
    <s v="Actiidad que continúa con el mismo avance del 1er trimestre, dado que se aprobó la modificación a la fecha de terminación, se encuentra en terminos. Finaliza en Octubre."/>
    <d v="2022-10-14T00:00:00"/>
    <s v="Con avance y en terminos"/>
    <d v="2022-11-03T00:00:00"/>
    <n v="0.05"/>
    <s v="A partir de la circular 100 de 2022, se publica la adenda No. 1 donde se modifica el cronograma establecido en el Anexo 3. Términos de referencia del Auditor de la Convocatoria UPME No. GN 001 - 2022_x000a_  _x000a_  Finalmente, de acuerdo a los Documentos de Selecci"/>
    <n v="0.05"/>
    <s v="Subactividad ejecutada completamente"/>
    <d v="2023-01-18T00:00:00"/>
    <s v="Cumplida"/>
  </r>
  <r>
    <n v="2"/>
    <s v="Objetivo Estratégico No.4"/>
    <s v="Desarrollar las acciones necesarias que permitan materializar los planes, programas y proyectos en el sector minero energético."/>
    <s v="4.1 Impulsar obras de infraestructura para abastecimiento y confiabilidad energética."/>
    <s v="Realizar estudios y acciones técnicas para el sub sector de Gas"/>
    <s v="Convocatorias de gas natural"/>
    <n v="1"/>
    <s v="Unidad"/>
    <s v="Realizar las acciones derivadas de la adopción del Plan de Abastecimiento de Gas Natural por parte del MME  - Procesos de convocatorias, incluido Infraestructura de Importación de gas del Pacífico (documentos de selección, adendas, actas e informes)."/>
    <n v="0.05"/>
    <s v="Inversión"/>
    <s v="Asesoría para la planeación de abastecimiento y confiabilidad del sub sector de hidrocarburos a nivel Nacional."/>
    <x v="10"/>
    <m/>
    <s v="X"/>
    <m/>
    <d v="2022-01-01T00:00:00"/>
    <d v="2022-11-30T00:00:00"/>
    <s v="2. Direccionamiento Estratégico"/>
    <s v="2.1 Planeación Institucional"/>
    <s v="N.A."/>
    <m/>
    <n v="0"/>
    <m/>
    <m/>
    <m/>
    <m/>
    <s v="En terminos"/>
    <d v="2022-06-30T00:00:00"/>
    <n v="0.01"/>
    <s v="Se actualizaron y publicaron los Documentos de Selección del Inversionista (DSI) que dieron origen a la convocatoria pública UPME GN No. 001 de 2022. Se recibieron comentarios a los DSI hasta el 30 de junio de 2022."/>
    <n v="0.01"/>
    <s v="Actividad que reporta un avance acumulado de 1%, cuenta con las evidencias correspondientes. Finaliza en noviembre."/>
    <d v="2022-07-19T00:00:00"/>
    <s v="Con avance y en terminos"/>
    <m/>
    <m/>
    <m/>
    <n v="0.01"/>
    <s v="Actividad que continua con un avance acumulado de 1%, en el 3er trimestre no reporta avance. Finaliza en noviembre."/>
    <d v="2022-10-14T00:00:00"/>
    <s v="Con avance y en terminos"/>
    <d v="2022-11-03T00:00:00"/>
    <n v="0.05"/>
    <s v="A partir de la circular 100 de 2022, se publica la adenda No. 1 donde se modifica el cronograma establecido en el Anexo 3. Términos de referencia del Auditor de la Convocatoria UPME No. GN 001 - 2022_x000a_  _x000a_  Finalmente, de acuerdo a los Documentos de Selecci"/>
    <n v="0.05"/>
    <s v="Subactividad ejecutada completamente"/>
    <d v="2023-01-18T00:00:00"/>
    <s v="Cumplida"/>
  </r>
  <r>
    <n v="3"/>
    <s v="Objetivo Estratégico No.4"/>
    <s v="Desarrollar las acciones necesarias que permitan materializar los planes, programas y proyectos en el sector minero energético."/>
    <s v="4.1 Impulsar obras de infraestructura para abastecimiento y confiabilidad energética."/>
    <s v="Realizar estudios y acciones técnicas para el sub sector de Gas"/>
    <s v="Convocatorias de gas natural"/>
    <n v="1"/>
    <s v="Unidad"/>
    <s v="Realizar las acciones derivadas de la adopción del Plan de Abastecimiento de Gas Natural por parte del MME - Seguimiento a auditores de obras del Plan de Abastecimiento de Gas Natural."/>
    <n v="0.02"/>
    <s v="Inversión"/>
    <s v="Asesoría para la planeación de abastecimiento y confiabilidad del sub sector de hidrocarburos a nivel Nacional."/>
    <x v="10"/>
    <m/>
    <s v="X"/>
    <m/>
    <d v="2022-06-01T00:00:00"/>
    <d v="2022-12-31T00:00:00"/>
    <s v="2. Direccionamiento Estratégico"/>
    <s v="2.1 Planeación Institucional"/>
    <s v="N.A."/>
    <m/>
    <n v="0"/>
    <m/>
    <m/>
    <m/>
    <m/>
    <s v="En terminos"/>
    <m/>
    <n v="0"/>
    <m/>
    <n v="0"/>
    <s v="Actividad que se ejecutará entre junio y diciembre según lo proyectado."/>
    <d v="2022-07-19T00:00:00"/>
    <s v="Sin avance y en terminos"/>
    <m/>
    <m/>
    <m/>
    <n v="0"/>
    <s v="Actividad al 3er trimestre no reporta avance. Finaliza en diciembre."/>
    <d v="2022-10-14T00:00:00"/>
    <s v="Sin avance y en terminos"/>
    <d v="2022-11-03T00:00:00"/>
    <n v="0.02"/>
    <s v="A partir de la circular 100 de 2022, se publica la adenda No. 1 donde se modifica el cronograma establecido en el Anexo 3. Términos de referencia del Auditor de la Convocatoria UPME No. GN 001 - 2022_x000a_  _x000a_  Finalmente, de acuerdo a los Documentos de Selecci"/>
    <n v="0.02"/>
    <s v="Subactividad ejecutada completamente"/>
    <d v="2023-01-18T00:00:00"/>
    <s v="Cumplida"/>
  </r>
  <r>
    <n v="4"/>
    <s v="Objetivo Estratégico No.4"/>
    <s v="Desarrollar las acciones necesarias que permitan materializar los planes, programas y proyectos en el sector minero energético."/>
    <s v="4.1 Impulsar obras de infraestructura para abastecimiento y confiabilidad energética."/>
    <s v="Realizar estudios y acciones técnicas para el sub sector de Gas"/>
    <s v="Convocatorias de gas natural"/>
    <n v="1"/>
    <s v="Unidad"/>
    <s v="Realizar las acciones derivadas de la adopción del Plan de Abastecimiento de Gas Natural por parte del MME - Participación en estudios y análisis de los proyectos del plan."/>
    <n v="0.05"/>
    <s v="Inversión"/>
    <s v="Asesoría para la planeación de abastecimiento y confiabilidad del sub sector de hidrocarburos a nivel Nacional."/>
    <x v="10"/>
    <m/>
    <s v="X"/>
    <m/>
    <d v="2022-01-01T00:00:00"/>
    <d v="2022-12-31T00:00:00"/>
    <s v="2. Direccionamiento Estratégico"/>
    <s v="2.1 Planeación Institucional"/>
    <s v="N.A."/>
    <m/>
    <n v="0"/>
    <m/>
    <m/>
    <m/>
    <m/>
    <s v="En terminos"/>
    <m/>
    <n v="0"/>
    <m/>
    <n v="0"/>
    <s v="Actividad que al 2do semestre no cuenta con reporte de avance. inició desde enero y finaliza en diciembre."/>
    <d v="2022-07-19T00:00:00"/>
    <s v="Sin avance y en terminos"/>
    <m/>
    <m/>
    <m/>
    <n v="0"/>
    <s v="Actividad al 3er trimestre no reporta avance. Finaliza en diciembre."/>
    <d v="2022-10-14T00:00:00"/>
    <s v="Sin avance y en terminos"/>
    <d v="2022-11-03T00:00:00"/>
    <n v="0.05"/>
    <s v="A partir de la circular 100 de 2022, se publica la adenda No. 1 donde se modifica el cronograma establecido en el Anexo 3. Términos de referencia del Auditor de la Convocatoria UPME No. GN 001 - 2022_x000a_  _x000a_  Finalmente, de acuerdo a los Documentos de Selecci"/>
    <n v="0.05"/>
    <s v="Subactividad ejecutada completamente"/>
    <d v="2023-01-18T00:00:00"/>
    <s v="Cumplida"/>
  </r>
  <r>
    <n v="5"/>
    <s v="Objetivo Estratégico No.4"/>
    <s v="Desarrollar las acciones necesarias que permitan materializar los planes, programas y proyectos en el sector minero energético."/>
    <s v="4.1 Impulsar obras de infraestructura para abastecimiento y confiabilidad energética."/>
    <s v="Realizar estudios y acciones técnicas para el sub sector de Gas"/>
    <s v="Estudio técnico para el Plan de Abastecimiento de Gas Natural"/>
    <n v="1"/>
    <s v="Unidad"/>
    <s v="Realizar diagnóstico de necesidades e identificación de soluciones para el abastecimiento y la confiabilidad."/>
    <n v="0.05"/>
    <s v="Inversión"/>
    <s v="Asesoría para la planeación de abastecimiento y confiabilidad del sub sector de hidrocarburos a nivel Nacional."/>
    <x v="10"/>
    <s v="X"/>
    <m/>
    <s v="Subdirección de Energía Eléctrica - GIT Generación y Registro"/>
    <d v="2022-01-01T00:00:00"/>
    <d v="2022-08-31T00:00:00"/>
    <s v="2. Direccionamiento Estratégico"/>
    <s v="2.1 Planeación Institucional"/>
    <s v="N.A."/>
    <d v="2022-03-31T00:00:00"/>
    <n v="0.03"/>
    <s v="Se ha actualizado la información insumo e identificado como temas a responder: i)- verificación de la pertinencia de las obras de infraestructura recomendados en el Estudio Técnico del Plan de Abastecimiento de Gas Natural anterior;  ii)- Pertinencia del "/>
    <n v="0.03"/>
    <s v="La actividad presenta rezago del 2% frente a los programado (5%), reporta avance y tiene las evidencias de lo reportado."/>
    <d v="2022-04-19T00:00:00"/>
    <s v="Con rezago"/>
    <m/>
    <m/>
    <m/>
    <n v="0.03"/>
    <s v="La actividad no reporta avance en el 2do trimestre. continua con rezago del 2%. Finalizaba en febrero."/>
    <d v="2022-07-19T00:00:00"/>
    <s v="Incumplida"/>
    <d v="2022-08-31T00:00:00"/>
    <n v="0.02"/>
    <s v="Se tiene la actualización de los insumo, el modelamiento de abastecimiento y se adelanta confiabilidad."/>
    <n v="0.05"/>
    <s v="Se cumplió con la actividad durante el 3er trimestre, cuenta con las evidencias objetivas."/>
    <d v="2022-10-14T00:00:00"/>
    <s v="Cumplida"/>
    <m/>
    <m/>
    <m/>
    <n v="0.05"/>
    <s v="Subactividad ejecutada completamente"/>
    <d v="2023-01-18T00:00:00"/>
    <s v="Cumplida"/>
  </r>
  <r>
    <n v="6"/>
    <s v="Objetivo Estratégico No.4"/>
    <s v="Desarrollar las acciones necesarias que permitan materializar los planes, programas y proyectos en el sector minero energético."/>
    <s v="4.1 Impulsar obras de infraestructura para abastecimiento y confiabilidad energética."/>
    <s v="Realizar estudios y acciones técnicas para el sub sector de Gas"/>
    <s v="Estudio técnico para el Plan de Abastecimiento de Gas Natural"/>
    <n v="1"/>
    <s v="Unidad"/>
    <s v="Consolidación de documentos de análisis, presentaciones y anexos con el soporte técnico del Estudio."/>
    <n v="0.04"/>
    <s v="Inversión"/>
    <s v="Asesoría para la planeación de abastecimiento y confiabilidad del sub sector de hidrocarburos a nivel Nacional."/>
    <x v="10"/>
    <m/>
    <s v="X"/>
    <m/>
    <d v="2022-02-01T00:00:00"/>
    <d v="2022-09-30T00:00:00"/>
    <s v="2. Direccionamiento Estratégico"/>
    <s v="2.1 Planeación Institucional"/>
    <s v="N.A."/>
    <d v="2022-03-31T00:00:00"/>
    <n v="0.01"/>
    <s v="Se ha avanzado en la simulación del sistema nacional de gas natural y reconocido que las obras antes recomendadas siguen siendo necesarias."/>
    <n v="0.01"/>
    <s v="La actividad presenta rezago del 3% frente a lo programado (4%), reporta avance y tiene las evidencias de lo reportado."/>
    <d v="2022-04-19T00:00:00"/>
    <s v="Con rezago"/>
    <m/>
    <m/>
    <m/>
    <n v="0.01"/>
    <s v="La actividad no reporta avance en el 2do trimestre. continua con rezago del 3%. Finalizaba en febrero."/>
    <d v="2022-07-19T00:00:00"/>
    <s v="Incumplida"/>
    <d v="2022-09-30T00:00:00"/>
    <n v="0.01"/>
    <s v="Se ha presentado un avance preliminar al interior de la subdirección, con el proposito de conseguir retroalimentación."/>
    <n v="0.02"/>
    <s v="La actividad presenta avance durante el 3er trimestre, llegando a un avance acumulado del 2%, queda con rezago del 2%. Finalizaba en septiembre segun la fecha de reprogramación aprobada en mite del mes de julio."/>
    <d v="2022-10-14T00:00:00"/>
    <s v="Incumplida"/>
    <d v="2022-12-20T00:00:00"/>
    <n v="0.04"/>
    <s v="Se finalizo el PAGN y se realizo una presentación interna"/>
    <n v="0.04"/>
    <s v="Subactividad ejecutada completamente"/>
    <d v="2023-01-18T00:00:00"/>
    <s v="Cumplida"/>
  </r>
  <r>
    <n v="7"/>
    <s v="Objetivo Estratégico No.4"/>
    <s v="Desarrollar las acciones necesarias que permitan materializar los planes, programas y proyectos en el sector minero energético."/>
    <s v="4.1 Impulsar obras de infraestructura para abastecimiento y confiabilidad energética."/>
    <s v="Realizar estudios y acciones técnicas para el sub sector de Gas"/>
    <s v="Estudio técnico para el Plan de Abastecimiento de Gas Natural"/>
    <n v="1"/>
    <s v="Unidad"/>
    <s v="Socialización de resultados en consulta"/>
    <n v="0.01"/>
    <s v="Inversión"/>
    <s v="Asesoría para la planeación de abastecimiento y confiabilidad del sub sector de hidrocarburos a nivel Nacional."/>
    <x v="10"/>
    <m/>
    <s v="X"/>
    <m/>
    <d v="2022-04-01T00:00:00"/>
    <d v="2022-11-30T00:00:00"/>
    <s v="2. Direccionamiento Estratégico"/>
    <s v="2.1 Planeación Institucional"/>
    <s v="N.A."/>
    <m/>
    <n v="0"/>
    <m/>
    <m/>
    <m/>
    <m/>
    <s v="En terminos"/>
    <d v="2022-06-30T00:00:00"/>
    <n v="3.3E-3"/>
    <s v="A partir de las proyecciones nacionales de demanda de gas natural se realizó la expansión a nivel nodal.  Se desarrolló la proyección de demanda de gas natural termoeléctrico a nivel de central."/>
    <n v="3.3E-3"/>
    <s v="Actividad con avance el 0,33%, cuenta con evidencia y queda con rezago del 0,67%. Finalizaba en abril."/>
    <d v="2022-07-19T00:00:00"/>
    <s v="Incumplida"/>
    <m/>
    <m/>
    <m/>
    <n v="0"/>
    <s v="Actividad al 3er trimestre no reporta avance, coninúa con el mismo avance del 1er trimestre. Finaliza en noviembre."/>
    <d v="2022-10-14T00:00:00"/>
    <s v="Con avance y en terminos"/>
    <d v="2022-12-20T00:00:00"/>
    <n v="5.0000000000000001E-3"/>
    <s v="Ya está hecho el PAGN y se realizo la socialización interna a la subdirección de hidrocarburos. De esta socialización surgieron observaciones que requieren hacer nuevos análisis en el plan."/>
    <n v="5.0000000000000001E-3"/>
    <s v="La actividad no se cumplió en su totalidad. "/>
    <d v="2023-01-18T00:00:00"/>
    <s v="Incumplida"/>
  </r>
  <r>
    <n v="8"/>
    <s v="Objetivo Estratégico No.4"/>
    <s v="Desarrollar las acciones necesarias que permitan materializar los planes, programas y proyectos en el sector minero energético."/>
    <s v="4.1 Impulsar obras de infraestructura para abastecimiento y confiabilidad energética."/>
    <s v="Realizar estudios y acciones técnicas para el sub sector de Gas"/>
    <s v="Estudio técnico para el Plan de Abastecimiento de Gas Natural"/>
    <n v="1"/>
    <s v="Unidad"/>
    <s v="Análisis de comentarios y socialización del documento definitivo"/>
    <n v="0.05"/>
    <s v="Inversión"/>
    <s v="Asesoría para la planeación de abastecimiento y confiabilidad del sub sector de hidrocarburos a nivel Nacional."/>
    <x v="10"/>
    <m/>
    <s v="X"/>
    <m/>
    <d v="2022-04-01T00:00:00"/>
    <d v="2022-11-30T00:00:00"/>
    <s v="2. Direccionamiento Estratégico"/>
    <s v="2.1 Planeación Institucional"/>
    <s v="N.A."/>
    <m/>
    <n v="0"/>
    <m/>
    <m/>
    <m/>
    <m/>
    <s v="En terminos"/>
    <d v="2022-06-30T00:00:00"/>
    <n v="1.6500000000000001E-2"/>
    <s v="Se continúa con la consecución de información insumo proveniente de los agentes para los análisis sectoriales asociados al mencionado plan."/>
    <n v="1.6500000000000001E-2"/>
    <s v="Actividad con avance del 1,65%, no cuenta con evidencias, queda con rezago del 3,35%. Finalizaba en abril."/>
    <d v="2022-07-19T00:00:00"/>
    <s v="Incumplida"/>
    <m/>
    <m/>
    <m/>
    <n v="0"/>
    <s v="Actividad al 3er trimestre no reporta avance, coninúa con el mismo avance del 1er trimestre. Finaliza en noviembre."/>
    <d v="2022-10-14T00:00:00"/>
    <s v="Con avance y en terminos"/>
    <d v="2022-12-20T00:00:00"/>
    <n v="2.5000000000000001E-2"/>
    <s v="Ya está hecho el documento del PAGN, pero no es el definitivo debido a los ajustes que se deben realizar, por lo cual no se realizó la socialización externa."/>
    <n v="2.5000000000000001E-2"/>
    <s v="La actividad no se cumplió en su totalidad. "/>
    <d v="2023-01-18T00:00:00"/>
    <s v="Incumplida"/>
  </r>
  <r>
    <n v="9"/>
    <s v="Objetivo Estratégico No.4"/>
    <s v="Desarrollar las acciones necesarias que permitan materializar los planes, programas y proyectos en el sector minero energético."/>
    <s v="4.1 Impulsar obras de infraestructura para abastecimiento y confiabilidad energética."/>
    <s v="Realizar estudios técnicos con información especializada de combustibles liquidos"/>
    <s v="Plan Indicativo de Combustibles Líquidos: Confiabilidad"/>
    <n v="1"/>
    <s v="Unidad"/>
    <s v="Análisis de información y de comentarios a la consulta "/>
    <n v="0.04"/>
    <s v="Inversión"/>
    <s v="Asesoría para la planeación de abastecimiento y confiabilidad del sub sector de hidrocarburos a nivel Nacional."/>
    <x v="10"/>
    <s v="X"/>
    <m/>
    <s v="Subdirección de Demanda"/>
    <d v="2022-01-31T00:00:00"/>
    <d v="2022-02-28T00:00:00"/>
    <s v="2. Direccionamiento Estratégico"/>
    <s v="2.1 Planeación Institucional"/>
    <s v="N.A."/>
    <d v="2022-03-31T00:00:00"/>
    <n v="0.04"/>
    <s v="A partir del análisis de las observaciones al Plan de Combustibles Líquidos del años anterior, se estableció un conjunto de actividades para mejorar la calidad del mismo."/>
    <n v="0.04"/>
    <s v="Se cumplió con la actividad acorde con los planificado y cuenta con las evidencias objetivas de su ejecución"/>
    <d v="2022-04-19T00:00:00"/>
    <s v="Cumplida"/>
    <m/>
    <m/>
    <m/>
    <n v="0.04"/>
    <s v="Actividad cumplida en el 1er trimestre."/>
    <d v="2022-07-19T00:00:00"/>
    <s v="Cumplida"/>
    <m/>
    <m/>
    <m/>
    <n v="0.04"/>
    <s v="Actividad cumplida desde el 1er trimestre."/>
    <d v="2022-10-14T00:00:00"/>
    <s v="Cumplida"/>
    <m/>
    <m/>
    <m/>
    <n v="0.04"/>
    <s v="Subactividad ejecutada completamente"/>
    <d v="2023-01-18T00:00:00"/>
    <s v="Cumplida"/>
  </r>
  <r>
    <n v="10"/>
    <s v="Objetivo Estratégico No.4"/>
    <s v="Desarrollar las acciones necesarias que permitan materializar los planes, programas y proyectos en el sector minero energético."/>
    <s v="4.1 Impulsar obras de infraestructura para abastecimiento y confiabilidad energética."/>
    <s v="Realizar estudios técnicos con información especializada de combustibles liquidos"/>
    <s v="Plan Indicativo de Combustibles Líquidos: Confiabilidad"/>
    <n v="1"/>
    <s v="Unidad"/>
    <s v="Consolidación de documento y anexos técnicos con análisis de confiabilidad."/>
    <n v="0.04"/>
    <s v="Inversión"/>
    <s v="Asesoría para la planeación de abastecimiento y confiabilidad del sub sector de hidrocarburos a nivel Nacional."/>
    <x v="10"/>
    <s v="X"/>
    <m/>
    <s v="Subdirección de Demanda"/>
    <d v="2022-01-31T00:00:00"/>
    <d v="2022-02-28T00:00:00"/>
    <s v="2. Direccionamiento Estratégico"/>
    <s v="2.1 Planeación Institucional"/>
    <s v="N.A."/>
    <d v="2022-03-31T00:00:00"/>
    <n v="0.01"/>
    <s v="Se ha actualizado la información insumo e identificado como temas a responder y se adelantan consultas con los agentes sectoriales para revisar esta misma. "/>
    <n v="0.01"/>
    <s v="La actividad presenta rezago del 3% frente a los programado (4%), reporta avance y tiene las evidencias de lo reportado."/>
    <d v="2022-04-19T00:00:00"/>
    <s v="Con rezago"/>
    <m/>
    <n v="0.03"/>
    <s v="Actividad que presentó cumplimiento en mayo, el documento correspondiente se encuentra publicado en la página de la UPME y se puede encontrar en el link:_x000a_ https://www1.upme.gov.co/Hidrocarburos/publicaciones/PIACL_Confiabilidad_2022.pdf_x000a_"/>
    <n v="0.04"/>
    <s v="03/08/2022_x000a_Se ajusta el reporte acorde con justificación y evidencias del cumplimiento suministradas al GIT de Planeación."/>
    <d v="2022-07-19T00:00:00"/>
    <s v="Cumplida"/>
    <m/>
    <m/>
    <m/>
    <n v="0.04"/>
    <s v="Actividad cumplida en el 2do trimestre."/>
    <d v="2022-10-14T00:00:00"/>
    <s v="Cumplida"/>
    <m/>
    <m/>
    <m/>
    <n v="0.04"/>
    <s v="Subactividad ejecutada completamente"/>
    <d v="2023-01-18T00:00:00"/>
    <s v="Cumplida"/>
  </r>
  <r>
    <n v="11"/>
    <s v="Objetivo Estratégico No.4"/>
    <s v="Desarrollar las acciones necesarias que permitan materializar los planes, programas y proyectos en el sector minero energético."/>
    <s v="4.1 Impulsar obras de infraestructura para abastecimiento y confiabilidad energética."/>
    <s v="Realizar estudios técnicos con información especializada de combustibles liquidos"/>
    <s v="Plan Indicativo de Combustibles Líquidos: Confiabilidad"/>
    <n v="1"/>
    <s v="Unidad"/>
    <s v="Socialización de documento definitivo"/>
    <n v="0.04"/>
    <s v="Inversión"/>
    <s v="Asesoría para la planeación de abastecimiento y confiabilidad del sub sector de hidrocarburos a nivel Nacional."/>
    <x v="10"/>
    <m/>
    <s v="X"/>
    <m/>
    <d v="2022-03-01T00:00:00"/>
    <d v="2022-03-31T00:00:00"/>
    <s v="2. Direccionamiento Estratégico"/>
    <s v="2.1 Planeación Institucional"/>
    <s v="N.A."/>
    <d v="2022-03-31T00:00:00"/>
    <n v="0"/>
    <m/>
    <n v="0"/>
    <s v="No presentó avance dado que no se ha terminado el Plan Indicativo de Combustibles Líquidos: Confiabilidad"/>
    <d v="2022-04-19T00:00:00"/>
    <s v="No cumplida"/>
    <m/>
    <m/>
    <m/>
    <n v="0"/>
    <s v="Actividad que al 2do trimestre continua sin reporte de avance. Finalizaba en marzo."/>
    <d v="2022-07-19T00:00:00"/>
    <s v="Incumplida"/>
    <m/>
    <m/>
    <m/>
    <n v="0"/>
    <s v="Actividad que al 3er trimestre continua sin reporte de avance. Finalizaba en marzo. Es importante revisar dado que la actividad anterior ya finalizó y el documento está publicado en la página web."/>
    <d v="2022-10-14T00:00:00"/>
    <s v="Incumplida"/>
    <d v="2022-06-30T00:00:00"/>
    <n v="0.04"/>
    <s v="La subdirectora que se encontraba a cargo hasta noviembre del 2022, realizó diferentes socializaciones con el Ministerio de Minas y Energía"/>
    <n v="0.04"/>
    <s v="La actividad se cumplio en su totalidad. El documento definitivo se encuentra publicado en la página web de la entidad."/>
    <d v="2023-01-18T00:00:00"/>
    <s v="Cumplida"/>
  </r>
  <r>
    <n v="12"/>
    <s v="Objetivo Estratégico No.4"/>
    <s v="Desarrollar las acciones necesarias que permitan materializar los planes, programas y proyectos en el sector minero energético."/>
    <s v="4.1 Impulsar obras de infraestructura para abastecimiento y confiabilidad energética."/>
    <s v="Elaborar insumos técnicos, legales y económicos que sirvan de soporte para orientar la implementación de planes del sub sector de hidrocarburos"/>
    <s v="Plan de sustitución de leña y otros energéticos altamente ineficientes"/>
    <n v="1"/>
    <s v="Unidad"/>
    <s v="Recolección de insumos, análisis y valoración de alternativas"/>
    <n v="0.05"/>
    <s v="Inversión"/>
    <s v="Asesoría para la planeación de abastecimiento y confiabilidad del sub sector de hidrocarburos a nivel Nacional."/>
    <x v="10"/>
    <s v="X"/>
    <m/>
    <s v="Subdirección de Energía Eléctrica - GIT Cobertura"/>
    <d v="2022-01-01T00:00:00"/>
    <d v="2022-03-31T00:00:00"/>
    <s v="2. Direccionamiento Estratégico"/>
    <s v="2.1 Planeación Institucional"/>
    <s v="N.A."/>
    <d v="2022-03-31T00:00:00"/>
    <n v="0.05"/>
    <s v="Se realizó un análisis multicriterio sobre la viabilidad técnica de las diferentes alternativas de sustitución de leña y combustibles ineficientes para la cocción de alimentos en los departamentos del país"/>
    <n v="0.05"/>
    <s v="Se cumplió con la actividad acorde con los planificado y cuenta con las evidencias objetivas de su ejecución"/>
    <d v="2022-04-19T00:00:00"/>
    <s v="Cumplida"/>
    <m/>
    <m/>
    <m/>
    <n v="0.05"/>
    <s v="Actividad cumplida en el 1er trimestre. "/>
    <d v="2022-07-19T00:00:00"/>
    <s v="Cumplida"/>
    <m/>
    <m/>
    <m/>
    <n v="0.05"/>
    <s v="Actividad cumplida desde el 1er trimestre. "/>
    <d v="2022-10-14T00:00:00"/>
    <s v="Cumplida"/>
    <m/>
    <m/>
    <m/>
    <n v="0.05"/>
    <s v="Subactividad ejecutada completamente"/>
    <d v="2023-01-18T00:00:00"/>
    <s v="Cumplida"/>
  </r>
  <r>
    <n v="13"/>
    <s v="Objetivo Estratégico No.4"/>
    <s v="Desarrollar las acciones necesarias que permitan materializar los planes, programas y proyectos en el sector minero energético."/>
    <s v="4.1 Impulsar obras de infraestructura para abastecimiento y confiabilidad energética."/>
    <s v="Elaborar insumos técnicos, legales y económicos que sirvan de soporte para orientar la implementación de planes del sub sector de hidrocarburos"/>
    <s v="Plan de sustitución de leña y otros energéticos altamente ineficientes"/>
    <n v="1"/>
    <s v="Unidad"/>
    <s v="Consolidación de documento de consulta (documentos metodológicos y técnicos)"/>
    <n v="0.05"/>
    <s v="Inversión"/>
    <s v="Asesoría para la planeación de abastecimiento y confiabilidad del sub sector de hidrocarburos a nivel Nacional."/>
    <x v="10"/>
    <m/>
    <s v="X"/>
    <m/>
    <d v="2022-02-01T00:00:00"/>
    <d v="2022-08-31T00:00:00"/>
    <s v="2. Direccionamiento Estratégico"/>
    <s v="2.1 Planeación Institucional"/>
    <s v="N.A."/>
    <d v="2022-03-31T00:00:00"/>
    <n v="0.04"/>
    <s v="A la fecha de corte se cuenta con un documento consolidado sobre los avances del plan, presentaciones efectuadas en diferentes espacios e información cartográfica generada con los análisis realizados en el marco de la formulación del plan."/>
    <n v="0.04"/>
    <s v="La actividad presenta rezago del 1% frente a los programado (5%), reporta avance y tiene las evidencias de lo reportado. No se cumple en su totalidad debido la falta de los anexos del documento."/>
    <d v="2022-04-19T00:00:00"/>
    <s v="Con rezago"/>
    <m/>
    <m/>
    <m/>
    <n v="0.04"/>
    <s v="Actividad que no reportan avance en el 2do trimestre, continúa con rezago del 1%. Finalizaba en marzo."/>
    <d v="2022-07-19T00:00:00"/>
    <s v="Incumplida"/>
    <d v="2022-08-31T00:00:00"/>
    <n v="0.05"/>
    <s v="El documenrto del Plan de sustitucipón de leña, se entrega para revisión interna directiva"/>
    <n v="0.05"/>
    <s v="Actividad cumplida en el 3er trimestre, cuanta con la evidencias del plan elaborado."/>
    <d v="2022-10-14T00:00:00"/>
    <s v="Cumplida"/>
    <m/>
    <m/>
    <m/>
    <n v="0.05"/>
    <s v="Subactividad ejecutada completamente"/>
    <d v="2023-01-18T00:00:00"/>
    <s v="Cumplida"/>
  </r>
  <r>
    <n v="14"/>
    <s v="Objetivo Estratégico No.4"/>
    <s v="Desarrollar las acciones necesarias que permitan materializar los planes, programas y proyectos en el sector minero energético."/>
    <s v="4.1 Impulsar obras de infraestructura para abastecimiento y confiabilidad energética."/>
    <s v="Elaborar insumos técnicos, legales y económicos que sirvan de soporte para orientar la implementación de planes del sub sector de hidrocarburos"/>
    <s v="Plan de sustitución de leña y otros energéticos altamente ineficientes"/>
    <n v="1"/>
    <s v="Unidad"/>
    <s v="Análisis de comentarios y consolidación de información de estudio sobre caracterización del consumo de leña._x000a_"/>
    <n v="0"/>
    <m/>
    <m/>
    <x v="10"/>
    <m/>
    <s v="X"/>
    <m/>
    <d v="2022-08-03T00:00:00"/>
    <d v="2022-10-31T00:00:00"/>
    <m/>
    <m/>
    <m/>
    <m/>
    <m/>
    <m/>
    <m/>
    <m/>
    <m/>
    <m/>
    <m/>
    <m/>
    <m/>
    <m/>
    <m/>
    <m/>
    <m/>
    <m/>
    <m/>
    <m/>
    <n v="0"/>
    <s v="Actividad que al 3er trimestre no reporta avance, se encuentra programada para ejecutar entre agosto y octubre."/>
    <d v="2022-10-18T00:00:00"/>
    <s v="Sin avance y en terminos"/>
    <d v="2022-12-21T00:00:00"/>
    <n v="0"/>
    <s v="Se realizo taller interno con funcionarios misionales de la UPME en relación con la propuesta del PNSL._x000a_  Adicionalmente se realizo taller de retroalimentación nacional el 24 de noviembre en la ciudad de Pasto. _x000a_ Se presento el PNSL al gremio de GLP (Gasn"/>
    <s v="N.A."/>
    <s v="La subactividad no tiene ponderación dentro del plan de acción de la dependencia. Presenta avances de en la gestón."/>
    <d v="2023-01-18T00:00:00"/>
    <s v="N.A."/>
  </r>
  <r>
    <d v="2022-01-14T00:00:00"/>
    <s v="Objetivo Estratégico No.4"/>
    <s v="Desarrollar las acciones necesarias que permitan materializar los planes, programas y proyectos en el sector minero energético."/>
    <s v="4.1 Impulsar obras de infraestructura para abastecimiento y confiabilidad energética."/>
    <s v="Elaborar insumos técnicos, legales y económicos que sirvan de soporte para orientar la implementación de planes del sub sector de hidrocarburos"/>
    <s v="Plan de sustitución de leña y otros energéticos altamente ineficientes"/>
    <n v="1"/>
    <s v="Unidad"/>
    <s v="Consolidación de plan definitivo."/>
    <n v="0.05"/>
    <s v="Inversión"/>
    <s v="Asesoría para la planeación de abastecimiento y confiabilidad del sub sector de hidrocarburos a nivel Nacional."/>
    <x v="10"/>
    <m/>
    <s v="X"/>
    <m/>
    <d v="2022-04-01T00:00:00"/>
    <d v="2022-11-30T00:00:00"/>
    <s v="2. Direccionamiento Estratégico"/>
    <s v="2.1 Planeación Institucional"/>
    <s v="N.A."/>
    <m/>
    <n v="0"/>
    <m/>
    <m/>
    <m/>
    <m/>
    <s v="En terminos"/>
    <d v="2022-06-30T00:00:00"/>
    <n v="0.04"/>
    <s v="Se consolidó en un documento la información de diagnóstico, el análisis de alternativas de sustitución, el análisis de externalidades y se planteó una estrategia preliminar de sustitución de energéticos de uso ineficiente para cocción de alimentos, así co"/>
    <n v="0.04"/>
    <s v="Actividad que reporta avance y cuenta con las evidencias, tiene rezago del 1%. Finalizaba en abril."/>
    <d v="2022-07-19T00:00:00"/>
    <s v="Incumplida"/>
    <m/>
    <m/>
    <m/>
    <n v="0.04"/>
    <s v="Actividad que continua con avance acumulado del 4%, acorde con la modificación finaliza aprobada por el comité de gestión y desempeño finaliza en noviembre."/>
    <d v="2022-10-18T00:00:00"/>
    <s v="Con avance y en terminos"/>
    <d v="2022-11-30T00:00:00"/>
    <n v="0.05"/>
    <s v="El 30 de noviembre de 2022 se remitio para publicación la versión final a consulta, la cual fue publicada en la página oficial de la UPME el día 2 de diciembre de 2022 sobre lo cual se informo a la comunidad general mediante la circular 009 de 2022"/>
    <n v="0.05"/>
    <s v="Subactividad ejecutada completamente"/>
    <d v="2023-01-18T00:00:00"/>
    <s v="Cumplida"/>
  </r>
  <r>
    <n v="15"/>
    <s v="Objetivo Estratégico No.1"/>
    <s v="Generar valor público, económico y social, a partir del conocimiento integral de los recursos minero-energéticos."/>
    <s v="1.2 Contar con información sectorial unificada y de calidad."/>
    <s v="Elaborar insumos técnicos, legales y económicos que sirvan de soporte para orientar la implementación de planes del sub sector de hidrocarburos"/>
    <s v="Proyectar los precios de los energéticos."/>
    <n v="1"/>
    <s v="Unidad"/>
    <s v="Bases de datos actualizadas y tablas de resultados"/>
    <n v="0.02"/>
    <s v="Inversión"/>
    <s v="Asesoría para la planeación de abastecimiento y confiabilidad del sub sector de hidrocarburos a nivel Nacional."/>
    <x v="10"/>
    <m/>
    <s v="X"/>
    <m/>
    <d v="2022-06-01T00:00:00"/>
    <d v="2022-06-30T00:00:00"/>
    <s v="2. Direccionamiento Estratégico"/>
    <s v="2.1 Planeación Institucional"/>
    <s v="N.A."/>
    <m/>
    <n v="0"/>
    <m/>
    <m/>
    <m/>
    <m/>
    <s v="En terminos"/>
    <d v="2022-06-30T00:00:00"/>
    <n v="0.01"/>
    <s v="Se actualizaron las series históricas del modelo de proyección de precios a diciembre de 2021, esto permitió tener los resultados preliminares de las proyecciones para los diferentes energéticos. Se socializo estos primeros resultados al interior del grup"/>
    <n v="0.01"/>
    <s v="Actividad que reporta avance y cuenta con las evidencias, tiene rezago del 1%. Finalizaba en junio."/>
    <d v="2022-07-19T00:00:00"/>
    <s v="Incumplida"/>
    <d v="2022-06-30T00:00:00"/>
    <n v="0.02"/>
    <s v="La actividad se cumplio desde el mes de junio, donde se actualizaron datos históricos y a partir de estos se generaron las proyecciones de los precios de los combustibles, que fueron entregadas a la subdirección de energía. Las evidencias entregadas en el"/>
    <n v="0.02"/>
    <s v="Actividad cumplida, cuenta con la evidencias."/>
    <s v="18/10/0202"/>
    <s v="Cumplida"/>
    <m/>
    <m/>
    <m/>
    <n v="0.02"/>
    <s v="Subactividad ejecutada completamente"/>
    <d v="2023-01-18T00:00:00"/>
    <s v="Cumplida"/>
  </r>
  <r>
    <n v="16"/>
    <s v="Objetivo Estratégico No.1"/>
    <s v="Generar valor público, económico y social, a partir del conocimiento integral de los recursos minero-energéticos."/>
    <s v="1.2 Contar con información sectorial unificada y de calidad."/>
    <s v="Elaborar insumos técnicos, legales y económicos que sirvan de soporte para orientar la implementación de planes del sub sector de hidrocarburos"/>
    <s v="Proyectar los precios de los energéticos."/>
    <n v="1"/>
    <s v="Unidad"/>
    <s v="Informe con diagnóstico y consolidación de documento"/>
    <n v="0.02"/>
    <s v="Inversión"/>
    <s v="Asesoría para la planeación de abastecimiento y confiabilidad del sub sector de hidrocarburos a nivel Nacional."/>
    <x v="10"/>
    <m/>
    <s v="X"/>
    <m/>
    <d v="2022-07-01T00:00:00"/>
    <d v="2022-07-31T00:00:00"/>
    <s v="2. Direccionamiento Estratégico"/>
    <s v="2.1 Planeación Institucional"/>
    <s v="N.A."/>
    <m/>
    <n v="0"/>
    <m/>
    <m/>
    <m/>
    <m/>
    <s v="En terminos"/>
    <m/>
    <n v="0"/>
    <m/>
    <n v="0"/>
    <s v="Actividad que se ejecutará en el mes de julio."/>
    <d v="2022-07-19T00:00:00"/>
    <s v="Sin avance y en terminos"/>
    <d v="2022-07-31T00:00:00"/>
    <n v="0.02"/>
    <s v="Para el tercer trimestre, en el mes de julio se finalizaron las salidas correspondientes al modelo de proyección de precios en formato excel. Posteriormente, se procedio a la construcción del documento el cual se encuentra finalizado pero en revisión inte"/>
    <n v="0.02"/>
    <s v="Actividad cumplida conforme a lo planificado, cuenta con las evidencias correspondiente al documento &quot;PROYECCIÓN DE PRECIOS DE LOS ENERGÉTICOS EN FUENTE DE _x000a_PRODUCCIÓN Y EN PLANTAS DE GENERACIÓN ENERO 2022 – DICIEMBRE 2037&quot;."/>
    <d v="2022-10-18T00:00:00"/>
    <s v="Cumplida"/>
    <m/>
    <m/>
    <m/>
    <n v="0.02"/>
    <s v="Subactividad ejecutada completamente"/>
    <d v="2023-01-18T00:00:00"/>
    <s v="Cumplida"/>
  </r>
  <r>
    <n v="17"/>
    <s v="Objetivo Estratégico No.1"/>
    <s v="Generar valor público, económico y social, a partir del conocimiento integral de los recursos minero-energéticos."/>
    <s v="1.2 Contar con información sectorial unificada y de calidad."/>
    <s v="Elaborar insumos técnicos, legales y económicos que sirvan de soporte para orientar la implementación de planes del sub sector de hidrocarburos"/>
    <s v="Seguimiento de precios Ene-Feb-Mar"/>
    <n v="1"/>
    <s v="Unidad"/>
    <s v="Archivos con estructura de precios, reporte de precios en EDS  y formatos para publicación 1er Trim"/>
    <n v="0.03"/>
    <s v="Inversión"/>
    <s v="Asesoría para la planeación de abastecimiento y confiabilidad del sub sector de hidrocarburos a nivel Nacional."/>
    <x v="10"/>
    <m/>
    <s v="X"/>
    <m/>
    <d v="2022-01-01T00:00:00"/>
    <d v="2022-03-31T00:00:00"/>
    <s v="2. Direccionamiento Estratégico"/>
    <s v="2.1 Planeación Institucional"/>
    <s v="N.A."/>
    <d v="2022-03-31T00:00:00"/>
    <n v="0.03"/>
    <s v="Se adjuntan los archivos publicados de estructura de precios y el reporte de recolección de precios EDS, correspondientes al primer trimestre del año"/>
    <n v="0.03"/>
    <s v="Se cumplió con la actividad acorde con lo planificado y cuenta con las evidencias objetivas de su ejecución"/>
    <d v="2022-04-19T00:00:00"/>
    <s v="Cumplida"/>
    <m/>
    <m/>
    <m/>
    <n v="0.03"/>
    <s v="Actividad cumplida en el 1er trimestre. "/>
    <d v="2022-07-19T00:00:00"/>
    <s v="Cumplida"/>
    <m/>
    <m/>
    <m/>
    <n v="0.03"/>
    <s v="Actividad cumplida desde el 1er trimestre. "/>
    <d v="2022-10-18T00:00:00"/>
    <s v="Cumplida"/>
    <m/>
    <m/>
    <m/>
    <n v="0.03"/>
    <s v="Subactividad ejecutada completamente"/>
    <d v="2023-01-18T00:00:00"/>
    <s v="Cumplida"/>
  </r>
  <r>
    <n v="18"/>
    <s v="Objetivo Estratégico No.1"/>
    <s v="Generar valor público, económico y social, a partir del conocimiento integral de los recursos minero-energéticos."/>
    <s v="1.2 Contar con información sectorial unificada y de calidad."/>
    <s v="Elaborar insumos técnicos, legales y económicos que sirvan de soporte para orientar la implementación de planes del sub sector de hidrocarburos"/>
    <s v="Seguimiento de precios Abr-May-Jun"/>
    <n v="1"/>
    <s v="Unidad"/>
    <s v="Archivos con estructura de precios, reporte de precios en EDS  y formatos para publicación 2do Trim"/>
    <n v="0.03"/>
    <s v="Inversión"/>
    <s v="Asesoría para la planeación de abastecimiento y confiabilidad del sub sector de hidrocarburos a nivel Nacional."/>
    <x v="10"/>
    <m/>
    <s v="X"/>
    <m/>
    <d v="2022-04-01T00:00:00"/>
    <d v="2022-06-30T00:00:00"/>
    <s v="2. Direccionamiento Estratégico"/>
    <s v="2.1 Planeación Institucional"/>
    <s v="N.A."/>
    <m/>
    <n v="0"/>
    <m/>
    <m/>
    <m/>
    <m/>
    <s v="En terminos"/>
    <d v="2022-06-30T00:00:00"/>
    <n v="0.03"/>
    <s v="Se actualizó y en el SIPG se publicó la estructura de precios de los combustibles en las EDS de  las principales ciudades."/>
    <n v="0.03"/>
    <s v="Actividad cumplida en el 2do trimestre acorde con lo planificado y cuenta con las evidencias de las publicaciones."/>
    <d v="2022-07-19T00:00:00"/>
    <s v="Cumplida"/>
    <m/>
    <m/>
    <m/>
    <n v="0.03"/>
    <s v="Actividad cumplida en el 2do trimestre."/>
    <d v="2022-10-18T00:00:00"/>
    <s v="Cumplida"/>
    <m/>
    <m/>
    <m/>
    <n v="0.03"/>
    <s v="Subactividad ejecutada completamente"/>
    <d v="2023-01-18T00:00:00"/>
    <s v="Cumplida"/>
  </r>
  <r>
    <n v="19"/>
    <s v="Objetivo Estratégico No.1"/>
    <s v="Generar valor público, económico y social, a partir del conocimiento integral de los recursos minero-energéticos."/>
    <s v="1.2 Contar con información sectorial unificada y de calidad."/>
    <s v="Elaborar insumos técnicos, legales y económicos que sirvan de soporte para orientar la implementación de planes del sub sector de hidrocarburos"/>
    <s v="Seguimiento de precios Jul-Ago-Sep"/>
    <n v="1"/>
    <s v="Unidad"/>
    <s v="Archivos con estructura de precios, reporte de precios en EDS  y formatos para publicación 3er Trim"/>
    <n v="0.03"/>
    <s v="Inversión"/>
    <s v="Asesoría para la planeación de abastecimiento y confiabilidad del sub sector de hidrocarburos a nivel Nacional."/>
    <x v="10"/>
    <m/>
    <s v="X"/>
    <m/>
    <d v="2022-07-01T00:00:00"/>
    <d v="2022-09-30T00:00:00"/>
    <s v="2. Direccionamiento Estratégico"/>
    <s v="2.1 Planeación Institucional"/>
    <s v="N.A."/>
    <m/>
    <n v="0"/>
    <m/>
    <m/>
    <m/>
    <m/>
    <s v="En terminos"/>
    <m/>
    <n v="0"/>
    <m/>
    <n v="0"/>
    <s v="Actividad que se ejecutará en entre junio y septiembre."/>
    <d v="2022-07-19T00:00:00"/>
    <s v="Sin avance y en terminos"/>
    <d v="2022-09-30T00:00:00"/>
    <n v="0.03"/>
    <s v="Se actualizó y en el SIPG se publicó la estructura de precios de los combustibles y los archivos de recolección de precios en las principales ciudades."/>
    <n v="0.03"/>
    <s v="Actividad cumplida conforme a lo planificado, cuenta con las evidencias correspondiente a la estructura de precios y a la recolección de precios EDS."/>
    <d v="2022-10-18T00:00:00"/>
    <s v="Cumplida"/>
    <m/>
    <m/>
    <m/>
    <n v="0.03"/>
    <s v="Subactividad ejecutada completamente"/>
    <d v="2023-01-18T00:00:00"/>
    <s v="Cumplida"/>
  </r>
  <r>
    <n v="20"/>
    <s v="Objetivo Estratégico No.1"/>
    <s v="Generar valor público, económico y social, a partir del conocimiento integral de los recursos minero-energéticos."/>
    <s v="1.2 Contar con información sectorial unificada y de calidad."/>
    <s v="Elaborar insumos técnicos, legales y económicos que sirvan de soporte para orientar la implementación de planes del sub sector de hidrocarburos"/>
    <s v="Seguimiento de precios Oct-Nov-Dic"/>
    <n v="1"/>
    <s v="Unidad"/>
    <s v="Archivos con estructura de precios, reporte de precios en EDS  y formatos para publicación 4to Trim"/>
    <n v="0.03"/>
    <s v="Inversión"/>
    <s v="Asesoría para la planeación de abastecimiento y confiabilidad del sub sector de hidrocarburos a nivel Nacional."/>
    <x v="10"/>
    <m/>
    <s v="X"/>
    <m/>
    <d v="2022-10-01T00:00:00"/>
    <d v="2022-12-31T00:00:00"/>
    <s v="2. Direccionamiento Estratégico"/>
    <s v="2.1 Planeación Institucional"/>
    <s v="N.A."/>
    <m/>
    <n v="0"/>
    <m/>
    <m/>
    <m/>
    <m/>
    <s v="En terminos"/>
    <m/>
    <n v="0"/>
    <m/>
    <n v="0"/>
    <s v="Actividad que se ejecutará en entre octubre y diciembre."/>
    <d v="2022-07-19T00:00:00"/>
    <s v="Sin avance y en terminos"/>
    <m/>
    <m/>
    <m/>
    <n v="0"/>
    <s v="Actividad programada para ejecución entre octubre y diciembre. Finaliza en diciembre."/>
    <d v="2022-10-18T00:00:00"/>
    <s v="Sin avance y en terminos"/>
    <d v="2022-12-12T00:00:00"/>
    <n v="0.03"/>
    <s v="Se publican la estructura de precios de los combustibles en las principales ciudades para los meses de octubre, noviembre y diciembre."/>
    <n v="0.03"/>
    <s v="Subactividad ejecutada completamente"/>
    <d v="2023-01-18T00:00:00"/>
    <s v="Cumplida"/>
  </r>
  <r>
    <n v="21"/>
    <s v="Objetivo Estratégico No.2"/>
    <s v="Incorporar las mejores prácticas organizacionales y tecnológicas que garanticen calidad e integridad de la gestión pública."/>
    <s v="2.4 Diseñar e implementar estrategias de relacionamiento, participación ciudadana y mecanismos de transparencia."/>
    <s v="Elaborar insumos técnicos, legales y económicos que sirvan de soporte para orientar la implementación de planes del sub sector de hidrocarburos"/>
    <s v="Trámites y procesos Trim 1 (cupos y compensaciones, listados)"/>
    <n v="1"/>
    <s v="Unidad"/>
    <s v="Cupos de diésel exento de sobretasa: Registro de novedades recibidas y tramitadas Trim 1"/>
    <n v="0.02"/>
    <s v="Inversión"/>
    <s v="Asesoría para la planeación de abastecimiento y confiabilidad del sub sector de hidrocarburos a nivel Nacional."/>
    <x v="10"/>
    <s v="X"/>
    <m/>
    <s v="Oficina de Gestión de la Información"/>
    <d v="2022-01-01T00:00:00"/>
    <d v="2022-03-31T00:00:00"/>
    <s v="2. Direccionamiento Estratégico"/>
    <s v="2.1 Planeación Institucional"/>
    <s v="N.A."/>
    <d v="2022-03-31T00:00:00"/>
    <n v="0.02"/>
    <s v="Se expidieron 23 conceptos técnicos dentro de los tiempos establecidos"/>
    <n v="0.02"/>
    <s v="Se cumplió con la actividad (El registro de novedades recibidas y tramitadas para el trimestre es por demanda) y cuenta con las evidencias objetivas de su ejecución"/>
    <d v="2022-04-19T00:00:00"/>
    <s v="Cumplida"/>
    <m/>
    <m/>
    <m/>
    <n v="0.02"/>
    <s v="Actividad cumplida en el 1er trimestre."/>
    <d v="2022-07-19T00:00:00"/>
    <s v="Cumplida"/>
    <m/>
    <m/>
    <m/>
    <n v="0"/>
    <s v="Actividad cumplida en el 1er tirmestre"/>
    <d v="2022-10-18T00:00:00"/>
    <s v="Cumplida"/>
    <m/>
    <m/>
    <m/>
    <n v="0"/>
    <s v="Subactividad ejecutada completamente"/>
    <d v="2023-01-18T00:00:00"/>
    <s v="Cumplida"/>
  </r>
  <r>
    <n v="22"/>
    <s v="Objetivo Estratégico No.2"/>
    <s v="Incorporar las mejores prácticas organizacionales y tecnológicas que garanticen calidad e integridad de la gestión pública."/>
    <s v="2.4 Diseñar e implementar estrategias de relacionamiento, participación ciudadana y mecanismos de transparencia."/>
    <s v="Elaborar insumos técnicos, legales y económicos que sirvan de soporte para orientar la implementación de planes del sub sector de hidrocarburos"/>
    <s v="Trámites y procesos Trim 2 (cupos y compensaciones, listados)"/>
    <n v="1"/>
    <s v="Unidad"/>
    <s v="Cupos de diésel exento de sobretasa: Registro de novedades recibidas y tramitadas Trim 2"/>
    <n v="0.02"/>
    <s v="Inversión"/>
    <s v="Asesoría para la planeación de abastecimiento y confiabilidad del sub sector de hidrocarburos a nivel Nacional."/>
    <x v="10"/>
    <s v="X"/>
    <m/>
    <s v="Oficina de Gestión de la Información"/>
    <d v="2022-04-01T00:00:00"/>
    <d v="2022-06-30T00:00:00"/>
    <s v="2. Direccionamiento Estratégico"/>
    <s v="2.1 Planeación Institucional"/>
    <s v="N.A."/>
    <m/>
    <n v="0"/>
    <m/>
    <m/>
    <m/>
    <m/>
    <s v="En terminos"/>
    <d v="2022-06-30T00:00:00"/>
    <n v="0.02"/>
    <s v="Se elaboraron los conceptos técnicos (3) correspondientes a las novedades de los meses de marzo, abril, mayo. Por otro lado se elaboraron los conceptos técnicos (27) para resolver los recursos de reposición interpuestos a la resolución de asignación de cu"/>
    <n v="0.02"/>
    <s v="Actividad cumplida en el 2do trimestre acorde con lo planificado y cuenta con las evidencias de los conceptos emitidos en el trimestre."/>
    <d v="2022-07-19T00:00:00"/>
    <s v="Cumplida"/>
    <m/>
    <m/>
    <m/>
    <n v="0"/>
    <s v="Actividad cumplida en el 2do tirmestre"/>
    <d v="2022-10-18T00:00:00"/>
    <s v="Cumplida"/>
    <m/>
    <m/>
    <m/>
    <n v="0"/>
    <s v="Subactividad ejecutada completamente"/>
    <d v="2023-01-18T00:00:00"/>
    <s v="Cumplida"/>
  </r>
  <r>
    <n v="23"/>
    <s v="Objetivo Estratégico No.2"/>
    <s v="Incorporar las mejores prácticas organizacionales y tecnológicas que garanticen calidad e integridad de la gestión pública."/>
    <s v="2.4 Diseñar e implementar estrategias de relacionamiento, participación ciudadana y mecanismos de transparencia."/>
    <s v="Elaborar insumos técnicos, legales y económicos que sirvan de soporte para orientar la implementación de planes del sub sector de hidrocarburos"/>
    <s v="Trámites y procesos Trim 3 (cupos y compensaciones, listados)"/>
    <n v="1"/>
    <s v="Unidad"/>
    <s v="Cupos de diésel exento de sobretasa: Registro de novedades recibidas y tramitadas Trim 3"/>
    <n v="0.02"/>
    <s v="Inversión"/>
    <s v="Asesoría para la planeación de abastecimiento y confiabilidad del sub sector de hidrocarburos a nivel Nacional."/>
    <x v="10"/>
    <s v="X"/>
    <m/>
    <s v="Oficina de Gestión de la Información"/>
    <d v="2022-07-01T00:00:00"/>
    <d v="2022-09-30T00:00:00"/>
    <s v="2. Direccionamiento Estratégico"/>
    <s v="2.1 Planeación Institucional"/>
    <s v="N.A."/>
    <m/>
    <n v="0"/>
    <m/>
    <m/>
    <m/>
    <m/>
    <s v="En terminos"/>
    <m/>
    <n v="0"/>
    <m/>
    <n v="0"/>
    <s v="Actividad que se ejecutará en entre julio y septiembre."/>
    <d v="2022-07-19T00:00:00"/>
    <s v="Sin avance y en terminos"/>
    <d v="2022-09-30T00:00:00"/>
    <n v="0.02"/>
    <s v="Se elaboraron los conceptos técnicos (3) correspondientes a las novedades de los meses de junio, julio, agosto."/>
    <n v="0.02"/>
    <s v="Actividad cumplida acorde con lo planificado, cuenta con las evidencias de los conceptos emitidos en el trimestre."/>
    <d v="2022-10-18T00:00:00"/>
    <s v="Cumplida"/>
    <m/>
    <m/>
    <m/>
    <n v="0.02"/>
    <s v="Subactividad ejecutada completamente"/>
    <d v="2023-01-18T00:00:00"/>
    <s v="Cumplida"/>
  </r>
  <r>
    <n v="24"/>
    <s v="Objetivo Estratégico No.2"/>
    <s v="Incorporar las mejores prácticas organizacionales y tecnológicas que garanticen calidad e integridad de la gestión pública."/>
    <s v="2.4 Diseñar e implementar estrategias de relacionamiento, participación ciudadana y mecanismos de transparencia."/>
    <s v="Elaborar insumos técnicos, legales y económicos que sirvan de soporte para orientar la implementación de planes del sub sector de hidrocarburos"/>
    <s v="Trámites y procesos Trim 4 (cupos y compensaciones, listados)"/>
    <n v="1"/>
    <s v="Unidad"/>
    <s v="Cupos de diésel exento de sobretasa: Registro de novedades recibidas y tramitadas Trim 4"/>
    <n v="0.02"/>
    <s v="Inversión"/>
    <s v="Asesoría para la planeación de abastecimiento y confiabilidad del sub sector de hidrocarburos a nivel Nacional."/>
    <x v="10"/>
    <s v="X"/>
    <m/>
    <s v="Oficina de Gestión de la Información"/>
    <d v="2022-10-01T00:00:00"/>
    <d v="2022-12-31T00:00:00"/>
    <s v="2. Direccionamiento Estratégico"/>
    <s v="2.1 Planeación Institucional"/>
    <s v="N.A."/>
    <m/>
    <n v="0"/>
    <m/>
    <m/>
    <m/>
    <m/>
    <s v="En terminos"/>
    <m/>
    <n v="0"/>
    <m/>
    <n v="0"/>
    <s v="Actividad que se ejecutará en entre octubre y diciembre."/>
    <d v="2022-07-19T00:00:00"/>
    <s v="Sin avance y en terminos"/>
    <m/>
    <m/>
    <m/>
    <n v="0"/>
    <s v="Actividad programada para ejecución entre octubre y diciembre. Finaliza en diciembre."/>
    <d v="2022-10-18T00:00:00"/>
    <s v="Sin avance y en terminos"/>
    <d v="2022-12-15T00:00:00"/>
    <n v="0.02"/>
    <s v="Se realizan los conceptos técnicos relacionados con las novedades de los cupos de diesel marino exento de sobretasa para los meses de septiembre, octubre noviembre."/>
    <n v="0.02"/>
    <s v="Subactividad ejecutada completamente"/>
    <d v="2023-01-18T00:00:00"/>
    <s v="Cumplida"/>
  </r>
  <r>
    <n v="25"/>
    <s v="Objetivo Estratégico No.2"/>
    <s v="Incorporar las mejores prácticas organizacionales y tecnológicas que garanticen calidad e integridad de la gestión pública."/>
    <s v="2.4 Diseñar e implementar estrategias de relacionamiento, participación ciudadana y mecanismos de transparencia."/>
    <s v="Elaborar insumos técnicos, legales y económicos que sirvan de soporte para orientar la implementación de planes del sub sector de hidrocarburos"/>
    <s v="Trámites y procesos Trim 2 (cupos y compensaciones, listados)"/>
    <n v="1"/>
    <s v="Unidad"/>
    <s v="Volúmenes a compensar de GLP transportado a Nariño - Reporte de volúmenes con derecho a compensación 1er semestre"/>
    <n v="0.02"/>
    <s v="Inversión"/>
    <s v="Asesoría para la planeación de abastecimiento y confiabilidad del sub sector de hidrocarburos a nivel Nacional."/>
    <x v="10"/>
    <m/>
    <s v="X"/>
    <m/>
    <d v="2022-01-01T00:00:00"/>
    <d v="2022-06-30T00:00:00"/>
    <s v="2. Direccionamiento Estratégico"/>
    <s v="2.1 Planeación Institucional"/>
    <s v="N.A."/>
    <m/>
    <n v="0"/>
    <m/>
    <m/>
    <m/>
    <m/>
    <s v="En terminos"/>
    <m/>
    <m/>
    <m/>
    <n v="0"/>
    <s v="Actividad que continúa sin reporte avance en el 2do trimestre, se encuentra con rezago. Finalizaba en junio"/>
    <d v="2022-07-19T00:00:00"/>
    <s v="Incumplida"/>
    <m/>
    <n v="0"/>
    <s v="Actividad sobre la que no se puede avanzar hata que no este oficializada la metodología para volumenes a compensar de GLP. Esta metodología se encuentra a la espera de un concepto del ministerio para la oficialización."/>
    <n v="0"/>
    <s v="Actividad que continúa no presenta avance en el 3er trimestre, dado que dependen de otra actividad que està en ejecución, continua con rezago. Finalizaba en junio"/>
    <d v="2022-10-18T00:00:00"/>
    <s v="Incumplida"/>
    <d v="2022-12-16T00:00:00"/>
    <n v="0.02"/>
    <s v="Se cumplio con la actividad en el segundo semestre, dado que se definio la metodología para metolodología para fijar los volumenes maximos a compensar por el transporte de GLP hacia el departamento de Nariño, mediante la Resolución 470 del 23 de noviembre"/>
    <n v="0.02"/>
    <s v="Subactividad ejecutada completamente"/>
    <d v="2023-01-18T00:00:00"/>
    <s v="Cumplida"/>
  </r>
  <r>
    <n v="26"/>
    <s v="Objetivo Estratégico No.2"/>
    <s v="Incorporar las mejores prácticas organizacionales y tecnológicas que garanticen calidad e integridad de la gestión pública."/>
    <s v="2.4 Diseñar e implementar estrategias de relacionamiento, participación ciudadana y mecanismos de transparencia."/>
    <s v="Elaborar insumos técnicos, legales y económicos que sirvan de soporte para orientar la implementación de planes del sub sector de hidrocarburos"/>
    <s v="Trámites y procesos Trim 4 (cupos y compensaciones, listados)"/>
    <n v="1"/>
    <s v="Unidad"/>
    <s v="Volúmenes a compensar de GLP transportado a Nariño - Reporte de volúmenes con derecho a compensación 2do semestre"/>
    <n v="0.02"/>
    <s v="Inversión"/>
    <s v="Asesoría para la planeación de abastecimiento y confiabilidad del sub sector de hidrocarburos a nivel Nacional."/>
    <x v="10"/>
    <m/>
    <s v="X"/>
    <m/>
    <d v="2022-07-01T00:00:00"/>
    <d v="2022-12-31T00:00:00"/>
    <s v="2. Direccionamiento Estratégico"/>
    <s v="2.1 Planeación Institucional"/>
    <s v="N.A."/>
    <m/>
    <n v="0"/>
    <m/>
    <m/>
    <m/>
    <m/>
    <s v="En terminos"/>
    <d v="2022-06-30T00:00:00"/>
    <n v="0"/>
    <s v="Se continúa a la espera de la modificación del Decreto 1073 de 2015 o el Decreto 1258 de 2013, en donde se aclare y/o especifique que la función de calcular los volúmenes máximos a compensar por el transporte de GLP en Nariño está a cargo de la UPME. _x000a_ _x000a_ "/>
    <n v="0"/>
    <s v="Actividad que se ejecutará en entre julio y diciembre."/>
    <d v="2022-07-19T00:00:00"/>
    <s v="Sin avance y en terminos"/>
    <m/>
    <m/>
    <m/>
    <n v="0"/>
    <s v="Actividad programada para ejecución entre julio y diciembre."/>
    <d v="2022-10-18T00:00:00"/>
    <s v="Sin avance y en terminos"/>
    <d v="2022-11-29T00:00:00"/>
    <n v="0.02"/>
    <s v="El Ministerio en el Decreo 1135 de 2022, establece que la UPME definirá la metodología, para determinar los volúmenes objeto de compensación para el transporte terrestre de GLP; por lo cual se expide Resolución 470 del 23 de noviembre (publicada en el dia"/>
    <n v="0.02"/>
    <s v="Subactividad ejecutada completamente"/>
    <d v="2023-01-18T00:00:00"/>
    <s v="Cumplida"/>
  </r>
  <r>
    <n v="27"/>
    <s v="Objetivo Estratégico No.2"/>
    <s v="Incorporar las mejores prácticas organizacionales y tecnológicas que garanticen calidad e integridad de la gestión pública."/>
    <s v="2.4 Diseñar e implementar estrategias de relacionamiento, participación ciudadana y mecanismos de transparencia."/>
    <s v="Elaborar insumos técnicos, legales y económicos que sirvan de soporte para orientar la implementación de planes del sub sector de hidrocarburos"/>
    <s v="Trámites y procesos Trim 2 (cupos y compensaciones, listados)"/>
    <n v="1"/>
    <s v="Unidad"/>
    <s v="Resolución con listado de grandes consumidores individuales no intermediarios de ACPM - Primer semestre"/>
    <n v="0.01"/>
    <s v="Inversión"/>
    <s v="Asesoría para la planeación de abastecimiento y confiabilidad del sub sector de hidrocarburos a nivel Nacional."/>
    <x v="10"/>
    <m/>
    <s v="X"/>
    <m/>
    <d v="2022-01-01T00:00:00"/>
    <d v="2022-06-30T00:00:00"/>
    <s v="2. Direccionamiento Estratégico"/>
    <s v="2.1 Planeación Institucional"/>
    <s v="N.A."/>
    <m/>
    <n v="0"/>
    <m/>
    <m/>
    <m/>
    <m/>
    <s v="En terminos"/>
    <d v="2022-06-30T00:00:00"/>
    <n v="0.01"/>
    <s v="Se elaboró la Resolución No.00176 del 9 de mayo de 2022 &quot;Por la cual elabora la Lista de grandes consumidores individuales no intermediarios de ACPM del Primer Trimestre de 2022&quot; , dentro de los tiempos establecidos."/>
    <n v="0.01"/>
    <s v="Actividad cumplida en el 2do trimestre acorde con lo planificado y cuenta con evidencias."/>
    <d v="2022-07-19T00:00:00"/>
    <s v="Cumplida"/>
    <m/>
    <m/>
    <m/>
    <n v="0.01"/>
    <s v="Actividad cumplida en el 2do trimestre."/>
    <d v="2022-10-18T00:00:00"/>
    <s v="Cumplida"/>
    <m/>
    <m/>
    <m/>
    <n v="0.01"/>
    <s v="Subactividad ejecutada completamente"/>
    <d v="2023-01-18T00:00:00"/>
    <s v="Cumplida"/>
  </r>
  <r>
    <n v="28"/>
    <s v="Objetivo Estratégico No.2"/>
    <s v="Incorporar las mejores prácticas organizacionales y tecnológicas que garanticen calidad e integridad de la gestión pública."/>
    <s v="2.4 Diseñar e implementar estrategias de relacionamiento, participación ciudadana y mecanismos de transparencia."/>
    <s v="Elaborar insumos técnicos, legales y económicos que sirvan de soporte para orientar la implementación de planes del sub sector de hidrocarburos"/>
    <s v="Trámites y procesos Trim 4 (cupos y compensaciones, listados)"/>
    <n v="1"/>
    <s v="Unidad"/>
    <s v="Resolución con listado de grandes consumidores individuales no intermediarios de ACPM - Segundo semestre"/>
    <n v="0.01"/>
    <s v="Inversión"/>
    <s v="Asesoría para la planeación de abastecimiento y confiabilidad del sub sector de hidrocarburos a nivel Nacional."/>
    <x v="10"/>
    <m/>
    <s v="X"/>
    <m/>
    <d v="2022-07-01T00:00:00"/>
    <d v="2022-12-31T00:00:00"/>
    <s v="2. Direccionamiento Estratégico"/>
    <s v="2.1 Planeación Institucional"/>
    <s v="N.A."/>
    <m/>
    <n v="0"/>
    <m/>
    <m/>
    <m/>
    <m/>
    <s v="En terminos"/>
    <m/>
    <n v="0"/>
    <m/>
    <n v="0"/>
    <s v="Actividad que se ejecutará en entre julio y diciembre según lo proyectado."/>
    <d v="2022-07-19T00:00:00"/>
    <s v="Sin avance y en terminos"/>
    <m/>
    <m/>
    <m/>
    <n v="0"/>
    <s v="Actividad programada para ejecución entre julio y diciembre según lo proyectado."/>
    <d v="2022-10-18T00:00:00"/>
    <s v="Sin avance y en terminos"/>
    <d v="2022-11-03T00:00:00"/>
    <n v="0.01"/>
    <s v="Se expide la resolución 428 de 2022, donde se elabora la lista de grandes consumidores no intermediarios de ACPM del tercer trimestre del 2022."/>
    <n v="0.01"/>
    <s v="Subactividad ejecutada completamente"/>
    <d v="2023-01-18T00:00:00"/>
    <s v="Cumplida"/>
  </r>
  <r>
    <n v="29"/>
    <s v="Objetivo Estratégico No.2"/>
    <s v="Incorporar las mejores prácticas organizacionales y tecnológicas que garanticen calidad e integridad de la gestión pública."/>
    <s v="2.4 Diseñar e implementar estrategias de relacionamiento, participación ciudadana y mecanismos de transparencia."/>
    <s v="Elaborar insumos técnicos, legales y económicos que sirvan de soporte para orientar la implementación de planes del sub sector de hidrocarburos"/>
    <s v="Trámites y procesos de cupos y compensaciones"/>
    <n v="1"/>
    <s v="Unidad"/>
    <s v="Resolución con nueva metodología de compensación de transporte de GLP"/>
    <n v="0.04"/>
    <s v="Inversión"/>
    <s v="Asesoría para la planeación de abastecimiento y confiabilidad del sub sector de hidrocarburos a nivel Nacional."/>
    <x v="10"/>
    <s v="X"/>
    <m/>
    <s v="Secretaría General - GIT Gestión Jurídica y Contractual"/>
    <d v="2022-01-01T00:00:00"/>
    <d v="2022-03-31T00:00:00"/>
    <s v="2. Direccionamiento Estratégico"/>
    <s v="2.1 Planeación Institucional"/>
    <s v="N.A."/>
    <d v="2022-03-31T00:00:00"/>
    <n v="0"/>
    <s v="Se está pendiente de la expedición de la modificación del DUR 1073 de 2015 y el Decreto 1258 de 2013"/>
    <n v="0"/>
    <s v="No presentó avance debido a que se esperan modificaciones la normatividad relacionada."/>
    <d v="2022-04-19T00:00:00"/>
    <s v="Incumplida"/>
    <m/>
    <m/>
    <m/>
    <n v="0"/>
    <s v="Actividad que continúa sin reporte avance en el 2do trimestre, se encuentra con rezago. Finalizaba en marzo."/>
    <d v="2022-07-19T00:00:00"/>
    <s v="Incumplida"/>
    <m/>
    <n v="0.03"/>
    <s v="Se cuenta con la metodología, esta fue sometida para recibir comentarios y actualmente estamos en espera de la respuesta a una consulta realizada al ministerio para proceder a realizar la oficialización."/>
    <n v="0.03"/>
    <s v="Actividad que reporta avance del 3%, cuenta con las evidencias, queda con rezago. Finalizaba en marzo."/>
    <d v="2022-10-18T00:00:00"/>
    <s v="Incumplida"/>
    <d v="2022-11-28T00:00:00"/>
    <n v="0.04"/>
    <s v="Se expide Resolución 470 del 23 de noviembre (publicada en el diario oficial el 28 de noviembre de 2022) en la cual se establecio la metolodología para fijar los volumenes maximos a compensar por el transporte de GLP hacia el departamento de Nariño."/>
    <n v="0.04"/>
    <s v="Subactividad ejecutada completamente"/>
    <d v="2023-01-18T00:00:00"/>
    <s v="Cumplida"/>
  </r>
  <r>
    <n v="30"/>
    <s v="Objetivo Estratégico No.4"/>
    <s v="Desarrollar las acciones necesarias que permitan materializar los planes, programas y proyectos en el sector minero energético."/>
    <s v="4.1 Impulsar obras de infraestructura para abastecimiento y confiabilidad energética."/>
    <s v="Elaborar insumos técnicos, legales y económicos que sirvan de soporte para orientar la implementación de planes del sub sector de hidrocarburos"/>
    <s v="Cooperación interinstitucional"/>
    <n v="1"/>
    <s v="Unidad"/>
    <s v="Concepto Técnico para conformación de CNOGas"/>
    <n v="0.02"/>
    <s v="Inversión"/>
    <s v="Asesoría para la planeación de abastecimiento y confiabilidad del sub sector de hidrocarburos a nivel Nacional."/>
    <x v="10"/>
    <m/>
    <s v="X"/>
    <m/>
    <d v="2022-01-10T00:00:00"/>
    <d v="2022-03-31T00:00:00"/>
    <s v="2. Direccionamiento Estratégico"/>
    <s v="2.1 Planeación Institucional"/>
    <s v="N.A."/>
    <d v="2022-03-16T00:00:00"/>
    <n v="0.02"/>
    <s v="Se realizó el concepto técnico para la conformación del CNOGas"/>
    <n v="0.02"/>
    <s v="Se cumplió con la actividad acorde con lo planificado y cuenta con las evidencias objetivas de su ejecución"/>
    <d v="2022-04-19T00:00:00"/>
    <s v="Cumplida"/>
    <m/>
    <m/>
    <m/>
    <n v="0.02"/>
    <s v="Actividad cumplida en el 1er trimestre."/>
    <d v="2022-07-19T00:00:00"/>
    <s v="Cumplida"/>
    <m/>
    <m/>
    <m/>
    <n v="0.02"/>
    <s v="Actividad cumplida en el 1er trimestre."/>
    <d v="2022-10-18T00:00:00"/>
    <s v="Cumplida"/>
    <m/>
    <m/>
    <m/>
    <n v="0.02"/>
    <s v="Subactividad ejecutada completamente"/>
    <d v="2023-01-18T00:00:00"/>
    <s v="Cumplida"/>
  </r>
  <r>
    <n v="31"/>
    <s v="Objetivo Estratégico No.4"/>
    <s v="Desarrollar las acciones necesarias que permitan materializar los planes, programas y proyectos en el sector minero energético."/>
    <s v="4.1 Impulsar obras de infraestructura para abastecimiento y confiabilidad energética."/>
    <s v="Elaborar insumos técnicos, legales y económicos que sirvan de soporte para orientar la implementación de planes del sub sector de hidrocarburos"/>
    <s v="Cooperación interinstitucional"/>
    <n v="1"/>
    <s v="Unidad"/>
    <s v="Actas y demás documentos derivados de la secretaría técnica del CACSSE"/>
    <n v="0.01"/>
    <s v="Inversión"/>
    <s v="Asesoría para la planeación de abastecimiento y confiabilidad del sub sector de hidrocarburos a nivel Nacional."/>
    <x v="10"/>
    <m/>
    <s v="X"/>
    <m/>
    <d v="2022-01-01T00:00:00"/>
    <d v="2022-12-31T00:00:00"/>
    <s v="2. Direccionamiento Estratégico"/>
    <s v="2.1 Planeación Institucional"/>
    <s v="N.A."/>
    <m/>
    <n v="0"/>
    <m/>
    <m/>
    <m/>
    <m/>
    <s v="En terminos"/>
    <m/>
    <n v="0"/>
    <m/>
    <n v="0"/>
    <s v="Actividad que continúa sin reporte avance en el 2do trimestre. Inició desde enero y finaliza en diciembre."/>
    <d v="2022-07-19T00:00:00"/>
    <s v="Sin avance y en terminos"/>
    <m/>
    <m/>
    <m/>
    <n v="0"/>
    <s v="Actividad que continúa sin reporte avance en el 3er trimestre. Inició desde enero y finaliza en diciembre."/>
    <d v="2022-10-18T00:00:00"/>
    <s v="Sin avance y en terminos"/>
    <d v="2022-12-26T00:00:00"/>
    <n v="0.01"/>
    <s v="Por indicaciones del entonces director de la UPME Christian Jaramillo, en en el primer semestre del año 2022 la secretaría técnica del CACSSE la empezó a ejercer la subdirección de demanda, por lo tanto a partir de ese momento esa actividad fue retirada d"/>
    <n v="0"/>
    <s v="Subactividad no cumplida"/>
    <d v="2023-01-18T00:00:00"/>
    <s v="Incumplida"/>
  </r>
  <r>
    <n v="32"/>
    <s v="Objetivo Estratégico No.3"/>
    <s v="Orientar el aprovechamiento y uso eficiente y responsable de los recursos minero – energéticos."/>
    <s v="3.1 Elaborar los planes minero-energéticos con aplicación de estándares OCDE, y alineación con los ODS, objetivos transformacionales del sector y Plan Nacional de Desarrollo – PND."/>
    <s v="Elaborar insumos técnicos, legales y económicos que sirvan de soporte para orientar la implementación de planes del sub sector de hidrocarburos"/>
    <s v="Cooperación interinstitucional"/>
    <n v="1"/>
    <s v="Unidad"/>
    <s v="Participación en proceso de admisión a la IEA"/>
    <n v="0.02"/>
    <s v="Inversión"/>
    <s v="Asesoría para la planeación de abastecimiento y confiabilidad del sub sector de hidrocarburos a nivel Nacional."/>
    <x v="10"/>
    <s v="X"/>
    <m/>
    <s v="Dirección General - Asesoras"/>
    <d v="2022-01-01T00:00:00"/>
    <d v="2022-12-31T00:00:00"/>
    <s v="2. Direccionamiento Estratégico"/>
    <s v="2.1 Planeación Institucional"/>
    <s v="N.A."/>
    <m/>
    <n v="0"/>
    <m/>
    <m/>
    <m/>
    <m/>
    <s v="En terminos"/>
    <m/>
    <n v="0"/>
    <m/>
    <n v="0"/>
    <s v="Actividad que continúa sin reporte avance en el 2do trimestre. Inició desde enero y finaliza en diciembre."/>
    <d v="2022-07-19T00:00:00"/>
    <s v="Sin avance y en terminos"/>
    <m/>
    <m/>
    <m/>
    <n v="0"/>
    <s v="Actividad que continúa sin reporte avance en el 3er trimestre. Inició desde enero y finaliza en diciembre."/>
    <d v="2022-10-18T00:00:00"/>
    <s v="Sin avance y en terminos"/>
    <d v="2022-11-30T00:00:00"/>
    <n v="0.02"/>
    <s v="Se envía al IEA los cuestionarios del MOS (Monthly Oil Statistics) para los meses de Agosto, Septiembre y Octubre."/>
    <n v="0.02"/>
    <s v="Subactividad ejecutada completamente"/>
    <d v="2023-01-18T00:00:00"/>
    <s v="Cumplida"/>
  </r>
  <r>
    <n v="33"/>
    <s v="Objetivo Estratégico No.3"/>
    <s v="Orientar el aprovechamiento y uso eficiente y responsable de los recursos minero – energéticos."/>
    <s v="3.1 Elaborar los planes minero-energéticos con aplicación de estándares OCDE, y alineación con los ODS, objetivos transformacionales del sector y Plan Nacional de Desarrollo – PND."/>
    <s v="Elaborar insumos técnicos, legales y económicos que sirvan de soporte para orientar la implementación de planes del sub sector de hidrocarburos"/>
    <s v="Actividades transversales"/>
    <n v="1"/>
    <s v="Unidad"/>
    <s v="Talleres de construcción colectiva para la implementación del enfoque territorial en los planes de la UPME"/>
    <n v="0.02"/>
    <s v="Inversión"/>
    <s v="Asesoría para la planeación de abastecimiento y confiabilidad del sub sector de hidrocarburos a nivel Nacional."/>
    <x v="10"/>
    <s v="X"/>
    <m/>
    <s v="Subdirección de Demanda"/>
    <d v="2022-01-05T00:00:00"/>
    <d v="2022-06-30T00:00:00"/>
    <s v="2. Direccionamiento Estratégico"/>
    <s v="2.1 Planeación Institucional"/>
    <s v="N.A."/>
    <m/>
    <n v="0"/>
    <m/>
    <m/>
    <m/>
    <m/>
    <s v="En terminos"/>
    <d v="2022-06-30T00:00:00"/>
    <n v="0.02"/>
    <s v="Se suscribió el contrato C109 de 2022 orientado a la estructuración y el desarrollo de diez talleres regionales para análisis de entorno como insumo para la incorporación del enfoque territorial en la formulación de los planes misionales a cargo de UPME. "/>
    <n v="0.02"/>
    <s v="Actividad cumplida en el 2do trimstre acorde con lo planificado y cuenta con evidencias de los entregables de los talleres realizados."/>
    <d v="2022-07-19T00:00:00"/>
    <s v="Cumplida"/>
    <m/>
    <m/>
    <m/>
    <n v="0.02"/>
    <s v="Actividad cumplida en el 2do trimstre."/>
    <d v="2022-10-18T00:00:00"/>
    <s v="Cumplida"/>
    <m/>
    <m/>
    <m/>
    <n v="0.02"/>
    <s v="Subactividad ejecutada completamente"/>
    <d v="2023-01-18T00:00:00"/>
    <s v="Cumplida"/>
  </r>
  <r>
    <n v="1"/>
    <s v="Objetivo Estratégico No.3"/>
    <s v="Orientar el aprovechamiento y uso eficiente y responsable de los recursos minero – energéticos."/>
    <s v="3.1 Elaborar los planes minero-energéticos con aplicación de estándares OCDE, y alineación con los ODS, objetivos transformacionales del sector y Plan Nacional de Desarrollo – PND."/>
    <s v="Formular el Plan Nacional de Desarrollo Minero con Enfoque territorial"/>
    <s v="Documento de caracterización integral de las regiones de análisis"/>
    <n v="1"/>
    <s v="Documento"/>
    <s v="Caracterización Integral / Regiones"/>
    <n v="0.1"/>
    <s v="Inversión"/>
    <s v="Asesoría para promover el desarrollo sostenible y la competitividad del sector minero Nacional."/>
    <x v="11"/>
    <m/>
    <s v="X"/>
    <m/>
    <d v="2022-04-12T00:00:00"/>
    <d v="2022-08-09T00:00:00"/>
    <s v="2. Direccionamiento Estratégico"/>
    <s v="2.1 Planeación Institucional"/>
    <s v="2. Plan Anual de Adquisiciones"/>
    <m/>
    <n v="0"/>
    <m/>
    <m/>
    <m/>
    <m/>
    <s v="En terminos"/>
    <d v="2022-06-30T00:00:00"/>
    <n v="0.08"/>
    <s v="Se realizaron los ejercicios territoriales para la identificación de asuntos claves, riesgos y ventanas de oportunidad que permitieran realizar la caracterización integral de las cinco regiones priorizadas por la subdirección, adicionalmente se trabajaron"/>
    <n v="0.08"/>
    <s v="Actividad con avance del 8%, cuenta con las evidencias acorde con el reporte. Finaliza en agosto."/>
    <d v="2022-07-20T00:00:00"/>
    <s v="Con avance y en terminos"/>
    <d v="2022-08-22T00:00:00"/>
    <n v="0.1"/>
    <s v="Mediante el radicado No.20221110139582 del  10 de agosto de 2022 el contratista Jaime Arteaga &amp; Asociados, remitiró los entregables 2 y 3 denominados “ Caracterización Integral y prospectiva territorial”, el mismo día 10 de agosto  mediante radicado No. 2"/>
    <n v="0.1"/>
    <s v="Actividad ejecutada conforme a lo planificado, cuenta con las evidencias correspondientes al documentos de PNDM, presentacioes, publicaciones y ajustes."/>
    <d v="2022-10-18T00:00:00"/>
    <s v="Cumplida"/>
    <m/>
    <m/>
    <m/>
    <n v="0.1"/>
    <s v="Subactividad ejecutada completamente"/>
    <d v="2023-01-18T00:00:00"/>
    <s v="Cumplida"/>
  </r>
  <r>
    <n v="1"/>
    <s v="Objetivo Estratégico No.3"/>
    <s v="Orientar el aprovechamiento y uso eficiente y responsable de los recursos minero – energéticos."/>
    <s v="3.1 Elaborar los planes minero-energéticos con aplicación de estándares OCDE, y alineación con los ODS, objetivos transformacionales del sector y Plan Nacional de Desarrollo – PND."/>
    <s v="Formular el Plan Nacional de Desarrollo Minero con Enfoque territorial"/>
    <s v="Documento de Análisis prospectivo territorial"/>
    <n v="1"/>
    <s v="Documento"/>
    <s v="Elaboración  del ejercicio de prospectiva territorial"/>
    <n v="0.1"/>
    <s v="Inversión"/>
    <s v="Asesoría para promover el desarrollo sostenible y la competitividad del sector minero Nacional."/>
    <x v="11"/>
    <m/>
    <s v="X"/>
    <m/>
    <d v="2022-05-01T00:00:00"/>
    <d v="2022-06-30T00:00:00"/>
    <s v="2. Direccionamiento Estratégico"/>
    <s v="2.1 Planeación Institucional"/>
    <s v="2. Plan Anual de Adquisiciones"/>
    <m/>
    <n v="0"/>
    <m/>
    <m/>
    <m/>
    <m/>
    <s v="En terminos"/>
    <d v="2022-07-01T00:00:00"/>
    <n v="0.1"/>
    <s v="Se realizó el ejercicio de dialogos prospectivos en las cinco regiones priorizadas por la subdirección, realizando 13 de los talleres programados, con una participación total de 347 actores territoriales. Se finalizó el 1 de Julio pues fué necesario mover"/>
    <n v="0.1"/>
    <s v="Actividad cumplida acorde con lo proyectado, cuenta con las evidencias acorde con el reporte."/>
    <d v="2022-07-20T00:00:00"/>
    <s v="Cumplida"/>
    <m/>
    <m/>
    <s v="Actividad cumplida el trimestre II"/>
    <n v="0.1"/>
    <s v="Actividad cumplida en el 2do trimestre."/>
    <d v="2022-10-18T00:00:00"/>
    <s v="Cumplida"/>
    <m/>
    <m/>
    <m/>
    <n v="0.1"/>
    <s v="Subactividad ejecutada completamente"/>
    <d v="2023-01-18T00:00:00"/>
    <s v="Cumplida"/>
  </r>
  <r>
    <n v="1"/>
    <s v="Objetivo Estratégico No.3"/>
    <s v="Orientar el aprovechamiento y uso eficiente y responsable de los recursos minero – energéticos."/>
    <s v="3.1 Elaborar los planes minero-energéticos con aplicación de estándares OCDE, y alineación con los ODS, objetivos transformacionales del sector y Plan Nacional de Desarrollo – PND."/>
    <s v="Formular el Plan Nacional de Desarrollo Minero con Enfoque territorial"/>
    <s v="Documento de Bases e Insumos para la formulación del PNDM-ET"/>
    <n v="1"/>
    <s v="Documento"/>
    <s v="Construcción del documento bases e insumos para la formulación del PNDM-ET"/>
    <n v="0.05"/>
    <s v="Inversión"/>
    <s v="Asesoría para promover el desarrollo sostenible y la competitividad del sector minero Nacional."/>
    <x v="11"/>
    <m/>
    <s v="X"/>
    <m/>
    <d v="2022-04-01T00:00:00"/>
    <d v="2022-07-30T00:00:00"/>
    <s v="2. Direccionamiento Estratégico"/>
    <s v="2.1 Planeación Institucional"/>
    <s v="2. Plan Anual de Adquisiciones"/>
    <m/>
    <n v="0"/>
    <m/>
    <m/>
    <m/>
    <m/>
    <s v="En terminos"/>
    <m/>
    <n v="0"/>
    <s v="Aplica para reporte en el siguiente trimestre"/>
    <n v="0"/>
    <s v="Actividad que no reporta avance al 2do trimestre. Finaliza en julio."/>
    <d v="2022-07-20T00:00:00"/>
    <s v="Sin avance y en terminos"/>
    <d v="2022-09-23T00:00:00"/>
    <n v="0.05"/>
    <s v=" Mediante el radicado No.20221110162622 del  12 de septiembre de 2022 el contratista Jaime Arteaga &amp; Asociados, remitió el entregable 4 denominado “Documento base para la formulación del plan”, desarrollado para dar cumplimiento a lo establecido la clausu"/>
    <n v="0.05"/>
    <s v="Actividad ejecutada conforme a lo planificado, cuenta con las evidencias correspondientes al documentos de PNDM, presentacioes, publicaciones y ajustes."/>
    <d v="2022-10-18T00:00:00"/>
    <s v="Cumplida"/>
    <m/>
    <m/>
    <m/>
    <n v="0.05"/>
    <s v="Subactividad ejecutada completamente"/>
    <d v="2023-01-18T00:00:00"/>
    <s v="Cumplida"/>
  </r>
  <r>
    <n v="1"/>
    <s v="Objetivo Estratégico No.3"/>
    <s v="Orientar el aprovechamiento y uso eficiente y responsable de los recursos minero – energéticos."/>
    <s v="3.1 Elaborar los planes minero-energéticos con aplicación de estándares OCDE, y alineación con los ODS, objetivos transformacionales del sector y Plan Nacional de Desarrollo – PND."/>
    <s v="Formular el Plan Nacional de Desarrollo Minero con Enfoque territorial"/>
    <s v="Documento Plan Minero para el Desarrollo con Enfoque Territorial"/>
    <n v="1"/>
    <s v="Documento"/>
    <s v="Formulación del Plan Minero Para el Desarrollo con Enfoque Territorial"/>
    <n v="0.1"/>
    <s v="Funcionamiento"/>
    <s v="Asesoría para promover el desarrollo sostenible y la competitividad del sector minero Nacional."/>
    <x v="11"/>
    <m/>
    <s v="X"/>
    <m/>
    <d v="2022-02-01T00:00:00"/>
    <d v="2022-08-31T00:00:00"/>
    <s v="2. Direccionamiento Estratégico"/>
    <s v="2.1 Planeación Institucional"/>
    <s v="N.A."/>
    <d v="2022-03-31T00:00:00"/>
    <n v="0.01"/>
    <s v="El equipo de la subdirección ha adelantado el indice anotado, el mapa mental y siete capitulos transversales que serán parte integral del documento final"/>
    <n v="0.01"/>
    <s v="La actividad reporta avance y evidencias acorde con lo reportado. Finaliza en agosto"/>
    <d v="2022-04-19T00:00:00"/>
    <s v="Con avance"/>
    <d v="2022-06-21T00:00:00"/>
    <n v="0.03"/>
    <s v="La subdirección estructuró un primer documento en extenso, consolidando el avance de los capítulos transversales  para revisión por parte de los asesores de dirección, el mismo fue remitido al Director el 21 de julio de 2022"/>
    <n v="0.04"/>
    <s v="Actividad que reporta avance del 3% y cuenta con las evidencias acorde con el reporte. Finaliza en agosto."/>
    <d v="2022-07-20T00:00:00"/>
    <s v="Con avance y en terminos"/>
    <d v="2022-09-16T00:00:00"/>
    <n v="7.0000000000000007E-2"/>
    <s v="El 16 de septiembre se publicó versión preliminar para comentarios,como primer resultado de este ejercicio de diálogo territorial ,siendo este un primer borrador del Plan Nacional de Desarrollo Minero con Enfoque Territorial. _x000a_Este es un documento que rec"/>
    <n v="7.0000000000000007E-2"/>
    <s v="Actividad que reporta un avance acumulado de 7%, cuenta con la evidencias, queda con un rezago del 3%. Finalizaba en agosto."/>
    <d v="2022-10-18T00:00:00"/>
    <s v="Incumplida"/>
    <d v="2022-12-20T00:00:00"/>
    <n v="0.1"/>
    <s v="Se  cuenta con documento preliminar del PNDM-ET, incorpora los comentarios recibidos por terceros hasta el 30 de septiembre, está pendiente remisión oficial al MME. Se remitió vía correo electrónico tanto el documento como la presentación (resumen ejecuti"/>
    <n v="0.1"/>
    <s v="Subactividad ejecutada completamente"/>
    <d v="2023-01-18T00:00:00"/>
    <s v="Cumplida"/>
  </r>
  <r>
    <n v="2"/>
    <s v="Objetivo Estratégico No.1"/>
    <s v="Generar valor público, económico y social, a partir del conocimiento integral de los recursos minero-energéticos."/>
    <s v="1.1 Fortalecer el conocimiento de los recursos minerales y energéticos."/>
    <s v="Fijar los precios de los diferentes minerales para la liquidación de las regalías"/>
    <s v="Elaboración propuesta actos administrativos &quot;Resoluciones de precios de minerales&quot;"/>
    <n v="13"/>
    <s v="Resoluciones"/>
    <s v="Fijar los precios de los diferentes minerales para la liquidación de regalías (Trimestral)"/>
    <n v="0.2"/>
    <s v="Funcionamiento"/>
    <s v="N.A."/>
    <x v="11"/>
    <m/>
    <s v="X"/>
    <m/>
    <d v="2022-01-01T00:00:00"/>
    <d v="2022-12-31T00:00:00"/>
    <s v="2. Direccionamiento Estratégico"/>
    <s v="2.1 Planeación Institucional"/>
    <s v="N.A."/>
    <d v="2022-03-28T00:00:00"/>
    <n v="0.05"/>
    <s v="Resoluciones por las cuáles se determina el precio base para liquidación de regalías de: Minerales metálicos ( anualidad); piedras y metales preciosos, minerales de hierro, minerales metálicos y concentrados polimetálicos; Níquel y Carbón "/>
    <n v="0.05"/>
    <s v="La actividad reporta avance y evidencias acorde con lo reportado. Finaliza en diciembre"/>
    <d v="2022-04-19T00:00:00"/>
    <s v="Con avance"/>
    <d v="2022-06-28T00:00:00"/>
    <n v="0.1"/>
    <s v="Resoluciones por las cuáles se determina el precio base para liquidación de regalías de: Piedras y metales preciosos, minerales de hierro, minerales metálicos y concentrados polimetálicos; Níquel y Carbón "/>
    <n v="0.1"/>
    <s v="Actividad con avance acumulado del 10%, cuenta con las evidencias acorde con el reporte. Finaliza en diciembre."/>
    <d v="2022-07-20T00:00:00"/>
    <s v="Con avance y en terminos"/>
    <d v="2022-09-30T00:00:00"/>
    <n v="0.15"/>
    <s v="Resoluciones por las cuáles se determina el precio base para liquidación de regalías de: Piedras y metales preciosos, minerales de hierro, minerales metálicos y concentrados polimetálicos; Níquel y Carbón "/>
    <n v="0.15"/>
    <s v="Actividad con avance acumulado al 3er trimestre del 15%, cuenta con las evidencias acorde con el reporte. Finaliza en diciembre."/>
    <d v="2022-10-18T00:00:00"/>
    <s v="Con avance y en terminos"/>
    <d v="2022-12-20T00:00:00"/>
    <n v="0.2"/>
    <s v="Resoluciones por las cuáles se determina el precio base para liquidación de regalías de: Piedras y metales preciosos, minerales de hierro, minerales metálicos y concentrados polimetálicos; Níquel y Carbón  de acuerdo al cronograma establecido "/>
    <n v="0.2"/>
    <s v="Subactividad ejecutada completamente"/>
    <d v="2023-01-18T00:00:00"/>
    <s v="Cumplida"/>
  </r>
  <r>
    <n v="3"/>
    <s v="Objetivo Estratégico No.1"/>
    <s v="Generar valor público, económico y social, a partir del conocimiento integral de los recursos minero-energéticos."/>
    <s v="1.1 Fortalecer el conocimiento de los recursos minerales y energéticos."/>
    <s v="Elaborar estudios como insumo para la planeación, para análisis del comportamiento e incidencia, así como los requerimientos del sector minero"/>
    <s v="Actualización de los balances oferta utilización para 34 productos mineros a 2019 versión definitiva y 2020 en versión preliminar; elaboración de la cuenta producción/generación para 9 actividades CIIU Rev 4 A:C 2019 versión definitiva y 2020 versión prel"/>
    <n v="1"/>
    <s v="Documento"/>
    <s v="Actualización de la Cuenta Satélite Minera"/>
    <n v="0.05"/>
    <s v="Inversión"/>
    <s v="Asesoría para promover el desarrollo sostenible y la competitividad del sector minero Nacional."/>
    <x v="11"/>
    <m/>
    <s v="X"/>
    <m/>
    <d v="2022-01-24T00:00:00"/>
    <d v="2022-07-30T00:00:00"/>
    <s v="2. Direccionamiento Estratégico"/>
    <s v="2.1 Planeación Institucional"/>
    <s v="2. Plan Anual de Adquisiciones"/>
    <d v="2022-03-31T00:00:00"/>
    <n v="0.01"/>
    <s v="1.  Firma de Convenio: 19 de enero_x000a_2.  Acta de Inicio: 24 de enero_x000a_3.  Primer producto entregable: 2 de febrero_x000a_4.  Acta de aprobación primer producto entregable: 3 de febrero"/>
    <n v="0.01"/>
    <s v="La actividad reporta avance y evidencias acorde con lo reportado. Finaliza en julio"/>
    <d v="2022-04-19T00:00:00"/>
    <s v="Con avance"/>
    <d v="2022-06-01T00:00:00"/>
    <n v="0.02"/>
    <s v="DANE presenta informe financiero del convenio CV-002-2022 el dia 1 de junio. Radicado UPME No 202211100894229. _x000a__x000a_DANE presenta informe financiero del convenio CV-002-2022 el día 15 de junio. Radicado UPME No 20221110098882_x000a_Se espera que se entregue el inf"/>
    <n v="0.03"/>
    <s v="Actividad con avance acumulado del 3%, cuenta con las evidencias acorde con el reporte. Finaliza en julio."/>
    <d v="2022-07-20T00:00:00"/>
    <s v="Con avance y en terminos"/>
    <d v="2022-07-27T00:00:00"/>
    <n v="0.05"/>
    <s v="Que el día veintidós (22) de julio, el DANE FONDANE, realiza la entrega del producto entregable final mediante correo electrónico, con Radicado UPME No.  20221110128472, con los siguientes documentos:_x000a_•        Documento_evidencia_Balances_Oferta_Utilizaci"/>
    <n v="0.05"/>
    <s v="Actividad ejecutada conforme a lo planificado, cuenta con las evidencias correspondientes."/>
    <d v="2022-10-18T00:00:00"/>
    <s v="Cumplida"/>
    <m/>
    <m/>
    <m/>
    <n v="0.05"/>
    <s v="Subactividad ejecutada completamente"/>
    <d v="2023-01-18T00:00:00"/>
    <s v="Cumplida"/>
  </r>
  <r>
    <n v="3"/>
    <s v="Objetivo Estratégico No.3"/>
    <s v="Orientar el aprovechamiento y uso eficiente y responsable de los recursos minero – energéticos."/>
    <s v="3.1 Elaborar los planes minero-energéticos con aplicación de estándares OCDE, y alineación con los ODS, objetivos transformacionales del sector y Plan Nacional de Desarrollo – PND."/>
    <s v="Elaborar estudios como insumo para la planeación, para análisis del comportamiento e incidencia, así como los requerimientos del sector minero"/>
    <s v="Documento con identificación de implicaciones socioeconómicas y ambientales del cierre de proyectos mineros"/>
    <n v="1"/>
    <s v="Documento"/>
    <s v="Identificar las implicaciones socioeconómicas y ambientales del cierre de proyectos mineros en páramos"/>
    <n v="0.09"/>
    <s v="Inversión"/>
    <s v="Asesoría para promover el desarrollo sostenible y la competitividad del sector minero Nacional."/>
    <x v="11"/>
    <m/>
    <s v="X"/>
    <m/>
    <d v="2022-04-01T00:00:00"/>
    <d v="2022-09-30T00:00:00"/>
    <s v="2. Direccionamiento Estratégico"/>
    <s v="2.1 Planeación Institucional"/>
    <s v="2. Plan Anual de Adquisiciones"/>
    <m/>
    <n v="0"/>
    <m/>
    <m/>
    <m/>
    <m/>
    <s v="En terminos"/>
    <d v="2022-06-22T00:00:00"/>
    <n v="0.01"/>
    <s v="La contratación se aprobó en sesión del Comité No. 16 de fecha 17 de mayo de 2022.  _x000a_Se designó el CDP No. 17022 del 17 de junio de 2022._x000a_ Se remitieron los Estudios previos a contratación mediante radicado Radicado No.: 20221400020803  del 22 de junio de"/>
    <n v="0.01"/>
    <s v="Actividad que recoge las 2 subsiguientes, presenta avance del 1%, cuenta con las evidencias relacionada con  el proceso de contratación que se está llevando a cabo. Finaliza en septiembre."/>
    <d v="2022-07-20T00:00:00"/>
    <s v="Con avance y en terminos"/>
    <d v="2022-09-27T00:00:00"/>
    <n v="0.02"/>
    <s v="07/09/2022: Se publicó en el SECOP la Resolución No.000347 de 2022, Radicado ORFEO: 20221140003475, “Por la cual se selecciona la mejor oferta dentro del proceso de modalidad Invitación No. I003-2022” _x000a_15/09/2022: Se aprueba y firma por las partes, U T PR"/>
    <n v="0.02"/>
    <s v="Actividad que recoge las 2 subsiguientes, presenta avance acumulado del 2%, cuenta con las evidencias relacionada con  el proceso de contratación realizó, queda con rezago del 7%. Finalizaba en septiembre."/>
    <d v="2022-10-18T00:00:00"/>
    <s v="Incumplida"/>
    <d v="2022-12-20T00:00:00"/>
    <n v="6.7500000000000004E-2"/>
    <s v="Se registran los dos primeros pagos y está pendiente por desembolsar el tercer pago, se realizó aprobación de prorroga hasta el 28 de febrero para recibir el último entregable en 2023, quedando pendiente el último 25% de ejecución "/>
    <n v="6.7500000000000004E-2"/>
    <s v="La subactividad no se cumplio en su totalidad la consultoría logró entregar 3 de 4 entregables, falta un entregable el cual se realizará en el primer trimestre del 2023, de acuerdo con prorroga realizada al contrato."/>
    <d v="2023-01-18T00:00:00"/>
    <s v="Incumplida"/>
  </r>
  <r>
    <n v="3"/>
    <s v="Objetivo Estratégico No.1"/>
    <s v="Generar valor público, económico y social, a partir del conocimiento integral de los recursos minero-energéticos."/>
    <s v="1.1 Fortalecer el conocimiento de los recursos minerales y energéticos."/>
    <s v="Elaborar estudios como insumo para la planeación, para análisis del comportamiento e incidencia, así como los requerimientos del sector minero"/>
    <s v="Documento de incidencia y comportamiento de la minería en Colombia ( Roca Fosfórica y arena silícea)"/>
    <n v="1"/>
    <s v="Documento"/>
    <s v="Realizar el análisis de la estructura de las cadenas productivas de al menos dos (2) minerales explotados en Colombia (roca fosfórica  y arenas silíceas) con enfoque territorial"/>
    <n v="0"/>
    <s v="Inversión"/>
    <s v="Asesoría para promover el desarrollo sostenible y la competitividad del sector minero Nacional."/>
    <x v="11"/>
    <m/>
    <s v="X"/>
    <m/>
    <d v="2022-05-01T00:00:00"/>
    <d v="2022-10-31T00:00:00"/>
    <s v="2. Direccionamiento Estratégico"/>
    <s v="2.1 Planeación Institucional"/>
    <s v="2. Plan Anual de Adquisiciones"/>
    <m/>
    <n v="0"/>
    <m/>
    <m/>
    <m/>
    <m/>
    <s v="En terminos"/>
    <d v="2022-05-12T00:00:00"/>
    <s v="No Aplica"/>
    <s v="Se realizó modificación del PAA, informando que está actividad no se realizará y consolidando el presupuesto para el proyecto de cierre de minas en páramos (el porcentaje de avance cuantitativo se le adicionó al proyecto de cierre de minas) ahora aparece "/>
    <s v="No Aplica"/>
    <s v="Actividad que no requiere reporte, toda vez que pasó a ser parte de la anterior actividad &quot;Identificar las implicaciones socioeconómicas y ambientales del cierre de proyectos mineros en páramos&quot;"/>
    <d v="2022-07-20T00:00:00"/>
    <s v="No Aplica"/>
    <m/>
    <n v="0"/>
    <s v="N.A"/>
    <s v="No Aplica"/>
    <s v="Actividad que no requiere reporte, toda vez que pasó a ser parte de la anterior actividad &quot;Identificar las implicaciones socioeconómicas y ambientales del cierre de proyectos mineros en páramos&quot;"/>
    <d v="2022-07-20T00:00:00"/>
    <s v="No Aplica"/>
    <d v="2022-12-20T00:00:00"/>
    <s v="No Aplica"/>
    <s v="No aplica"/>
    <s v="No Aplica"/>
    <s v="Actividad que no requiere reporte, toda vez que pasó a ser parte de la anterior actividad &quot;Identificar las implicaciones socioeconómicas y ambientales del cierre de proyectos mineros en páramos&quot;"/>
    <d v="2023-01-18T00:00:00"/>
    <s v="Cumplida"/>
  </r>
  <r>
    <n v="3"/>
    <s v="Objetivo Estratégico No.3"/>
    <s v="Orientar el aprovechamiento y uso eficiente y responsable de los recursos minero – energéticos."/>
    <s v="3.1 Elaborar los planes minero-energéticos con aplicación de estándares OCDE, y alineación con los ODS, objetivos transformacionales del sector y Plan Nacional de Desarrollo – PND."/>
    <s v="Elaborar estudios como insumo para la planeación, para análisis del comportamiento e incidencia, así como los requerimientos del sector minero"/>
    <s v="Estrategia de inclusión financiera del sector minero"/>
    <n v="1"/>
    <s v="Documento"/>
    <s v="Establecer una hoja de ruta que permita definir estrategias y acciones detalladas para posibilitar la inclusión financiera del sector minero"/>
    <n v="0"/>
    <s v="Inversión"/>
    <s v="Asesoría para promover el desarrollo sostenible y la competitividad del sector minero Nacional."/>
    <x v="11"/>
    <m/>
    <s v="X"/>
    <m/>
    <d v="2022-05-01T00:00:00"/>
    <d v="2022-10-31T00:00:00"/>
    <s v="2. Direccionamiento Estratégico"/>
    <s v="2.1 Planeación Institucional"/>
    <s v="2. Plan Anual de Adquisiciones"/>
    <m/>
    <n v="0"/>
    <m/>
    <m/>
    <m/>
    <m/>
    <s v="En terminos"/>
    <d v="2022-05-12T00:00:00"/>
    <s v="No Aplica"/>
    <s v="Se realizó modificación del PAA, informando que está actividad no se realizará y consolidadndo el presupuesto para el proyecto de cierre de minas en páramos ( el porcentaje de avance cuantitativo se le adicionó al proyecto de cierre de minas) ahora aparec"/>
    <s v="No Aplica"/>
    <s v="Actividad que no requiere reporte, toda vez que pasó a ser parte de la anterior actividad &quot;Identificar las implicaciones socioeconómicas y ambientales del cierre de proyectos mineros en páramos&quot;"/>
    <d v="2022-07-20T00:00:00"/>
    <s v="No Aplica"/>
    <m/>
    <n v="0"/>
    <s v="N.A"/>
    <s v="No Aplica"/>
    <s v="Actividad que no requiere reporte, toda vez que pasó a ser parte de la anterior actividad &quot;Identificar las implicaciones socioeconómicas y ambientales del cierre de proyectos mineros en páramos&quot;"/>
    <d v="2022-07-20T00:00:00"/>
    <s v="No Aplica"/>
    <d v="2022-12-20T00:00:00"/>
    <s v="No Aplica"/>
    <s v="No aplica"/>
    <s v="No Aplica"/>
    <s v="Actividad que no requiere reporte, toda vez que pasó a ser parte de la anterior actividad &quot;Identificar las implicaciones socioeconómicas y ambientales del cierre de proyectos mineros en páramos&quot;"/>
    <d v="2023-01-18T00:00:00"/>
    <s v="Cumplida"/>
  </r>
  <r>
    <n v="3"/>
    <s v="Objetivo Estratégico No.1"/>
    <s v="Generar valor público, económico y social, a partir del conocimiento integral de los recursos minero-energéticos."/>
    <s v="1.1 Fortalecer el conocimiento de los recursos minerales y energéticos."/>
    <s v="Elaborar estudios como insumo para la planeación, para análisis del comportamiento e incidencia, así como los requerimientos del sector minero"/>
    <s v="Documento con estrategias para el aprovechamiento del potencial minero del carbón de forma límpia y sostenible"/>
    <n v="1"/>
    <s v="Documento"/>
    <s v="Establecer estrategias y acciones para la maximización del aprovechamiento del potencial minero del carbón de forma limpia y sostenible garantizando la meta nacional de reducción de emisiones de GEI 2030 y alcanzando la carbono neutralidad 2050, sorteando"/>
    <n v="0.05"/>
    <s v="Inversión"/>
    <s v="Asesoría para promover el desarrollo sostenible y la competitividad del sector minero Nacional."/>
    <x v="11"/>
    <m/>
    <s v="X"/>
    <m/>
    <d v="2022-04-01T00:00:00"/>
    <d v="2022-10-31T00:00:00"/>
    <s v="2. Direccionamiento Estratégico"/>
    <s v="2.1 Planeación Institucional"/>
    <s v="2. Plan Anual de Adquisiciones"/>
    <m/>
    <n v="0"/>
    <m/>
    <m/>
    <m/>
    <m/>
    <s v="En terminos"/>
    <d v="2022-05-17T00:00:00"/>
    <n v="5.0000000000000001E-3"/>
    <s v="se aprobó la ficha técnica de este proyecto en el comité de contratos # 16 del 17 de mayo de 2022, y se solicitó el CDP , se están trabajando ajustes a los estudios previos"/>
    <n v="5.0000000000000001E-3"/>
    <s v="Actividad con avance del 0,5, cuenta con las evidencias que corresponden al CDP dispuesto para la contratación. Finaliza en octubre."/>
    <d v="2022-07-20T00:00:00"/>
    <s v="No Aplica"/>
    <d v="2022-09-16T00:00:00"/>
    <n v="1.0500000000000001E-2"/>
    <s v="Contrato C129: Se realizaron todos los trámites para formalizar el _x000a_contrato C129 para el estudio de carbón en la transición energética.- Se firmó el acta de inicio el 16 de septiembre de 2022 "/>
    <n v="1.0500000000000001E-2"/>
    <s v="Actividad que presenta avance acumulado del 1,05%, cuenta con las evidencias relacionada con  el proceso de contratación realizado, queda con rezago del 3,95%. Finaliza en octubre."/>
    <d v="2022-10-18T00:00:00"/>
    <s v="Con avance y en terminos"/>
    <d v="2022-12-20T00:00:00"/>
    <n v="0.05"/>
    <s v="Se consolida en el documento donde se integran los entregables pactados conla consultoría. Este documento se entrega al Subdirector de Minería."/>
    <n v="0.05"/>
    <s v="Subacividad cumplida en su totalidad"/>
    <d v="2023-01-18T00:00:00"/>
    <s v="Cumplida"/>
  </r>
  <r>
    <n v="3"/>
    <s v="Objetivo Estratégico No.1"/>
    <s v="Generar valor público, económico y social, a partir del conocimiento integral de los recursos minero-energéticos."/>
    <s v="1.1 Fortalecer el conocimiento de los recursos minerales y energéticos."/>
    <s v="Elaborar estudios como insumo para la planeación, para análisis del comportamiento e incidencia, así como los requerimientos del sector minero"/>
    <s v="Documento informe de cobre para publicación y piezas gráficas para campaña de divulgación de información técnica explotación de cobre en Colombia"/>
    <n v="1"/>
    <s v="Documento"/>
    <s v="Publicación del informe mineral de cobre en Colombia"/>
    <n v="0.02"/>
    <s v="Funcionamiento"/>
    <s v="N.A."/>
    <x v="11"/>
    <m/>
    <s v="X"/>
    <m/>
    <d v="2022-01-01T00:00:00"/>
    <d v="2022-03-31T00:00:00"/>
    <s v="2. Direccionamiento Estratégico"/>
    <s v="2.1 Planeación Institucional"/>
    <s v="N.A."/>
    <d v="2022-03-31T00:00:00"/>
    <n v="1.4999999999999999E-2"/>
    <s v="Se tiene la propuesta de edición del documento por parte de la OGI con  VoBo en  espera de concepto de la  subdirección_x000a_Se está construyendo  documento de  reseña crítica del estudio, del cual se envió el primer borrador a la  subdirección, se está en la "/>
    <n v="1.4999999999999999E-2"/>
    <s v="Acorde con el reporte y las evidencias , la actividad queda con rezago del 25% frente a lo programado (2%)."/>
    <d v="2022-04-19T00:00:00"/>
    <s v="Con rezago"/>
    <d v="2022-04-12T00:00:00"/>
    <n v="2E-3"/>
    <s v="El 12 de de abril se presentó reseña crítica  del documento a la Dirección General de la UPME, se solicitó algunos ajustes al documento y una vez realizados los mismos socializar el documento con la Agencia Nacional de Minería (ANM) y el Ministerio de Min"/>
    <n v="1.7000000000000001E-2"/>
    <s v="Actividad con un avance del 1,7%, cuenta con las evidencias de lo reportado y continua con rezago del 0,3%. Finalizaba en marzo."/>
    <d v="2022-07-20T00:00:00"/>
    <s v="Incumplida"/>
    <d v="2022-09-16T00:00:00"/>
    <n v="0.02"/>
    <s v="Informe Cobre: Se publicó versión final del documento de cobre para _x000a_consulta del público en general, se puede consultar en el siguiente _x000a_enlace: https://www1.upme.gov.co/simco/Cifras-Sectoriales/EstudiosPublicaciones/Informe_Cobre_subdireccion_VD.pdf"/>
    <n v="0.02"/>
    <s v="Actividad que finaliza su ejecuciòn durante el 3er trimestre, cuenta con las evidencias."/>
    <d v="2022-10-18T00:00:00"/>
    <s v="Cumplida"/>
    <m/>
    <m/>
    <m/>
    <n v="0.02"/>
    <s v="Subactividad ejecutada completamente"/>
    <d v="2023-01-18T00:00:00"/>
    <s v="Cumplida"/>
  </r>
  <r>
    <n v="3"/>
    <s v="Objetivo Estratégico No.1"/>
    <s v="Generar valor público, económico y social, a partir del conocimiento integral de los recursos minero-energéticos."/>
    <s v="1.1 Fortalecer el conocimiento de los recursos minerales y energéticos."/>
    <s v="Elaborar estudios como insumo para la planeación, para análisis del comportamiento e incidencia, así como los requerimientos del sector minero"/>
    <s v="Informe consolidado de resultados del uso del Modelo CCMM – 2021"/>
    <n v="1"/>
    <s v="Documento"/>
    <s v="Estructurar informe que recoja las conclusiones frente a la posibilidad de uso del modelo CCMM ( Colombia Coal Mining Model) y las evidencias del ejercicio realizado durante 2021"/>
    <n v="0.02"/>
    <s v="Funcionamiento"/>
    <s v="N.A."/>
    <x v="11"/>
    <m/>
    <s v="X"/>
    <m/>
    <d v="2022-01-01T00:00:00"/>
    <d v="2022-03-31T00:00:00"/>
    <s v="2. Direccionamiento Estratégico"/>
    <s v="2.1 Planeación Institucional"/>
    <s v="N.A."/>
    <d v="2022-03-31T00:00:00"/>
    <n v="0.02"/>
    <s v="Se presentó documento al subdirector como evidencia de cumplimiento de los objetivos establecidos con el funcionario que tenía a cargo el ejercicio de construcción de dicho documento de reporte"/>
    <n v="0.03"/>
    <s v="La actividad se cumple acorde con lo planificado y cuenta con las evidencias respectivas."/>
    <d v="2022-04-19T00:00:00"/>
    <s v="Cumplida"/>
    <m/>
    <m/>
    <s v="Cumplida trimestre anterior"/>
    <n v="0.03"/>
    <s v="Actividad cumplida en el 1er trimestre."/>
    <d v="2022-07-20T00:00:00"/>
    <s v="Cumplida"/>
    <m/>
    <m/>
    <s v="Cumplida trimestre II"/>
    <n v="0.03"/>
    <s v="Actividad cumplida en el 2do trimestre"/>
    <d v="2022-10-18T00:00:00"/>
    <s v="Cumplida"/>
    <m/>
    <m/>
    <m/>
    <n v="0.03"/>
    <s v="Subactividad ejecutada completamente"/>
    <d v="2023-01-18T00:00:00"/>
    <s v="Cumplida"/>
  </r>
  <r>
    <n v="3"/>
    <s v="Objetivo Estratégico No.1"/>
    <s v="Generar valor público, económico y social, a partir del conocimiento integral de los recursos minero-energéticos."/>
    <s v="1.1 Fortalecer el conocimiento de los recursos minerales y energéticos."/>
    <s v="Elaborar estudios como insumo para la planeación, para análisis del comportamiento e incidencia, así como los requerimientos del sector minero"/>
    <s v="Documento con actualización de estudios de mercado de oferta y demanda de minerales"/>
    <n v="3"/>
    <s v="Documento"/>
    <s v="Actualizar estudios de mercado de oferta y demanda nacional e internacional de minerales"/>
    <n v="0.02"/>
    <s v="Funcionamiento"/>
    <s v="N.A."/>
    <x v="11"/>
    <m/>
    <s v="X"/>
    <m/>
    <d v="2022-01-01T00:00:00"/>
    <d v="2022-12-31T00:00:00"/>
    <s v="2. Direccionamiento Estratégico"/>
    <s v="2.1 Planeación Institucional"/>
    <s v="N.A."/>
    <m/>
    <n v="0"/>
    <m/>
    <m/>
    <m/>
    <m/>
    <s v="En terminos"/>
    <m/>
    <n v="0"/>
    <s v="No aplica reporte para este trimestre"/>
    <n v="0"/>
    <s v="Actividad que no presente avance al 2do trimestre. Finaliza en diciembre"/>
    <d v="2022-07-20T00:00:00"/>
    <s v="Sin avance y en terminos"/>
    <n v="0"/>
    <n v="0"/>
    <s v="Actividad que no reporta avance en este trimestre "/>
    <n v="0"/>
    <s v="Actividad que no presente avance al 3er trimestre. Finaliza en diciembre"/>
    <d v="2022-10-18T00:00:00"/>
    <s v="Sin avance y en terminos"/>
    <d v="2022-12-20T00:00:00"/>
    <n v="0"/>
    <s v="Actividad que no reporta avance en este trimestre "/>
    <n v="0"/>
    <s v="Subactividad que no presentó avance en la vigencia."/>
    <d v="2023-01-18T00:00:00"/>
    <s v="Incumplida"/>
  </r>
  <r>
    <n v="4"/>
    <s v="Objetivo Estratégico No.1"/>
    <s v="Generar valor público, económico y social, a partir del conocimiento integral de los recursos minero-energéticos."/>
    <s v="1.1 Fortalecer el conocimiento de los recursos minerales y energéticos."/>
    <s v="Mejorar el flujo, calidad y el análisis de lal información que nutre el Sistema de Información Minero Colombiano - SIMCO"/>
    <s v="Renovación suscripción  ONLINE ARGUS MEDIA"/>
    <n v="1"/>
    <s v="Suscripción"/>
    <s v="Renovar el servicio de información ONLINE de ARGUS MEDIA, a prestar a partir del inicio de la suscripción"/>
    <n v="0.04"/>
    <s v="Inversión"/>
    <s v="Asesoría para promover el desarrollo sostenible y la competitividad del sector minero Nacional."/>
    <x v="11"/>
    <m/>
    <s v="X"/>
    <m/>
    <d v="2022-01-01T00:00:00"/>
    <d v="2022-01-31T00:00:00"/>
    <s v="2. Direccionamiento Estratégico"/>
    <s v="2.1 Planeación Institucional"/>
    <s v="2. Plan Anual de Adquisiciones"/>
    <d v="2022-03-31T00:00:00"/>
    <n v="0.04"/>
    <s v="Se realizó firma de contratato y dos renovaciones de suscripciones de información durante el mes de marzo, de igual manera se nombra supervisores para  Fast Market y Argus Media a Carlos Medina y Héctor Herrera respectivamente._x000a_El proceso de realización d"/>
    <n v="0.04"/>
    <s v="La actividad se cumple acorde con lo planificado y cuenta con las evidencias."/>
    <d v="2022-04-19T00:00:00"/>
    <s v="Cumplida"/>
    <m/>
    <m/>
    <s v="Cumplida trimestre anterior"/>
    <n v="0.04"/>
    <s v="Actividad cumplida en el 1er trimestre."/>
    <d v="2022-07-20T00:00:00"/>
    <s v="Cumplida"/>
    <m/>
    <m/>
    <s v="Cumplida trimestre I"/>
    <n v="0.04"/>
    <s v="Actividad cumplida en el 1er trimestre."/>
    <d v="2022-10-18T00:00:00"/>
    <s v="Cumplida"/>
    <m/>
    <m/>
    <m/>
    <n v="0.04"/>
    <s v="Subactividad ejecutada completamente"/>
    <d v="2023-01-18T00:00:00"/>
    <s v="Cumplida"/>
  </r>
  <r>
    <n v="4"/>
    <s v="Objetivo Estratégico No.1"/>
    <s v="Generar valor público, económico y social, a partir del conocimiento integral de los recursos minero-energéticos."/>
    <s v="1.1 Fortalecer el conocimiento de los recursos minerales y energéticos."/>
    <s v="Mejorar el flujo, calidad y el análisis de lal información que nutre el Sistema de Información Minero Colombiano - SIMCO"/>
    <s v="Renovación suscripción ONLINE BALTIC EXCHANGE"/>
    <n v="1"/>
    <s v="Suscripción"/>
    <s v="Realizar la renovación de la suscripción ONLINE de Baltic Exchange."/>
    <n v="0.04"/>
    <s v="Inversión"/>
    <s v="Asesoría para promover el desarrollo sostenible y la competitividad del sector minero Nacional."/>
    <x v="11"/>
    <m/>
    <s v="X"/>
    <m/>
    <d v="2022-12-01T00:00:00"/>
    <d v="2022-12-31T00:00:00"/>
    <s v="2. Direccionamiento Estratégico"/>
    <s v="2.1 Planeación Institucional"/>
    <s v="2. Plan Anual de Adquisiciones"/>
    <m/>
    <n v="0"/>
    <m/>
    <m/>
    <m/>
    <m/>
    <s v="En terminos"/>
    <m/>
    <n v="0"/>
    <s v="No aplica reporte para este trimestre"/>
    <n v="0"/>
    <s v="Actividad que no presenta avance al 2do trimestre. Finaliza en diciembre"/>
    <d v="2022-07-20T00:00:00"/>
    <s v="Sin avance y en terminos"/>
    <d v="2022-09-30T00:00:00"/>
    <n v="0.01"/>
    <s v="Se elaboró la ficha para renovación de suscripción con Baltic Exchange, y se compartió con el área jurídica para su visto bueno y posterior presentación al comité de contratos"/>
    <n v="0.01"/>
    <s v="Actividad que reporta avance acumulado del 1%, cuenta con las evidencias del avance en el proceso de renocación de  una (1) suscripción. Finaliza en diciembre."/>
    <d v="2022-10-18T00:00:00"/>
    <s v="Con avance y en terminos"/>
    <d v="2022-12-20T00:00:00"/>
    <n v="0.04"/>
    <s v="se surtió todo el tema contractual y se gestionó pago de la suscripción la segunda semana del mes de diciembre de 2022"/>
    <n v="0.04"/>
    <s v="Subactividad ejecutada completamente"/>
    <d v="2023-01-18T00:00:00"/>
    <s v="Cumplida"/>
  </r>
  <r>
    <n v="4"/>
    <s v="Objetivo Estratégico No.1"/>
    <s v="Generar valor público, económico y social, a partir del conocimiento integral de los recursos minero-energéticos."/>
    <s v="1.1 Fortalecer el conocimiento de los recursos minerales y energéticos."/>
    <s v="Mejorar el flujo, calidad y el análisis de lal información que nutre el Sistema de Información Minero Colombiano - SIMCO"/>
    <s v="Servicios de suscripción ONLINE FAST MARKETS MB"/>
    <n v="1"/>
    <s v="Suscripción"/>
    <s v="Prestar los servicios de suscripción ON LINE a Fast Markets MB"/>
    <n v="0.04"/>
    <s v="Inversión"/>
    <s v="Asesoría para promover el desarrollo sostenible y la competitividad del sector minero Nacional."/>
    <x v="11"/>
    <m/>
    <s v="X"/>
    <m/>
    <d v="2022-01-01T00:00:00"/>
    <d v="2022-01-31T00:00:00"/>
    <s v="2. Direccionamiento Estratégico"/>
    <s v="2.1 Planeación Institucional"/>
    <s v="2. Plan Anual de Adquisiciones"/>
    <d v="2022-03-31T00:00:00"/>
    <n v="0.04"/>
    <s v="Se realizó firma de contratato y dos renovaciones de suscripciones de información durante el mes de marzo, de igual manera se nombra supervisores para  Fast Market y Argus Media a Carlos Medina y Héctor Herrera respectivamente._x000a_El proceso de realización d"/>
    <n v="0.04"/>
    <s v="La actividad se cumplió y cuenta con las evidencias."/>
    <d v="2022-04-19T00:00:00"/>
    <s v="Cumplida"/>
    <m/>
    <m/>
    <s v="Cumplida trimestre anterior"/>
    <n v="0.04"/>
    <s v="Actividad cumplida en el 1er trimestre."/>
    <d v="2022-07-20T00:00:00"/>
    <s v="Cumplida"/>
    <m/>
    <m/>
    <s v="Actividad cumplida trimestre I"/>
    <n v="0.04"/>
    <s v="Actividad cumplida en el 1er trimestre."/>
    <d v="2022-10-18T00:00:00"/>
    <s v="Cumplida"/>
    <m/>
    <m/>
    <m/>
    <n v="0.04"/>
    <s v="Subactividad ejecutada completamente"/>
    <d v="2023-01-18T00:00:00"/>
    <s v="Cumplida"/>
  </r>
  <r>
    <n v="4"/>
    <s v="Objetivo Estratégico No.1"/>
    <s v="Generar valor público, económico y social, a partir del conocimiento integral de los recursos minero-energéticos."/>
    <s v="1.1 Fortalecer el conocimiento de los recursos minerales y energéticos."/>
    <s v="Mejorar el flujo, calidad y el análisis de lal información que nutre el Sistema de Información Minero Colombiano - SIMCO"/>
    <s v="Renovación suscripción  ONLINE WOOD MACKENZIE"/>
    <n v="1"/>
    <s v="Suscripción"/>
    <s v="Realizar la renovación de la suscripción ONLINE de Wood Mackenzie."/>
    <n v="0.04"/>
    <s v="Inversión"/>
    <s v="Asesoría para promover el desarrollo sostenible y la competitividad del sector minero Nacional."/>
    <x v="11"/>
    <m/>
    <s v="X"/>
    <m/>
    <d v="2022-12-01T00:00:00"/>
    <d v="2022-12-31T00:00:00"/>
    <s v="2. Direccionamiento Estratégico"/>
    <s v="2.1 Planeación Institucional"/>
    <s v="2. Plan Anual de Adquisiciones"/>
    <m/>
    <n v="0"/>
    <m/>
    <m/>
    <m/>
    <m/>
    <s v="En terminos"/>
    <m/>
    <n v="0"/>
    <s v="No aplica reporte para este trimestre"/>
    <n v="0"/>
    <s v="Actividad que no presente avance al 2do trimestre. Finaliza en diciembre"/>
    <d v="2022-07-20T00:00:00"/>
    <s v="Sin avance y en terminos"/>
    <m/>
    <n v="0"/>
    <s v="Actividad que no presente avance al trimestreIII. Finaliza en diciembre"/>
    <n v="0"/>
    <s v="Actividad que no presente avance al 3er trimestre. Finaliza en diciembre"/>
    <d v="2022-10-18T00:00:00"/>
    <s v="Sin avance y en terminos"/>
    <d v="2022-12-20T00:00:00"/>
    <n v="0.04"/>
    <s v="Se realizó todo el trámite precontractual, se solicitó CDP, está pendiente gestionar la orden de pago para renovación de la suscripción, se espera finalizar a 31 de diciembre"/>
    <n v="0.04"/>
    <s v="Subactividad cumplida en su totalidad. Se realizó la suscripción"/>
    <d v="2023-01-18T00:00:00"/>
    <s v="Cumplida"/>
  </r>
  <r>
    <n v="4"/>
    <s v="Objetivo Estratégico No.1"/>
    <s v="Generar valor público, económico y social, a partir del conocimiento integral de los recursos minero-energéticos."/>
    <s v="1.1 Fortalecer el conocimiento de los recursos minerales y energéticos."/>
    <s v="Mejorar el flujo, calidad y el análisis de lal información que nutre el Sistema de Información Minero Colombiano - SIMCO"/>
    <s v="Reportes y temas actualizados en la base de datos del SIMCO"/>
    <n v="1"/>
    <s v="SIMCO actualizado"/>
    <s v="Generación de reportes y Actualización de contenidos SIMCO"/>
    <n v="0.04"/>
    <s v="Funcionamiento"/>
    <s v="N.A."/>
    <x v="11"/>
    <m/>
    <s v="X"/>
    <m/>
    <d v="2022-03-01T00:00:00"/>
    <d v="2022-12-31T00:00:00"/>
    <s v="2. Direccionamiento Estratégico"/>
    <s v="2.1 Planeación Institucional"/>
    <s v="N.A."/>
    <d v="2022-03-31T00:00:00"/>
    <n v="0.01"/>
    <s v="Durante el primer trimestre 2022:_x000a_- Se han adelantado las actualizaciones en Base de datos de Históricos de precios internacionales, Históricos precio base de Liquidación de Regalías, y en plataforma SIMCO de igual forma la información de precios de la pa"/>
    <n v="0.01"/>
    <s v="La actividad presenta avance y cuenta con las evidenicas de lo reportado. Finaliza en diciembre"/>
    <d v="2022-04-19T00:00:00"/>
    <s v="Con avance"/>
    <d v="2022-06-30T00:00:00"/>
    <n v="0.01"/>
    <s v="En relación a Producción y Regalías la última información que se compartió por parte de la ANM con destino SIMCO es con corte a 2do  trimestre 2021, por esta razón no se ha podido actualizar la información  en el SIMCO, sin embargo se solicitó mediante co"/>
    <n v="0.02"/>
    <s v="Actividad con avance acumulado del 2%, con evidencias acorde con el reporte. Finaliza en diciembre."/>
    <d v="2022-07-20T00:00:00"/>
    <s v="Con avance y en terminos"/>
    <d v="2022-09-30T00:00:00"/>
    <n v="0.03"/>
    <s v="Actualización de reportes:_x000a__x000a_De acuerdo con la información de Producción y Regalías que normalmente es suministrada a través de PANGEA, (mecanismo con el cual se cuenta  para la actualización de los reportes), mediante el cual la Agencia Nacional de Minerí"/>
    <n v="0.03"/>
    <s v="Actividad que reporta avance acumulado al 3er trimesre del 3%, cuenta con las evidencias de la actualización en cuanto a algunos de los minerales principales de los hay información consistente. Finaliza en diciembre."/>
    <d v="2022-10-18T00:00:00"/>
    <s v="Con avance y en terminos"/>
    <d v="2022-12-20T00:00:00"/>
    <n v="0.04"/>
    <s v="_x000a_Reporte: Producción regalías y comercio exterior. Se_x000a_ actualizaron 33 reportes. En el SIMCO actualmente se encuentra, la _x000a_información del consolidado Nacional en el reporte general y minerales _x000a_de la siguiente forma_x000a_Información de producción: Actualizado"/>
    <n v="0.04"/>
    <s v="Subactividad ejecutada completamente"/>
    <d v="2023-01-18T00:00:00"/>
    <s v="Cumplida"/>
  </r>
  <r>
    <n v="1"/>
    <s v="Objetivo Estratégico No.4"/>
    <s v="Desarrollar las acciones necesarias que permitan materializar los planes, programas y proyectos en el sector minero energético."/>
    <s v="4.1 Impulsar obras de infraestructura para abastecimiento y confiabilidad energética."/>
    <s v="1. Identificar posibilidades y condicionantes de los proyectos de transmisión (alertas tempranas: físicas, sociales, ambientales, etc.) en fase de planeación y en fase de convocatoria."/>
    <s v="Solicitud a las entidades involucradas"/>
    <n v="1"/>
    <s v="Porcentaje"/>
    <s v="1.1 Realizar solicitud de información socio-ambiental a las entidades involucradas"/>
    <n v="5.0000000000000001E-3"/>
    <s v="Funcionamiento"/>
    <s v="N.A."/>
    <x v="12"/>
    <m/>
    <s v="X"/>
    <m/>
    <d v="2022-01-01T00:00:00"/>
    <d v="2022-03-31T00:00:00"/>
    <s v="2. Direccionamiento Estratégico"/>
    <s v="2.1 Planeación Institucional"/>
    <s v="N.A."/>
    <d v="2022-03-31T00:00:00"/>
    <n v="4.4999999999999997E-3"/>
    <s v="-Durante el trimestre realizó el envío de  53 oficios solicitando información para alertas tempranas (evidencia en carpeta: Z:\03_Calidad\Plan de Accion\2022\Trimestre 1\Convocatorias)"/>
    <n v="4.4999999999999997E-3"/>
    <s v="Actividad con rezago, reporta avance sin evidencias"/>
    <d v="2022-04-19T00:00:00"/>
    <s v="Con rezago"/>
    <d v="2022-05-25T00:00:00"/>
    <n v="5.0000000000000001E-3"/>
    <s v="Durante el trimestre se realizó el envío de 41 oficios solicitando información para alertas tempranas (evidencia en carpeta: Z:\03_Calidad\Plan de Accion\2022\Trimestre 2\Convocatorias)"/>
    <n v="5.0000000000000001E-3"/>
    <s v="Actividad cumplida durante el 2do trimestre, cuenta con las evidencias correspondientes."/>
    <d v="2022-07-20T00:00:00"/>
    <s v="Cumplida"/>
    <m/>
    <m/>
    <s v="Actividad cumplida"/>
    <n v="5.0000000000000001E-3"/>
    <s v="Actividad cumplida durante el 2do trimestre, cuenta con las evidencias correspondientes."/>
    <d v="2022-10-18T00:00:00"/>
    <s v="Cumplida"/>
    <m/>
    <m/>
    <s v="Actividad cumplida"/>
    <n v="5.0000000000000001E-3"/>
    <s v="Subactividad ejecutada completamente"/>
    <d v="2023-01-18T00:00:00"/>
    <s v="Cumplida"/>
  </r>
  <r>
    <n v="2"/>
    <s v="Objetivo Estratégico No.4"/>
    <s v="Desarrollar las acciones necesarias que permitan materializar los planes, programas y proyectos en el sector minero energético."/>
    <s v="4.1 Impulsar obras de infraestructura para abastecimiento y confiabilidad energética."/>
    <s v="1. Identificar posibilidades y condicionantes de los proyectos de transmisión (alertas tempranas: físicas, sociales, ambientales, etc.) en fase de planeación y en fase de convocatoria."/>
    <s v="Informe para el GIT de Transmisión"/>
    <n v="1"/>
    <s v="Porcentaje"/>
    <s v="1.2 Elaborar Documento de alertas tempranas en fase de planeación_x000a_- Primer momento (análisis obras)"/>
    <n v="5.0000000000000001E-3"/>
    <s v="Funcionamiento"/>
    <s v="N.A."/>
    <x v="12"/>
    <s v="X"/>
    <m/>
    <s v="Subdirección de Energía Eléctrica- GIT Transmisión"/>
    <d v="2022-07-01T00:00:00"/>
    <d v="2022-12-30T00:00:00"/>
    <s v="2. Direccionamiento Estratégico"/>
    <s v="2.1 Planeación Institucional"/>
    <s v="N.A."/>
    <m/>
    <n v="0"/>
    <s v="-Esta actividad se tiene prevista para ser realizada en el 3er trimestre."/>
    <m/>
    <m/>
    <m/>
    <s v="En terminos"/>
    <m/>
    <n v="0"/>
    <s v="-Esta actividad se tiene prevista para ser realizada en el 3er trimestre."/>
    <n v="0"/>
    <s v="Actividad que no presente avance al 2do trimestre. Finaliza en diciembre"/>
    <d v="2022-07-20T00:00:00"/>
    <s v="Sin avance y en terminos"/>
    <m/>
    <n v="0"/>
    <s v="Esta actividad no se realizó puesto que el grupo de transmisión se encuentra en revisión de los proyectos que podrían requerir necesidades de expansión, lo anterior dada la fecha máxima de entrega de las solicitud de conexión para la vigencia 2022 (CREG 0"/>
    <n v="0"/>
    <s v="Actividad que al 3er trimestre no reporta avance, se encuentra programada para ejecutar entre julio y diciembre. Finaliza en diciembre"/>
    <d v="2022-10-18T00:00:00"/>
    <s v="Sin avance y en terminos"/>
    <d v="2022-12-23T00:00:00"/>
    <n v="5.0000000000000001E-3"/>
    <s v="Se elaboró docuemento de análisis de posibiliades y condicionantes en un primer momento para las suiguientes proyectos priorizados:_x000a_ Subestación La Uribe 220 kV_x000a_ Expansión Nordeste Urabá 220 kV _x000a_ Expansión Oriente Antioqueño_x000a_ (evidencias en carpeta: \\srv"/>
    <n v="5.0000000000000001E-3"/>
    <s v="Subactividad ejecutada completamente"/>
    <d v="2023-01-18T00:00:00"/>
    <s v="Cumplida"/>
  </r>
  <r>
    <n v="3"/>
    <s v="Objetivo Estratégico No.4"/>
    <s v="Desarrollar las acciones necesarias que permitan materializar los planes, programas y proyectos en el sector minero energético."/>
    <s v="4.1 Impulsar obras de infraestructura para abastecimiento y confiabilidad energética."/>
    <s v="1. Identificar posibilidades y condicionantes de los proyectos de transmisión (alertas tempranas: físicas, sociales, ambientales, etc.) en fase de planeación y en fase de convocatoria."/>
    <s v="Informe para el GIT de Transmisión"/>
    <n v="1"/>
    <s v="Porcentaje"/>
    <s v="1.3 Elaborar Documento de alertas tempranas en fase de planeación_x000a_- Segundo momento (definición de obras)"/>
    <n v="5.0000000000000001E-3"/>
    <s v="Funcionamiento"/>
    <s v="N.A."/>
    <x v="12"/>
    <s v="X"/>
    <m/>
    <s v="Subdirección de Energía Eléctrica- GIT Transmisión"/>
    <d v="2022-07-01T00:00:00"/>
    <d v="2022-12-31T00:00:00"/>
    <s v="2. Direccionamiento Estratégico"/>
    <s v="2.1 Planeación Institucional"/>
    <s v="N.A."/>
    <m/>
    <n v="0"/>
    <s v="-Esta actividad se tiene prevista para ser realizada en el 4to trimestre."/>
    <m/>
    <m/>
    <m/>
    <s v="En terminos"/>
    <m/>
    <n v="0"/>
    <s v="-Esta actividad se tiene prevista para ser realizada en el 4to trimestre."/>
    <n v="0"/>
    <s v="Actividad que no presente avance al 2do trimestre. Finaliza en diciembre"/>
    <d v="2022-07-20T00:00:00"/>
    <s v="Sin avance y en terminos"/>
    <m/>
    <n v="0"/>
    <s v="Esta actividad no se realizó puesto que el grupo de transmisión se encuentra en revisión de los proyectos que podrían requerir necesidades de expansión, lo anterior dada la fecha máxima de entrega de las solicitud de conexión para la vigencia 2022 (CREG 0"/>
    <n v="0"/>
    <s v="Actividad que al 3er trimestre no reporta avance, se encuentra programada para ejecutar entre julio y diciembre. Finaliza en diciembre"/>
    <d v="2022-10-18T00:00:00"/>
    <s v="Sin avance y en terminos"/>
    <m/>
    <n v="0"/>
    <s v="Esta actividad no se realizó puesto que el grupo de transmisión se encuentra en revisión de los proyectos que podrían requerir expansión, lo anterior dada la fecha máxima de entrega de las solicitud de conexión para la vigencia 2022 (CREG 075)"/>
    <n v="0"/>
    <s v="Subactividad que no presentó avance en la vigencia."/>
    <d v="2023-01-18T00:00:00"/>
    <s v="Incumplida"/>
  </r>
  <r>
    <n v="4"/>
    <s v="Objetivo Estratégico No.4"/>
    <s v="Desarrollar las acciones necesarias que permitan materializar los planes, programas y proyectos en el sector minero energético."/>
    <s v="4.1 Impulsar obras de infraestructura para abastecimiento y confiabilidad energética."/>
    <s v="1. Identificar posibilidades y condicionantes de los proyectos de transmisión (alertas tempranas: físicas, sociales, ambientales, etc.) en fase de planeación y en fase de convocatoria."/>
    <s v="Documentos con alertas tempranas"/>
    <n v="1"/>
    <s v="Porcentaje"/>
    <s v="1.4 Elaborar Documento de alertas tempranas para proyectos objeto de convocatorias públicas - Tercer momento (convocatoria)"/>
    <n v="0.02"/>
    <s v="Funcionamiento"/>
    <s v="N.A."/>
    <x v="12"/>
    <m/>
    <s v="X"/>
    <m/>
    <d v="2022-01-01T00:00:00"/>
    <d v="2022-12-31T00:00:00"/>
    <s v="2. Direccionamiento Estratégico"/>
    <s v="2.1 Planeación Institucional"/>
    <s v="N.A."/>
    <s v="31/03/222"/>
    <n v="0.01"/>
    <s v="-Se trabajó en el documento de alertas tempranas para 3 proyectos:_x000a_*Mirolindo-Gualanday_x000a_*Flandes Lanceros _x000a_*2do circuito Sahagún._x000a_Evidencia en carpeta: Z:\03_Calidad\Plan de Accion\2022\Trimestre 1\Convocatorias"/>
    <n v="0.01"/>
    <s v="Actividad que reporta avance sin evidencias"/>
    <d v="2022-04-19T00:00:00"/>
    <s v="Con avance"/>
    <m/>
    <n v="0"/>
    <s v="Para el presente trimestre, no se realizaron documentos de Alertas tempranas."/>
    <n v="0.01"/>
    <s v="Actividad que no reporta avance durante el 2do trimestre. Finaliza en diciembre."/>
    <d v="2022-07-20T00:00:00"/>
    <s v="Con avance y en terminos"/>
    <m/>
    <n v="0"/>
    <s v="Para el presente trimestre, no se realizaron documentos de Alertas tempranas. Sin embargo, se avanza en la revisión de algunos documentos de Alertas Tempranas que requieren actualizaciones."/>
    <n v="0.01"/>
    <s v="Actividad que no reporta avance durante el 3er trimestre. Finaliza en diciembre."/>
    <d v="2022-10-18T00:00:00"/>
    <s v="Con avance y en terminos"/>
    <d v="2022-12-23T00:00:00"/>
    <n v="0.02"/>
    <s v="Se trabajó en la actualización de 10 proyectos:_x000a_ Salamina 230 kV_x000a_ San Lorenzo 230 kV _x000a_ Pasacaballos 220 _x000a_ Carreto 500 kV _x000a_ Cabrera 230 kV _x000a_ Alcaraván 230 kV_x000a_ La Paz 230 kV_x000a_ Huila 230 kV_x000a_ Primavera 500 kV_x000a_ 4to Trf Sogamoso 500 kV_x000a_ (evidencias en carpeta: \"/>
    <n v="0.02"/>
    <s v="Subactividad ejecutada completamente"/>
    <d v="2023-01-18T00:00:00"/>
    <s v="Cumplida"/>
  </r>
  <r>
    <n v="5"/>
    <s v="Objetivo Estratégico No.4"/>
    <s v="Desarrollar las acciones necesarias que permitan materializar los planes, programas y proyectos en el sector minero energético."/>
    <s v="4.1 Impulsar obras de infraestructura para abastecimiento y confiabilidad energética."/>
    <s v="2. Realizar la estructuración técnica de la  incorporación de la segunda fase de renovables desde La Guajira (HVDC)"/>
    <s v="Documentos para la gestión precontractual y contractual (Ficha, solicitud de CDP y Estudios previos)"/>
    <n v="1"/>
    <s v="Porcentaje"/>
    <s v="2.1 Realizar sondeo de mercado, elaborar ficha para presentar a comité de contratos, solicitud de CDP y estudios previos para documento de condicionantes y determinantes ambientales de la Convocatoria pública HDVC"/>
    <n v="5.0000000000000001E-3"/>
    <s v="Inversión"/>
    <s v="Implementación de acciones para la confiabilidad del subsector eléctrico a nivel Nacional."/>
    <x v="12"/>
    <s v="X"/>
    <m/>
    <s v="-Secretaría General-GIT Jurídica y Contractual_x000a_-Secretaría General-GIT Financiera"/>
    <d v="2022-01-01T00:00:00"/>
    <d v="2022-03-31T00:00:00"/>
    <s v="2. Direccionamiento Estratégico"/>
    <s v="2.1 Planeación Institucional"/>
    <s v="N.A."/>
    <s v="31/03/222"/>
    <n v="5.0000000000000001E-3"/>
    <s v="-Se realizó sondeo de mercado, se presentó ante comité de contratos la ficha para la contratación ambiental y se encuentran listos los estudios previos para iniciar el proceso contractual. Evidencia en carpeta: Z:\03_Calidad\Plan de Accion\2022\Trimestre "/>
    <n v="5.0000000000000001E-3"/>
    <s v="Actividad con rezago, reporta avance sin evidencias"/>
    <d v="2022-04-19T00:00:00"/>
    <s v="Con rezago"/>
    <m/>
    <m/>
    <s v="Cumplido el trimestre anterior."/>
    <n v="5.0000000000000001E-3"/>
    <s v="Actividad cumplida en el 1er trimestre, cuenta con las evidencias correspondientes."/>
    <d v="2022-07-20T00:00:00"/>
    <s v="Cumplida"/>
    <m/>
    <m/>
    <s v="Se cuenta con contrato C-113-2022. El contrato inició ejecución el 25 de julio de 2022."/>
    <n v="5.0000000000000001E-3"/>
    <s v="Actividad cumplida en el 1er trimestre."/>
    <d v="2022-10-18T00:00:00"/>
    <s v="Cumplida"/>
    <m/>
    <m/>
    <s v="Actividad cumplida en el 1er trimestre."/>
    <n v="5.0000000000000001E-3"/>
    <s v="Subactividad ejecutada completamente"/>
    <d v="2023-01-18T00:00:00"/>
    <s v="Cumplida"/>
  </r>
  <r>
    <n v="6"/>
    <s v="Objetivo Estratégico No.4"/>
    <s v="Desarrollar las acciones necesarias que permitan materializar los planes, programas y proyectos en el sector minero energético."/>
    <s v="4.1 Impulsar obras de infraestructura para abastecimiento y confiabilidad energética."/>
    <s v="2. Realizar la estructuración técnica de la  incorporación de la segunda fase de renovables desde La Guajira (HVDC)"/>
    <s v="Informes con los resultados de la contratación"/>
    <n v="1"/>
    <s v="Porcentaje"/>
    <s v="2.2 Avances entregables, Informe final de documento de condicionantes y determinantes ambientales de la Convocatoria pública HDVC"/>
    <n v="7.4999999999999997E-3"/>
    <s v="Inversión"/>
    <s v="Implementación de acciones para la confiabilidad del subsector eléctrico a nivel Nacional."/>
    <x v="12"/>
    <m/>
    <s v="X"/>
    <m/>
    <d v="2022-04-01T00:00:00"/>
    <d v="2022-06-30T00:00:00"/>
    <s v="2. Direccionamiento Estratégico"/>
    <s v="2.1 Planeación Institucional"/>
    <s v="N.A."/>
    <m/>
    <n v="0"/>
    <s v="-Esta actividad se tiene prevista para ser realizada entre el 2do y 3er trimestre."/>
    <m/>
    <m/>
    <m/>
    <s v="En terminos"/>
    <m/>
    <n v="0"/>
    <s v="El grupo de jurídica y contractual informó que el 30-06-2022 el contrato se encuentra firmado en el SECOP II y se solicitó proceder con el trámite de la gestión de las pólizas. Pendiente de iniciar ejecución._x000a_ Evidencia en carpeta: Z:\03_Calidad\Plan de A"/>
    <n v="0"/>
    <s v="Actividad que no presenta avance al 2do trimestre (Se encuentra en proceso de la contratación correspondiente). Finalizaba en junio."/>
    <d v="2022-07-20T00:00:00"/>
    <s v="Incumplida"/>
    <d v="2022-09-30T00:00:00"/>
    <n v="3.8E-3"/>
    <s v="Se ha cumplido con el cronograma establecido en los TdR y en el contrato C-113-2022. En revisión por parte de UPME del entregable No. 2_x000a_ Evidencia en carpeta: &quot;Z:\03_Calidad\Plan de Accion\2022\Trimestre 3\Convocatorias\A2-Estructuracion HVDC&quot;"/>
    <n v="3.8E-3"/>
    <s v="Actividad que presenta avance del 0,38%, cuenta con las evidencias, queda con rezago. Finalizaba en junio"/>
    <d v="2022-10-18T00:00:00"/>
    <s v="Incumplida"/>
    <d v="2022-12-23T00:00:00"/>
    <n v="7.4999999999999997E-3"/>
    <s v="Se ha cumplido con el cronograma establecido en los TdR y en el contrato C-113-2022. Finalizado contrato_x000a_  Evidencia en carpeta: &quot;\\srvconvoca01\Convocatorias\03_Calidad\Plan de Accion\2022\Trimestre 4\Convocatorias&quot;"/>
    <n v="7.4999999999999997E-3"/>
    <s v="Subactividad ejecutada completamente"/>
    <d v="2023-01-18T00:00:00"/>
    <s v="Cumplida"/>
  </r>
  <r>
    <n v="7"/>
    <s v="Objetivo Estratégico No.4"/>
    <s v="Desarrollar las acciones necesarias que permitan materializar los planes, programas y proyectos en el sector minero energético."/>
    <s v="4.1 Impulsar obras de infraestructura para abastecimiento y confiabilidad energética."/>
    <s v="2. Realizar la estructuración técnica de la  incorporación de la segunda fase de renovables desde La Guajira (HVDC)"/>
    <s v="Documentos para la gestión precontractual y contractual (Ficha, solicitud de CDP y Estudios previos)"/>
    <n v="1"/>
    <s v="Porcentaje"/>
    <s v="2.3 Realizar ficha para presentar a comité de contratos, solicitud de CDP y Estudios previos para la estructuración de documentos de la Convocatoria pública HDVC"/>
    <n v="5.0000000000000001E-3"/>
    <s v="Inversión"/>
    <s v="Implementación de acciones para la confiabilidad del subsector eléctrico a nivel Nacional."/>
    <x v="12"/>
    <s v="X"/>
    <m/>
    <s v="-Secretaría General-GIT Jurídica y Contractual_x000a_-Secretaría General-GIT Financiera"/>
    <d v="2022-01-01T00:00:00"/>
    <d v="2022-03-31T00:00:00"/>
    <s v="2. Direccionamiento Estratégico"/>
    <s v="2.1 Planeación Institucional"/>
    <s v="N.A."/>
    <d v="2022-03-31T00:00:00"/>
    <n v="0"/>
    <s v="-Se realizó el sondeo de mercado para la consultoría técnica de la línea HVDC, se ha trabajado en la ficha, pendiente definir algunos temas."/>
    <n v="0"/>
    <s v="Actividad que no presenta avance"/>
    <d v="2022-04-19T00:00:00"/>
    <s v="Incumplida"/>
    <m/>
    <n v="0"/>
    <s v="- En trámite el traslado de recursos de la oficina de Fondos, una vez se cuente con este trámite se procederá a dar inicio al proceso pre-contractual."/>
    <n v="0"/>
    <s v="Actividad que no presenta avance al 2do trimestre, tiene rezago del 0,5%, se encuentra en proceso de traslado presupuestal para la contratación correspondiente. Finalizaba en marzo."/>
    <d v="2022-07-20T00:00:00"/>
    <s v="Incumplida"/>
    <d v="2022-09-30T00:00:00"/>
    <n v="2.5000000000000001E-3"/>
    <s v="En comité de 13 de septiembre se aprobó ficha de contratación. Se trabajó en documento de vigencias futuras, el mismo se encuentra en revisión prelimiar por parte del DNP_x000a_ Evidencia en carpeta: &quot;Z:\03_Calidad\Plan de Accion\2022\Trimestre 3\Convocatorias\"/>
    <n v="2.5000000000000001E-3"/>
    <s v="Actividad que presenta avance del 0,25%, cuenta con las evidencias, queda con rezago. Finalizaba en junio"/>
    <d v="2022-10-18T00:00:00"/>
    <s v="Incumplida"/>
    <d v="2022-12-31T00:00:00"/>
    <n v="5.0000000000000001E-3"/>
    <s v="Dado que no se pudo realizar la contratación desde la UPME se actualizó convenio con FENOGE en el cual se incluyeron las actividades de HVDC. Se dio traslado de recursos por varlo de $2.000 millones de pesos_x000a_ Evidencias en carpeta: \\srvconvoca01\Convocat"/>
    <n v="5.0000000000000001E-3"/>
    <s v="Subactividad ejecutada completamente"/>
    <d v="2023-01-18T00:00:00"/>
    <s v="Cumplida"/>
  </r>
  <r>
    <n v="8"/>
    <s v="Objetivo Estratégico No.4"/>
    <s v="Desarrollar las acciones necesarias que permitan materializar los planes, programas y proyectos en el sector minero energético."/>
    <s v="4.1 Impulsar obras de infraestructura para abastecimiento y confiabilidad energética."/>
    <s v="2. Realizar la estructuración técnica de la  incorporación de la segunda fase de renovables desde La Guajira (HVDC)"/>
    <s v="Informes con los resultados de la contratación"/>
    <n v="1"/>
    <s v="Porcentaje"/>
    <s v="2.4 Avances entregables, Informe final de la estructuración de documentos de la Convocatoria pública HDVC"/>
    <n v="7.4999999999999997E-3"/>
    <s v="Inversión"/>
    <s v="Implementación de acciones para la confiabilidad del subsector eléctrico a nivel Nacional."/>
    <x v="12"/>
    <m/>
    <s v="X"/>
    <m/>
    <d v="2022-04-01T00:00:00"/>
    <d v="2022-06-30T00:00:00"/>
    <s v="2. Direccionamiento Estratégico"/>
    <s v="2.1 Planeación Institucional"/>
    <s v="N.A."/>
    <m/>
    <n v="0"/>
    <s v="-Esta actividad se tiene prevista para ser realizada en el 2do semestre del año 2022. _x000a_- Se encuentra en trámite traslado de recursos de la oficina de Fondos, una vez se cuente con este trámite se procederá a dar inicio al proceso contractual."/>
    <m/>
    <m/>
    <m/>
    <s v="En terminos"/>
    <m/>
    <n v="0"/>
    <s v="-Esta actividad se tiene prevista para ser realizada en el 2do semestre del año 2022. _x000a_ -En trámite el traslado de recursos de la oficina de Fondos, una vez se cuente con este trámite se procederá a dar inicio al proceso pre-contractual."/>
    <n v="0"/>
    <s v="Actividad que no presenta avance al 2do trimestre, se encuentra en proceso de traslado presupuestal para la contratación correspondiente. Finalizaba en junio."/>
    <d v="2022-07-20T00:00:00"/>
    <s v="Incumplida"/>
    <d v="2022-09-30T00:00:00"/>
    <n v="0"/>
    <s v="Parte de esta actividad se realizará en el 4to trimestre de 2022. En análisis tema de vigencias futuras o FENOGE."/>
    <n v="0"/>
    <s v="Actividad que al 3er trimestre no presenta avance. Finalizaba en junio "/>
    <d v="2022-10-18T00:00:00"/>
    <s v="Incumplida"/>
    <m/>
    <n v="0"/>
    <s v="No se llevó a cabo la consultoría para la estructutración técnica de la interconexión HVDC. Se modificó convenio con FENOGE y actualmente se trabaja en un documento para realizar sondeó de mercado."/>
    <n v="0"/>
    <s v="Subactividad que no presentó avance en la vigencia."/>
    <d v="2023-01-18T00:00:00"/>
    <s v="Incumplida"/>
  </r>
  <r>
    <n v="9"/>
    <s v="Objetivo Estratégico No.4"/>
    <s v="Desarrollar las acciones necesarias que permitan materializar los planes, programas y proyectos en el sector minero energético."/>
    <s v="4.1 Impulsar obras de infraestructura para abastecimiento y confiabilidad energética."/>
    <s v="3. Estructurar convocatorias públicas y documentos de Selección"/>
    <s v="Documentos DSI y sus anexos"/>
    <n v="1"/>
    <s v="Porcentaje"/>
    <s v="3.1 Elaborar documentos de las convocatorias (DSI y anexos)"/>
    <n v="6.25E-2"/>
    <s v="Funcionamiento"/>
    <s v="N.A."/>
    <x v="12"/>
    <s v="X"/>
    <m/>
    <s v="Subdirección de Energía Eléctrica- GIT Transmisión"/>
    <d v="2022-01-01T00:00:00"/>
    <d v="2022-12-31T00:00:00"/>
    <s v="2. Direccionamiento Estratégico"/>
    <s v="2.1 Planeación Institucional"/>
    <s v="N.A."/>
    <d v="2022-03-31T00:00:00"/>
    <n v="6.7500000000000008E-3"/>
    <s v="Realizados en total para 2 proyectos:_x000a_-Estambul 230kV_x000a_-Mirolindo-Gualanday 115kV_x000a_Evidencia en carpeta: Z:\03_Calidad\Plan de Accion\2022\Trimestre 1\Convocatorias"/>
    <n v="6.7999999999999996E-3"/>
    <s v="Actividad que reporta avance sin evidencias"/>
    <d v="2022-04-19T00:00:00"/>
    <s v="Con avance"/>
    <d v="2022-06-30T00:00:00"/>
    <n v="7.0000000000000001E-3"/>
    <s v="Realizados en total para 2 proyectos:_x000a_ -Mocoa-Yarumo 115 kV_x000a_ -Flandes-Lanceros 115kV_x000a_ Evidencia en carpeta: Z:\03_Calidad\Plan de Accion\2022\Trimestre 2\Convocatorias"/>
    <n v="1.38E-2"/>
    <s v="Actividad con avance acumulado del 1,38%, cuenta con las evidencias. Finaliza en diciembre."/>
    <d v="2022-07-20T00:00:00"/>
    <s v="Con avance y en terminos"/>
    <d v="2022-09-30T00:00:00"/>
    <n v="1.7399999999999999E-2"/>
    <s v="Se actualizaron los DSI del inversionista de los proyectos:_x000a_ HUILA 230 KV_x000a_ ALCARAVÁN 230 KV_x000a_ LA PAZ 230 KV_x000a_ ALCARAVÁN 115 KV_x000a_ LA PAZ 115 KV_x000a_ Evidencia en carpeta: &quot;Z:\03_Calidad\Plan de Accion\2022\Trimestre 3\Convocatorias\A3-Estructuraciones&quot;"/>
    <n v="3.1199999999999999E-2"/>
    <s v="Actividad que reporta avance acumulado al 3er trimestre del 3,12%, cuenta con evidencias. Finaliza en diciembre."/>
    <d v="2022-10-18T00:00:00"/>
    <s v="Con avance y en terminos"/>
    <m/>
    <n v="6.25E-2"/>
    <s v="No se eleboraron DSI adicionales a los reportadoe en los trimestres anteriores"/>
    <n v="6.25E-2"/>
    <s v="Subactividad cumplida en su totalidad. La ejecución es por demanda y en el ultimo trimestre no se elaboraron DSI adicionales."/>
    <d v="2023-01-18T00:00:00"/>
    <s v="Cumplida"/>
  </r>
  <r>
    <n v="10"/>
    <s v="Objetivo Estratégico No.4"/>
    <s v="Desarrollar las acciones necesarias que permitan materializar los planes, programas y proyectos en el sector minero energético."/>
    <s v="4.1 Impulsar obras de infraestructura para abastecimiento y confiabilidad energética."/>
    <s v="4. Efectuar los procesos de selección de Interventores e Inversionistas."/>
    <s v="Convocatoria publicada"/>
    <n v="1"/>
    <s v="Porcentaje"/>
    <s v="4.1 Publicar la convocatoria en página web"/>
    <n v="1.2500000000000001E-2"/>
    <s v="Funcionamiento"/>
    <s v="N.A."/>
    <x v="12"/>
    <s v="X"/>
    <m/>
    <s v="Oficina de Gestión de la Información"/>
    <d v="2022-01-01T00:00:00"/>
    <d v="2022-12-31T00:00:00"/>
    <s v="2. Direccionamiento Estratégico"/>
    <s v="2.1 Planeación Institucional"/>
    <s v="N.A."/>
    <m/>
    <n v="0"/>
    <s v="-No se realizaron publicaciones en la página web."/>
    <m/>
    <m/>
    <m/>
    <s v="En terminos"/>
    <m/>
    <n v="0"/>
    <s v="-No se realizaron publicaciones en la página web."/>
    <n v="0"/>
    <s v="Actividad que no reporta avance durante el 2do trimestre. Finaliza en diciembre."/>
    <d v="2022-07-20T00:00:00"/>
    <s v="Sin avance y en terminos"/>
    <m/>
    <n v="0"/>
    <s v="No se realizaron publicaciones en la página web. No se han realizado procesos de convocatorias públicas"/>
    <n v="0"/>
    <s v="Actividad que no reporta avance durante el 3er trimestre, dado que no se han realizado procesos de convocatorias. Finaliza en diciembre."/>
    <d v="2022-10-18T00:00:00"/>
    <s v="Sin avance y en terminos"/>
    <d v="2022-12-23T00:00:00"/>
    <n v="1.2500000000000001E-2"/>
    <s v="Se prepublicó una (1) convocatoria. Huila 230 kV"/>
    <n v="1.2500000000000001E-2"/>
    <s v="Subactividad cumplida. Reporta la publicación de una convocatoria."/>
    <d v="2023-01-18T00:00:00"/>
    <s v="Cumplida"/>
  </r>
  <r>
    <n v="11"/>
    <s v="Objetivo Estratégico No.4"/>
    <s v="Desarrollar las acciones necesarias que permitan materializar los planes, programas y proyectos en el sector minero energético."/>
    <s v="4.1 Impulsar obras de infraestructura para abastecimiento y confiabilidad energética."/>
    <s v="4. Efectuar los procesos de selección de Interventores e Inversionistas."/>
    <s v="Adendas, respuestas a observaciones, memorando de evaluación y Resolución de selección"/>
    <n v="1"/>
    <s v="Porcentaje"/>
    <s v="4.2 Realizar el proceso de selección del interventor"/>
    <n v="2.5000000000000001E-2"/>
    <s v="Funcionamiento"/>
    <s v="N.A."/>
    <x v="12"/>
    <s v="X"/>
    <m/>
    <s v="-Oficina de Gestión de la Información_x000a_-Secretaría General- GITJuridica y contractual"/>
    <d v="2022-01-01T00:00:00"/>
    <d v="2022-12-31T00:00:00"/>
    <s v="2. Direccionamiento Estratégico"/>
    <s v="2.1 Planeación Institucional"/>
    <s v="N.A."/>
    <m/>
    <n v="0"/>
    <s v="-No se realizaron procesos de selección de interventoría para este trimestre."/>
    <m/>
    <m/>
    <m/>
    <s v="En terminos"/>
    <m/>
    <n v="0"/>
    <s v="-No se realizaron procesos de selección de interventoría para este trimestre."/>
    <n v="0"/>
    <s v="Actividad que no reporta avance durante el 2do trimestre. Finaliza en diciembre."/>
    <d v="2022-07-20T00:00:00"/>
    <s v="Sin avance y en terminos"/>
    <m/>
    <n v="0"/>
    <s v="-No se realizaron procesos de selección de interventoría para este trimestre."/>
    <n v="0"/>
    <s v="Actividad que no reporta avance durante el 3er trimestre, dado que no se han realizado procesos de convocatorias. Finaliza en diciembre."/>
    <d v="2022-10-18T00:00:00"/>
    <s v="Sin avance y en terminos"/>
    <d v="2022-12-23T00:00:00"/>
    <n v="0"/>
    <s v="-No se realizaron procesos de selección de interventoría para este trimestre."/>
    <n v="0"/>
    <s v="Subactividad que no presentó avance en la vigencia."/>
    <d v="2023-01-18T00:00:00"/>
    <s v="Incumplida"/>
  </r>
  <r>
    <n v="12"/>
    <s v="Objetivo Estratégico No.4"/>
    <s v="Desarrollar las acciones necesarias que permitan materializar los planes, programas y proyectos en el sector minero energético."/>
    <s v="4.1 Impulsar obras de infraestructura para abastecimiento y confiabilidad energética."/>
    <s v="4. Efectuar los procesos de selección de Interventores e Inversionistas."/>
    <s v="Adendas, respuestas a observaciones, actas de apertura, evalución, continuación, adjudicación y/o desierto."/>
    <n v="1"/>
    <s v="Porcentaje"/>
    <s v="4.3 Realizar el proceso de selección del inversionista"/>
    <n v="3.7499999999999999E-2"/>
    <s v="Funcionamiento"/>
    <s v="N.A."/>
    <x v="12"/>
    <s v="X"/>
    <m/>
    <s v="Oficina de Gestión de la Información"/>
    <d v="2022-01-01T00:00:00"/>
    <d v="2022-12-31T00:00:00"/>
    <s v="2. Direccionamiento Estratégico"/>
    <s v="2.1 Planeación Institucional"/>
    <s v="N.A."/>
    <m/>
    <n v="0"/>
    <s v="-No se realizaron procesos de selección de inversionista para este trimestre."/>
    <m/>
    <m/>
    <m/>
    <s v="En terminos"/>
    <m/>
    <n v="0"/>
    <s v="-No se realizaron procesos de selección de inversionista para este trimestre."/>
    <n v="0"/>
    <s v="Actividad que no reporta avance durante el 2do trimestre. Finaliza en diciembre."/>
    <d v="2022-07-20T00:00:00"/>
    <s v="Sin avance y en terminos"/>
    <m/>
    <n v="0"/>
    <s v="-No se realizaron procesos de selección de inversionista para este trimestre."/>
    <n v="0"/>
    <s v="Actividad que no reporta avance durante el 3er trimestre, dado que no se han realizado procesos de convocatorias. Finaliza en diciembre."/>
    <d v="2022-10-18T00:00:00"/>
    <s v="Sin avance y en terminos"/>
    <d v="2022-12-23T00:00:00"/>
    <n v="0"/>
    <s v="-No se realizaron procesos de selección de inversionista para este trimestre."/>
    <n v="0"/>
    <s v="Subactividad que no presentó avance en la vigencia."/>
    <d v="2023-01-18T00:00:00"/>
    <s v="Incumplida"/>
  </r>
  <r>
    <n v="13"/>
    <s v="Objetivo Estratégico No.4"/>
    <s v="Desarrollar las acciones necesarias que permitan materializar los planes, programas y proyectos en el sector minero energético."/>
    <s v="4.1 Impulsar obras de infraestructura para abastecimiento y confiabilidad energética."/>
    <s v="5. Efectuar seguimiento a los proyectos en ejecución objeto de convocatoria pública y generar los debidos reportes."/>
    <s v="Documento (informe)"/>
    <n v="1"/>
    <s v="Porcentaje"/>
    <s v="5.1 Informe avance ejecución proyectos objetos de convocatorias"/>
    <n v="1.4999999999999999E-2"/>
    <s v="Funcionamiento"/>
    <s v="N.A."/>
    <x v="12"/>
    <m/>
    <s v="X"/>
    <m/>
    <d v="2022-01-01T00:00:00"/>
    <d v="2022-12-31T00:00:00"/>
    <s v="2. Direccionamiento Estratégico"/>
    <s v="2.1 Planeación Institucional"/>
    <s v="N.A."/>
    <d v="2022-03-31T00:00:00"/>
    <n v="3.7499999999999999E-3"/>
    <s v="-Se realizaron 15 informes durante el periodo: _x000a_*1 Informe al Viceministro, 1 radar, 3 mapas CNO, 1 Plan 5 Caribe. Adicionalmente  se diligenciaron  4 reportes en la plataforma de Presidencia  PINES, 6  matrices de Compromiso por Colombia dirigidos a MME_x000a_"/>
    <n v="3.8E-3"/>
    <s v="Actividad que reporta avance sin evidencias"/>
    <d v="2022-04-19T00:00:00"/>
    <s v="Con avance"/>
    <d v="2022-06-30T00:00:00"/>
    <n v="3.8E-3"/>
    <s v="-Se realizaron 16 informes durante el periodo: _x000a_ *1 Informe al Viceministro y 3 mapas CNO. Adicionalmente se diligenciaron 6 reportes en la plataforma de Presidencia PINES, 6 matrices de Compromiso por Colombia dirigidos a MME_x000a_ (evidencia en carpeta: Z:\0"/>
    <n v="7.6E-3"/>
    <s v="Actividad con avance acumulado del 0,76%, cuenta con las evidencias de los informes. Finaliza en diciembre."/>
    <d v="2022-07-20T00:00:00"/>
    <s v="Con avance y en terminos"/>
    <d v="2022-09-30T00:00:00"/>
    <n v="3.8E-3"/>
    <s v="Se realizaron 10 informes durante el periodo: _x000a_ 1 Informe al Viceministro_x000a_ 3 mapas CNO. _x000a_ 1 Radar _x000a_ Adicionalmente se diligenciaron:_x000a_ 3 reportes en la plataforma de Presidencia PINES_x000a_ 3 matrices de Compromiso por Colombia dirigidos a MME (pendiente)_x000a_  (ev"/>
    <n v="1.14E-2"/>
    <s v="Actividad que reporta avance acumulado al 3er trimestre del 1,14%, cuenta con evidencias. Finaliza en diciembre."/>
    <d v="2022-10-18T00:00:00"/>
    <s v="Con avance y en terminos"/>
    <d v="2022-12-23T00:00:00"/>
    <n v="1.4999999999999999E-2"/>
    <s v="Se realizaron 11 informes durante el periodo: _x000a_ 3 mapas CNO._x000a_ 1 mapa CAPT _x000a_  1 Radar _x000a_  Adicionalmente se realizaron:_x000a_  6 reuniones de seguimiento a PINES con las empresa_x000a_  (evidencia en carpeta&quot;\\srvconvoca01\Convocatorias\03_Calidad\Plan de Accion\2022\"/>
    <n v="1.4999999999999999E-2"/>
    <s v="Subactividad ejecutada completamente"/>
    <d v="2023-01-18T00:00:00"/>
    <s v="Cumplida"/>
  </r>
  <r>
    <n v="14"/>
    <s v="Objetivo Estratégico No.4"/>
    <s v="Desarrollar las acciones necesarias que permitan materializar los planes, programas y proyectos en el sector minero energético."/>
    <s v="4.1 Impulsar obras de infraestructura para abastecimiento y confiabilidad energética."/>
    <s v="5. Efectuar seguimiento a los proyectos en ejecución objeto de convocatoria pública y generar los debidos reportes."/>
    <s v="Lista de Asistencia,documento PPT presentada por los Interventores"/>
    <n v="1"/>
    <s v="Porcentaje"/>
    <s v="5.2 Reuniones de seguimiento de interventoría"/>
    <n v="0.01"/>
    <s v="Funcionamiento"/>
    <s v="N.A."/>
    <x v="12"/>
    <m/>
    <s v="X"/>
    <m/>
    <d v="2022-01-01T00:00:00"/>
    <d v="2022-12-31T00:00:00"/>
    <s v="2. Direccionamiento Estratégico"/>
    <s v="2.1 Planeación Institucional"/>
    <s v="N.A."/>
    <d v="2022-03-31T00:00:00"/>
    <n v="2.5000000000000001E-3"/>
    <s v="-Se realizó seguimiento a  21 proyectos de convocatorias en ejecución (evidencia en carpeta: Z:\03_Calidad\Plan de Accion\2022\Trimestre 1\Convocatorias)."/>
    <n v="2.5000000000000001E-3"/>
    <s v="Actividad que reporta avance sin evidencias"/>
    <d v="2022-04-19T00:00:00"/>
    <s v="Con avance"/>
    <d v="2022-06-30T00:00:00"/>
    <n v="2.5000000000000001E-3"/>
    <s v="-Se realizó seguimiento a 21 proyectos de convocatorias en ejecución (evidencia en carpeta: Z:\03_Calidad\Plan de Accion\2022\Trimestre 2\Convocatorias)."/>
    <n v="5.0000000000000001E-3"/>
    <s v="Actividad con avance acumulado del 0,5%, cuenta con las evidencias de los seguimientos. Finaliza en diciembre."/>
    <d v="2022-07-20T00:00:00"/>
    <s v="Con avance y en terminos"/>
    <d v="2022-09-30T00:00:00"/>
    <n v="2.5000000000000001E-3"/>
    <s v="Se realizó seguimiento a 21 proyectos de convocatorias en ejecución (evidencia en carpeta: &quot;Z:\03_Calidad\Plan de Accion\2022\Trimestre 3\Convocatorias\A5- Seguimiento\Reuniones Interventoría&quot;)."/>
    <n v="7.4999999999999997E-3"/>
    <s v="Actividad que reporta avance acumulado al 3er trimestre del 0,75%, cuenta con evidencias. Finaliza en diciembre."/>
    <d v="2022-10-18T00:00:00"/>
    <s v="Con avance y en terminos"/>
    <d v="2022-12-23T00:00:00"/>
    <n v="0.01"/>
    <s v="Se realizó seguimiento a 21 proyectos de convocatorias en ejecución (evidencia en carpeta: &quot;\\srvconvoca01\Convocatorias\03_Calidad\Plan de Accion\2022\Trimestre 4\Convocatorias\A5- Seguimiento\Reuniones Interventoría&quot;)."/>
    <n v="0.01"/>
    <s v="Subactividad ejecutada completamente"/>
    <d v="2023-01-18T00:00:00"/>
    <s v="Cumplida"/>
  </r>
  <r>
    <n v="15"/>
    <s v="Objetivo Estratégico No.4"/>
    <s v="Desarrollar las acciones necesarias que permitan materializar los planes, programas y proyectos en el sector minero energético."/>
    <s v="4.1 Impulsar obras de infraestructura para abastecimiento y confiabilidad energética."/>
    <s v="5. Efectuar seguimiento a los proyectos en ejecución objeto de convocatoria pública y generar los debidos reportes."/>
    <s v="Documento con observaciones a los informes y oficios de aprobación de informes"/>
    <n v="1"/>
    <s v="Porcentaje"/>
    <s v="5.3 Revisión de informes de interventoría"/>
    <n v="2.5000000000000001E-2"/>
    <s v="Funcionamiento"/>
    <s v="N.A."/>
    <x v="12"/>
    <m/>
    <s v="X"/>
    <m/>
    <d v="2022-01-01T00:00:00"/>
    <d v="2022-12-31T00:00:00"/>
    <s v="2. Direccionamiento Estratégico"/>
    <s v="2.1 Planeación Institucional"/>
    <s v="N.A."/>
    <d v="2022-03-31T00:00:00"/>
    <n v="6.2500000000000003E-3"/>
    <s v="- Durante el trimestre se revisaron  los informes mensuales y trimestrales de los proyectos de convocatorias, de los cuales 26 cuentan con aprobación_x000a_(evidencia en carpeta: Z:\03_Calidad\Plan de Accion\2022\Trimestre 1\Convocatorias)"/>
    <n v="6.3E-3"/>
    <s v="Actividad que reporta avance sin evidencias"/>
    <d v="2022-04-19T00:00:00"/>
    <s v="Con avance"/>
    <d v="2022-06-30T00:00:00"/>
    <n v="6.3E-3"/>
    <s v="- Durante el trimestre se revisaron los informes mensuales y trimestrales de los proyectos de convocatorias, de los cuales 55 cuentan con aprobación_x000a_ (evidencia en carpeta: Z:\03_Calidad\Plan de Accion\2022\Trimestre 2\Convocatorias)"/>
    <n v="1.26E-2"/>
    <s v="Actividad con avance acumulado del 1,26%, cuenta con las evidencias de los informes revisados. Finaliza en diciembre."/>
    <d v="2022-07-20T00:00:00"/>
    <s v="Con avance y en terminos"/>
    <d v="2022-09-30T00:00:00"/>
    <n v="6.3E-3"/>
    <s v="Durante el trimestre se revisaron los informes mensuales y trimestrales de los proyectos de convocatorias, de los cuales 24 cuentan con aprobación_x000a_  (evidencia en carpeta: &quot;Z:\03_Calidad\Plan de Accion\2022\Trimestre 3\Convocatorias\A5- Seguimiento\Seguim"/>
    <n v="1.89E-2"/>
    <s v="Actividad que reporta avance acumulado al 3er trimestre del 1,89%, cuenta con evidencias. Finaliza en diciembre."/>
    <d v="2022-10-18T00:00:00"/>
    <s v="Con avance y en terminos"/>
    <d v="2022-12-23T00:00:00"/>
    <n v="2.5000000000000001E-2"/>
    <s v="Durante el trimestre se revisaron los informes mensuales y trimestrales de los proyectos de convocatorias, de los cuales 30 cuentan con aprobación_x000a_  (evidencia en carpeta: &quot;\\srvconvoca01\Convocatorias\03_Calidad\Plan de Accion\2022\Trimestre 4\Convocator"/>
    <n v="2.5000000000000001E-2"/>
    <s v="Subactividad ejecutada completamente"/>
    <d v="2023-01-18T00:00:00"/>
    <s v="Cumplida"/>
  </r>
  <r>
    <n v="16"/>
    <s v="Objetivo Estratégico No.4"/>
    <s v="Desarrollar las acciones necesarias que permitan materializar los planes, programas y proyectos en el sector minero energético."/>
    <s v="4.1 Impulsar obras de infraestructura para abastecimiento y confiabilidad energética."/>
    <s v="5. Efectuar seguimiento a los proyectos en ejecución objeto de convocatoria pública y generar los debidos reportes."/>
    <s v="Geovisor Actualizado en página web"/>
    <n v="1"/>
    <s v="Porcentaje"/>
    <s v="5.4 Actualizar Geovisor Convocatorias"/>
    <n v="2.5000000000000001E-3"/>
    <s v="Funcionamiento"/>
    <s v="N.A."/>
    <x v="12"/>
    <s v="X"/>
    <m/>
    <s v="Oficina de Gestión de la Información"/>
    <d v="2022-01-01T00:00:00"/>
    <d v="2022-12-31T00:00:00"/>
    <s v="2. Direccionamiento Estratégico"/>
    <s v="2.1 Planeación Institucional"/>
    <s v="N.A."/>
    <d v="2022-03-31T00:00:00"/>
    <n v="6.2500000000000001E-4"/>
    <s v="Se envió correo a la OGI con información para actualizar el Geovisor  y se encuentra actualizado a marzo del 2022.Evidencia en carpeta:Z:\03_Calidad\Plan de Accion\2022\Trimestre 1\Convocatorias)"/>
    <n v="5.9999999999999995E-4"/>
    <s v="Actividad que reporta avance sin evidencias"/>
    <d v="2022-04-19T00:00:00"/>
    <s v="Con avance"/>
    <d v="2022-06-30T00:00:00"/>
    <n v="5.9999999999999995E-4"/>
    <s v="Se envió correo a la OGI con información para actualizar el Geovisor y se encuentra actualizado a mayo 2022.Evidencia en carpeta:Z:\03_Calidad\Plan de Accion\2022\Trimestre 2\Convocatorias)"/>
    <n v="1.1999999999999999E-3"/>
    <s v="Actividad con avance acumulado del 0,12%, cuenta con las evidencias de los informes revisados. Finaliza en diciembre."/>
    <d v="2022-07-20T00:00:00"/>
    <s v="Con avance y en terminos"/>
    <d v="2022-09-30T00:00:00"/>
    <n v="5.9999999999999995E-4"/>
    <s v="Se envió correo a la OGI con información para actualizar el Geovisor y se encuentra actualizado a agosto 2022.Evidencia en carpeta:&quot;Z:\03_Calidad\Plan de Accion\2022\Trimestre 3\Convocatorias\A5- Seguimiento\Geovisor&quot;)"/>
    <n v="1.8E-3"/>
    <s v="Actividad que reporta avance acumulado al 3er trimestre del 0,18%, cuenta con evidencias. Finaliza en diciembre."/>
    <d v="2022-10-18T00:00:00"/>
    <s v="Con avance y en terminos"/>
    <d v="2022-12-23T00:00:00"/>
    <n v="2.5000000000000001E-3"/>
    <s v="Se envió correo a la OGI con información para actualizar el Geovisor y se encuentra actualizado a didiembre de 2022.Evidencia en carpeta:&quot;\\srvconvoca01\Convocatorias\03_Calidad\Plan de Accion\2022\Trimestre 4\Convocatorias\A5- Seguimiento\Geovisor&quot;)"/>
    <n v="2.5000000000000001E-3"/>
    <s v="Subactividad ejecutada completamente"/>
    <d v="2023-01-18T00:00:00"/>
    <s v="Cumplida"/>
  </r>
  <r>
    <n v="17"/>
    <s v="Objetivo Estratégico No.3"/>
    <s v="Orientar el aprovechamiento y uso eficiente y responsable de los recursos minero – energéticos."/>
    <s v="3.1 Elaborar los planes minero-energéticos con aplicación de estándares OCDE, y alineación con los ODS, objetivos transformacionales del sector y Plan Nacional de Desarrollo – PND."/>
    <s v="Elaborar el Plan de Expansión de Generación de Energía Eléctrica"/>
    <s v="Documento con los objetivos y escenarios propuestos del Plan de Expansión"/>
    <n v="1"/>
    <s v="Porcentaje"/>
    <s v="1.1 Elaborar documento donde se presenten los objetivos y escenarios del Plan de Expansión"/>
    <n v="2.5000000000000001E-2"/>
    <s v="Funcionamiento / Inversión"/>
    <s v="Implementación de acciones para la confiabilidad del subsector eléctrico a nivel Nacional."/>
    <x v="13"/>
    <s v="X"/>
    <m/>
    <s v="Socializar con Subdirección de Demanda y el MME"/>
    <d v="2022-01-01T00:00:00"/>
    <d v="2022-04-28T00:00:00"/>
    <s v="2. Direccionamiento Estratégico"/>
    <s v="2.1 Planeación Institucional"/>
    <s v="N.A."/>
    <d v="2021-03-31T00:00:00"/>
    <n v="0.01"/>
    <s v="En consolidación de información . Se realizan entrevistas a partes interesadas para caracterizar el entorno nacional"/>
    <n v="0.01"/>
    <s v="Actividad que reporta avance sin evidencias"/>
    <d v="2022-04-19T00:00:00"/>
    <s v="Con avance"/>
    <d v="2022-06-30T00:00:00"/>
    <n v="0.01"/>
    <s v="Se plantean escenarios por parte del Grupo, falta el Vo.Bo.  por parte de los Subdirectores. "/>
    <n v="0.02"/>
    <s v="Actividad con avance acumulado del 2% y cuenta con las evidencias correspondientes, tiene rezago de 1%. Finalizaba en abril."/>
    <d v="2022-07-20T00:00:00"/>
    <s v="Incumplida"/>
    <d v="2022-09-30T00:00:00"/>
    <n v="2.5000000000000001E-2"/>
    <s v="Se realiza un ejercicio de escenarios conjuntos con el Plan energètico Nacional entre las Subdirecciones de Energìa elèctrica y la Subdirecciòn de demanda con el Vo.Bo.  por parte de los Subdirectores.  Ruta: \\srvgeneracion01\2022\1. PEG 2022 2036\Escena"/>
    <n v="2.5000000000000001E-2"/>
    <s v="Actividad cumplida durante el 3er trimestre, cuenta con las evidencias."/>
    <d v="2022-10-18T00:00:00"/>
    <s v="Cumplida"/>
    <d v="2022-12-31T00:00:00"/>
    <n v="2.5000000000000001E-2"/>
    <s v="Cumplida durante el 3er trimestre"/>
    <n v="2.5000000000000001E-2"/>
    <s v="Subactividad ejecutada completamente"/>
    <d v="2023-01-18T00:00:00"/>
    <s v="Cumplida"/>
  </r>
  <r>
    <n v="18"/>
    <s v="Objetivo Estratégico No.3"/>
    <s v="Orientar el aprovechamiento y uso eficiente y responsable de los recursos minero – energéticos."/>
    <s v="3.1 Elaborar los planes minero-energéticos con aplicación de estándares OCDE, y alineación con los ODS, objetivos transformacionales del sector y Plan Nacional de Desarrollo – PND."/>
    <s v="Elaborar el Plan de Expansión de Generación de Energía Eléctrica"/>
    <s v="Bases de datos actualizadas para las simulaciones."/>
    <n v="1"/>
    <s v="Porcentaje"/>
    <s v="1.2 Actualizar bases de datos con la infraestructura, series y demanda para los análisis del Plan Expansión"/>
    <n v="3.7499999999999999E-2"/>
    <s v="Funcionamiento / Inversión"/>
    <s v="Implementación de acciones para la confiabilidad del subsector eléctrico a nivel Nacional."/>
    <x v="13"/>
    <s v="X"/>
    <m/>
    <s v="Subdirección de Demanda,_x000a_Subdirección de Hidrocarburos,_x000a_Subdirección de Minería,_x000a_Grupo de Convocatorias, Grupo de Transmisión."/>
    <d v="2022-01-01T00:00:00"/>
    <d v="2022-07-31T00:00:00"/>
    <s v="2. Direccionamiento Estratégico"/>
    <s v="2.1 Planeación Institucional"/>
    <s v="N.A."/>
    <d v="2021-03-31T00:00:00"/>
    <n v="1.7500000000000002E-2"/>
    <s v="Se tienen las proyecciones de precios publicadas en la Web"/>
    <n v="1.7500000000000002E-2"/>
    <s v="Actividad que reporta avance sin evidencias"/>
    <d v="2022-04-19T00:00:00"/>
    <s v="Con avance"/>
    <d v="2022-06-30T00:00:00"/>
    <n v="1.7500000000000002E-2"/>
    <s v="Se avanzó en el 95% de base de datos aun falta el Vo.Bo. de definición de los proyectos del portafolio, falta los datos de capacidad de interconexión entre las areas operativas por parte del Grupo de Transmisión. Evicdencia en las bases de datos de los pr"/>
    <n v="3.5000000000000003E-2"/>
    <s v="Actividad con avance acumulado del 3,5% y cuenta con las evidencias correspondientes. Finaliza en julio."/>
    <d v="2022-07-20T00:00:00"/>
    <s v="Con avance y en terminos"/>
    <d v="2022-09-30T00:00:00"/>
    <n v="3.7499999999999999E-2"/>
    <s v="Se encuentra 100%  en el servidor del grupo de Generaciòn en la ruta: \\srvgeneracion01\2022\3. BD SDDP"/>
    <n v="3.7499999999999999E-2"/>
    <s v="Actividad cumplida durante el 3er trimestre, cuenta con las evidencias ubicadas el servidor del grupo de generación. "/>
    <d v="2022-10-18T00:00:00"/>
    <s v="Cumplida"/>
    <d v="2022-12-31T00:00:00"/>
    <n v="3.7499999999999999E-2"/>
    <s v="Cumplida durante el 2o trimestre. Adicionalmente se facilita y ajusta a requerimientos información para la iniciativa del Ministerio de Minas y energía con el Banco InterAmericano de Desarrollo, EMOBIITY COLOMBIA WB CIFTAF: MODELOS DE PLANIFICACION Y HERR"/>
    <n v="3.7499999999999999E-2"/>
    <s v="Subactividad ejecutada completamente"/>
    <d v="2023-01-18T00:00:00"/>
    <s v="Cumplida"/>
  </r>
  <r>
    <n v="19"/>
    <s v="Objetivo Estratégico No.3"/>
    <s v="Orientar el aprovechamiento y uso eficiente y responsable de los recursos minero – energéticos."/>
    <s v="3.1 Elaborar los planes minero-energéticos con aplicación de estándares OCDE, y alineación con los ODS, objetivos transformacionales del sector y Plan Nacional de Desarrollo – PND."/>
    <s v="Elaborar el Plan de Expansión de Generación de Energía Eléctrica"/>
    <s v="Documento Plan de Expansión preliminar"/>
    <n v="1"/>
    <s v="Porcentaje"/>
    <s v="1.3 Realizar el procesamiento de información, simulaciones de escenarios, análisis y documento del Plan de Expansión de Generación versión preliminar"/>
    <n v="3.7499999999999999E-2"/>
    <s v="Funcionamiento / Inversión"/>
    <s v="Implementación de acciones para la confiabilidad del subsector eléctrico a nivel Nacional."/>
    <x v="13"/>
    <s v="X"/>
    <m/>
    <s v="Subdirección de Demanda"/>
    <d v="2022-05-01T00:00:00"/>
    <d v="2022-10-20T00:00:00"/>
    <s v="2. Direccionamiento Estratégico"/>
    <s v="2.1 Planeación Institucional"/>
    <s v="N.A."/>
    <m/>
    <n v="0"/>
    <s v="Se inicia en el 2o trimestre."/>
    <m/>
    <m/>
    <m/>
    <s v="En terminos"/>
    <d v="2022-06-30T00:00:00"/>
    <n v="1.2500000000000001E-2"/>
    <s v="Se adenta el esqueleto del docuemento preliminar definiendo la tabla de contenido preliminar (https://docs.google.com/document/d/1-n_nUnzGPm8mI_wkfiw452eN353XZCEQpRQhmfsCe14/edit#). Aun falta información y Vo.Bo. al Portafolio y a los escenarios, una vez "/>
    <n v="1.2500000000000001E-2"/>
    <s v="Actividad con avance 1,25%, cuenta con las evidencias que no se pueden validar por no contar con acceso al documento. Finaliza en octubre."/>
    <d v="2022-07-20T00:00:00"/>
    <s v="Con avance y en terminos"/>
    <d v="2022-09-30T00:00:00"/>
    <n v="1.7999999999999999E-2"/>
    <s v="Se avanza al final de septiembre con inicio de la implementaciòn del primer escenario. Se realizan reuniones al final de septiembre donde se realizan ajustes los resultados se puede evidenciar el en servidor de generaciòn. Ruta: \\srvgeneracion01\2022\3. "/>
    <n v="1.7999999999999999E-2"/>
    <s v="Actividad que presenta avance acumulado al 3er trimestre del 1,8%, cuenta con las evidencias ubicadas en servidor del grupo de generación. Finaliza en octubre."/>
    <d v="2022-10-18T00:00:00"/>
    <s v="Con avance y en terminos"/>
    <d v="2022-12-31T00:00:00"/>
    <n v="0.02"/>
    <s v="Se realizaron ajustes a los escenarios planteados en Septiembre, se avanza en un documento pleliminar sin embargo, debido a un retrazo de mas de 2 meses en el cumplimiento del cronograma generados por cambios en los supuestos (COVID, Guerra Rusia-Ucrania)"/>
    <n v="0.02"/>
    <s v="Subactividad no finalizada,  se plantea terminación para la vigencia 2023"/>
    <d v="2023-01-18T00:00:00"/>
    <s v="Incumplida"/>
  </r>
  <r>
    <n v="20"/>
    <s v="Objetivo Estratégico No.3"/>
    <s v="Orientar el aprovechamiento y uso eficiente y responsable de los recursos minero – energéticos."/>
    <s v="3.1 Elaborar los planes minero-energéticos con aplicación de estándares OCDE, y alineación con los ODS, objetivos transformacionales del sector y Plan Nacional de Desarrollo – PND."/>
    <s v="Elaborar el Plan de Expansión de Generación de Energía Eléctrica"/>
    <s v="Documento Plan de Expansión definitivo"/>
    <n v="1"/>
    <s v="Porcentaje"/>
    <s v="1.4 Realizar el procesamiento de información, simulaciones de escenarios, análisis y documento del Plan de Expansión de Generación versión final"/>
    <n v="0.05"/>
    <s v="Funcionamiento / Inversión"/>
    <s v="Implementación de acciones para la confiabilidad del subsector eléctrico a nivel Nacional."/>
    <x v="13"/>
    <s v="X"/>
    <m/>
    <s v="GIT de Transmisión"/>
    <d v="2022-08-28T00:00:00"/>
    <d v="2022-11-30T00:00:00"/>
    <s v="2. Direccionamiento Estratégico"/>
    <s v="2.1 Planeación Institucional"/>
    <s v="N.A."/>
    <m/>
    <n v="0"/>
    <s v="Se inicia en el 2o semestre."/>
    <m/>
    <m/>
    <m/>
    <s v="En terminos"/>
    <m/>
    <n v="0"/>
    <s v="Se inicia en el 2do semestre"/>
    <n v="0"/>
    <s v="Actividad que se ejecutará en entre agosto y noviembre según lo proyectado."/>
    <d v="2022-07-20T00:00:00"/>
    <s v="Sin avance y en terminos"/>
    <d v="2022-09-30T00:00:00"/>
    <n v="0"/>
    <s v="No inicia mientras no se termine la actividad precedente."/>
    <n v="0"/>
    <s v="Actividad que al 3er trimestre no presenta avance, programada para ejecutar entre agosto y noviembre. Finaliza en noviembre."/>
    <d v="2022-10-18T00:00:00"/>
    <s v="Sin avance y en terminos"/>
    <d v="2022-12-31T00:00:00"/>
    <n v="0"/>
    <s v="Se requiere terminar el plan preliminar como requisito."/>
    <n v="0"/>
    <s v="Subactividad que no presentó avance en la vigencia."/>
    <d v="2023-01-18T00:00:00"/>
    <s v="Incumplida"/>
  </r>
  <r>
    <n v="21"/>
    <s v="Objetivo Estratégico No.4"/>
    <s v="Desarrollar las acciones necesarias que permitan materializar los planes, programas y proyectos en el sector minero energético."/>
    <s v="4.1 Impulsar obras de infraestructura para abastecimiento y confiabilidad energética."/>
    <s v="Realizar seguimiento al estado de los proyectos de generación futuros con compromisos"/>
    <s v="Informe"/>
    <n v="1"/>
    <s v="Porcentaje"/>
    <s v="2.1 Procesar la información, realizar requerimientos y elaborar informe de seguimiento trimestral"/>
    <n v="1.2500000000000001E-2"/>
    <s v="Funcionamiento / Inversión"/>
    <s v="Implementación de acciones para la confiabilidad del subsector eléctrico a nivel Nacional."/>
    <x v="13"/>
    <s v="X"/>
    <m/>
    <s v="Grupo de Convocatorias, Grupo de Transmisión."/>
    <d v="2022-01-01T00:00:00"/>
    <d v="2022-12-30T00:00:00"/>
    <s v="2. Direccionamiento Estratégico"/>
    <s v="2.1 Planeación Institucional"/>
    <s v="N.A."/>
    <d v="2022-03-31T00:00:00"/>
    <n v="2.5000000000000001E-3"/>
    <s v="Esta en revisión el primer informe"/>
    <n v="2.5000000000000001E-3"/>
    <s v="Actividad que reporta avance sin evidencias"/>
    <d v="2022-04-19T00:00:00"/>
    <s v="Con avance"/>
    <d v="2022-06-30T00:00:00"/>
    <n v="3.8E-3"/>
    <s v="Se publicó el primer informe y se avanza en la revisión del segundo informe"/>
    <n v="6.3E-3"/>
    <s v="Actividad que presente avance acumulado del 0,63%, cuenta con las evidencias. Finaliza en diciembre."/>
    <d v="2022-07-20T00:00:00"/>
    <s v="Con avance y en terminos"/>
    <d v="2022-09-30T00:00:00"/>
    <n v="9.4000000000000004E-3"/>
    <s v="Se publicó el segundo informe y se avanza en la revisión del tercer informe. enlace: http://www.siel.gov.co/Inicio/Generaci%C3%B3n/SeguimientoaproyectosdeGeneraci%C3%B3n/tabid/112/Default.aspx"/>
    <n v="9.4000000000000004E-3"/>
    <s v="Actividad que presenta avance acumulado al 3er trimestre del 0,93%, cuenta con las evidencias ubicadas en el SIEL. Finaliza en diciembre."/>
    <d v="2022-10-18T00:00:00"/>
    <s v="Con avance y en terminos"/>
    <d v="2022-12-31T00:00:00"/>
    <n v="1.2500000000000001E-2"/>
    <s v="Se publicó el tercer informe y se avanza en la revisión del cuarto informe. enlace: http://www.siel.gov.co/Inicio/Generaci%C3%B3n/SeguimientoaproyectosdeGeneraci%C3%B3n/tabid/112/Default.aspx"/>
    <n v="1.2500000000000001E-2"/>
    <s v="Subactividad ejecutada completamente"/>
    <d v="2023-01-18T00:00:00"/>
    <s v="Cumplida"/>
  </r>
  <r>
    <n v="22"/>
    <s v="Objetivo Estratégico No.3"/>
    <s v="Orientar el aprovechamiento y uso eficiente y responsable de los recursos minero – energéticos."/>
    <s v="3.2 Realizar una planificación del sector minero energético que propenda por la armonización de los intereses del gobierno nacional con los intereses del territorio en las dimensiones económicas, medioambientales, sociales y culturales."/>
    <s v="Procesar las solicitudes de concepto de potencial hidroenergético"/>
    <s v="Oficios de conceptos o de requerimientos"/>
    <n v="1"/>
    <s v="Porcentaje"/>
    <s v="3.1 Realización de Oficios de concepto u Oficios de requerimientos."/>
    <n v="0.02"/>
    <s v="Funcionamiento / Inversión"/>
    <s v="Implementación de acciones para la confiabilidad del subsector eléctrico a nivel Nacional."/>
    <x v="13"/>
    <m/>
    <s v="X"/>
    <m/>
    <d v="2022-01-01T00:00:00"/>
    <d v="2022-12-30T00:00:00"/>
    <s v="2. Direccionamiento Estratégico"/>
    <s v="2.1 Planeación Institucional"/>
    <s v="N.A."/>
    <d v="2022-03-31T00:00:00"/>
    <n v="5.0000000000000001E-3"/>
    <s v="Se presentó 1 concepto ( Rad.20221110026242 y  20221110026582 ) y se solicitó información  faltante (Rad 20221500019771) para el concepto solicitado (Tablas res 052 y DAA.)"/>
    <n v="5.0000000000000001E-3"/>
    <s v="Actividad que reporta avance sin evidencias"/>
    <d v="2022-04-19T00:00:00"/>
    <s v="Con avance"/>
    <d v="2022-06-30T00:00:00"/>
    <n v="5.0000000000000001E-3"/>
    <s v="Se reciben 4 solicitudes de las cuales se emite concepto del proyecto de la PCH Esparta y se requiríó información adicional a la Autoridad Ambiental y/o promotor de los proyectos PCH Zaque, PCH La Mirandita y PCH Consota (EIA)"/>
    <n v="0.01"/>
    <s v="Actividad que presente avance acumulado del 1%, cuenta con las evidencias. Finaliza en diciembre."/>
    <d v="2022-07-20T00:00:00"/>
    <s v="Con avance y en terminos"/>
    <d v="2022-09-30T00:00:00"/>
    <n v="1.4999999999999999E-2"/>
    <s v="Se recibe 1 solicitud PCH Río Cusiana Bajo (EIA), de la cual se recibe informaciòn aadicional requerida y se encuentra en estudio, se emiten 2 conceptos de los proyectos PCH La Mirandita y PCH Consota (EIA) se recibió información adicional a la Autoridad "/>
    <n v="1.4999999999999999E-2"/>
    <s v="Actividad que presenta avance acumulado al 3er trimestre del 0,93%, no cuenta con las evidencias para validar el reporte. Finaliza en diciembre."/>
    <d v="2022-10-18T00:00:00"/>
    <s v="Con avance y en terminos"/>
    <d v="2022-12-31T00:00:00"/>
    <n v="0.02"/>
    <s v="Se recibe 1 solicitud PCH Río Lejos B (DAA), de la cual se recibe la informaciòn requerida, se emiten 3 conceptos de los proyectos proyecto PCH San Antonio, PCH Río Cusiana Bajo (solicitudes igresadas en el 3er trimestre) y PCH Río Lejos B, aún esta pendi"/>
    <n v="0.02"/>
    <s v="Subactividad ejecutada completamente"/>
    <d v="2023-01-18T00:00:00"/>
    <s v="Cumplida"/>
  </r>
  <r>
    <n v="23"/>
    <s v="Objetivo Estratégico No.3"/>
    <s v="Orientar el aprovechamiento y uso eficiente y responsable de los recursos minero – energéticos."/>
    <s v="3.2 Realizar una planificación del sector minero energético que propenda por la armonización de los intereses del gobierno nacional con los intereses del territorio en las dimensiones económicas, medioambientales, sociales y culturales."/>
    <s v="Procesar las solicitudes de concepto de potencial hidroenergético"/>
    <s v="Informe de conceptos de potencial hidroenergético"/>
    <n v="1"/>
    <s v="Porcentaje"/>
    <s v="3.2 Informe de conceptos de potencial hidroenergético. Trimestral"/>
    <n v="5.0000000000000001E-3"/>
    <s v="Funcionamiento / Inversión"/>
    <s v="Implementación de acciones para la confiabilidad del subsector eléctrico a nivel Nacional."/>
    <x v="13"/>
    <m/>
    <s v="X"/>
    <m/>
    <d v="2022-01-01T00:00:00"/>
    <d v="2022-12-30T00:00:00"/>
    <s v="2. Direccionamiento Estratégico"/>
    <s v="2.1 Planeación Institucional"/>
    <s v="N.A."/>
    <d v="2022-03-31T00:00:00"/>
    <n v="5.0000000000000001E-3"/>
    <s v="Se encuentra en elaboración y revisión."/>
    <n v="1.25E-3"/>
    <s v="Actividad que reporta avance sin evidencias"/>
    <d v="2022-04-19T00:00:00"/>
    <s v="Con avance"/>
    <d v="2022-06-30T00:00:00"/>
    <n v="1.2999999999999999E-3"/>
    <s v="Se publica el primer informe y el segundo se encuentra en elaboración y revisión."/>
    <n v="2.5000000000000001E-3"/>
    <s v="Actividad que presente avance acumulado del 0,25%, cuenta con las evidencias. Finaliza en diciembre."/>
    <d v="2022-07-20T00:00:00"/>
    <s v="Con avance y en terminos"/>
    <d v="2022-09-30T00:00:00"/>
    <n v="3.7499999999999999E-3"/>
    <s v="Se publica el segundo informe y el tercero se encuentra en elaboración y revisión. Enlace: http://www.siel.gov.co/tabid/151/Default.aspx"/>
    <n v="3.8E-3"/>
    <s v="Actividad que presenta avance acumulado al 3er trimestre del 0,38%, cuenta con las evidencias ubicadas en el SIEL. Finaliza en diciembre."/>
    <d v="2022-10-18T00:00:00"/>
    <s v="Con avance y en terminos"/>
    <d v="2022-12-31T00:00:00"/>
    <n v="5.0000000000000001E-3"/>
    <s v="Se realiza el tercer informe y el cuarto se encuentra en elaboración y revisión. Enlace: https://www1.upme.gov.co/siel/Pages/Seguimiento-potencial-hidroenergetico.aspx"/>
    <n v="5.0000000000000001E-3"/>
    <s v="Subactividad ejecutada completamente"/>
    <d v="2023-01-18T00:00:00"/>
    <s v="Cumplida"/>
  </r>
  <r>
    <n v="24"/>
    <s v="Objetivo Estratégico No.3"/>
    <s v="Orientar el aprovechamiento y uso eficiente y responsable de los recursos minero – energéticos."/>
    <s v="3.1 Elaborar los planes minero-energéticos con aplicación de estándares OCDE, y alineación con los ODS, objetivos transformacionales del sector y Plan Nacional de Desarrollo – PND."/>
    <s v="Procesar las solicitudes de inscripción en el Registro de Proyectos de Generación"/>
    <s v="Oficios de conceptos o de requerimientos"/>
    <n v="1"/>
    <s v="Porcentaje"/>
    <s v="4.1 Analizar información de solicitud de registro y elaborar oficio de registro u oficio solicitando aclaraciones."/>
    <n v="1.2500000000000001E-2"/>
    <s v="Funcionamiento / Inversión"/>
    <s v="Implementación de acciones para la confiabilidad del subsector eléctrico a nivel Nacional."/>
    <x v="13"/>
    <m/>
    <s v="X"/>
    <m/>
    <d v="2022-01-01T00:00:00"/>
    <d v="2022-12-30T00:00:00"/>
    <s v="2. Direccionamiento Estratégico"/>
    <s v="2.1 Planeación Institucional"/>
    <s v="N.A."/>
    <d v="2022-03-31T00:00:00"/>
    <n v="1.25E-3"/>
    <s v="Se presentaron gran número de solicitudes, se han presentado reprocesos por ajustes e implementación del Portal Único de Usuario, que siguen en boga."/>
    <n v="1.2999999999999999E-3"/>
    <s v="Actividad que reporta avance sin evidencias"/>
    <d v="2022-04-19T00:00:00"/>
    <s v="Con avance"/>
    <d v="2022-06-30T00:00:00"/>
    <n v="5.0000000000000001E-3"/>
    <s v="Se presentaron gran número de solicitudes(llegaron: 179, resueltas: 167_x000a_y pendientes: 12 en el periodo del 1 de enero al 30 de junio)_x000a_Se continúa presentando reprocesos por ajustes he implementación del Portal Único de Usuario."/>
    <n v="6.3E-3"/>
    <s v="Actividad que presente avance acumulado del 0,63%, cuenta con las evidencias. Finaliza en diciembre."/>
    <d v="2022-07-20T00:00:00"/>
    <s v="Con avance y en terminos"/>
    <d v="2022-09-30T00:00:00"/>
    <n v="0.93"/>
    <s v="Numero de solicitudes(llegaron: 87, resueltas: 49_x000a_PQRs y pendientes: 10 en el periodo del 1 de julio al 30 de septiembre el restop corresponderian a Q)_x000a_Se continúa presentando reprocesos por ajustes he implementación del Portal Único de Usuario."/>
    <n v="9.2999999999999992E-3"/>
    <s v="Actividad que presenta avance acumulado al 3er trimestre del 0,93%, cuenta con las evidencias ubicadas en Orfeo, sin embargo no se cuenta con los numero de radicados para validar el reporte. Finaliza en diciembre."/>
    <d v="2022-10-18T00:00:00"/>
    <s v="Con avance y en terminos"/>
    <d v="2022-12-31T00:00:00"/>
    <n v="1.2500000000000001E-2"/>
    <s v="En total se presentan 112 requerimientos, se efectuan 79 registros, 10 se encuentran en requerimiento y resuelven 23_x000a_ PQRs. Se continúa presentando reprocesos por ajustes he implementación del Portal Único de Usuario. Y se realiza el acompañamiento para l"/>
    <n v="1.2500000000000001E-2"/>
    <s v="Subactividad ejecutada completamente"/>
    <d v="2023-01-18T00:00:00"/>
    <s v="Cumplida"/>
  </r>
  <r>
    <n v="25"/>
    <s v="Objetivo Estratégico No.3"/>
    <s v="Orientar el aprovechamiento y uso eficiente y responsable de los recursos minero – energéticos."/>
    <s v="3.1 Elaborar los planes minero-energéticos con aplicación de estándares OCDE, y alineación con los ODS, objetivos transformacionales del sector y Plan Nacional de Desarrollo – PND."/>
    <s v="Procesar las solicitudes de inscripción en el Registro de Proyectos de Generación"/>
    <s v="Reportes de inscripción e informes de análisis"/>
    <n v="1"/>
    <s v="Porcentaje"/>
    <s v="4.2 Elaborar informe de registro de proyectos. Mensual."/>
    <n v="1.2500000000000001E-2"/>
    <s v="Funcionamiento / Inversión"/>
    <s v="Implementación de acciones para la confiabilidad del subsector eléctrico a nivel Nacional."/>
    <x v="13"/>
    <m/>
    <s v="X"/>
    <m/>
    <d v="2022-01-01T00:00:00"/>
    <d v="2022-12-30T00:00:00"/>
    <s v="2. Direccionamiento Estratégico"/>
    <s v="2.1 Planeación Institucional"/>
    <s v="N.A."/>
    <d v="2022-03-31T00:00:00"/>
    <n v="1.25E-3"/>
    <s v="Se encuentra en elaboración y revisión."/>
    <n v="1.2999999999999999E-3"/>
    <s v="Actividad que reporta avance sin evidencias"/>
    <d v="2022-04-19T00:00:00"/>
    <s v="Con avance"/>
    <d v="2022-06-30T00:00:00"/>
    <n v="5.0000000000000001E-3"/>
    <s v="Se publicó el primer informe y se avanza en la revisión del segundo informe"/>
    <n v="6.3E-3"/>
    <s v="Actividad que presente avance acumulado del 0,63%, cuenta con las evidencias. Finaliza en diciembre."/>
    <d v="2022-07-20T00:00:00"/>
    <s v="Con avance y en terminos"/>
    <d v="2022-09-30T00:00:00"/>
    <n v="0.93"/>
    <s v="Se publicó el segundo informe y se avanza en la revisión del tercer informe"/>
    <n v="9.2999999999999992E-3"/>
    <s v="Actividad que presenta avance acumulado al 3er trimestre del 0,93%, no se cuenta con las evidencias para validar el reporte. Finaliza en diciembre."/>
    <d v="2022-10-18T00:00:00"/>
    <s v="Con avance y en terminos"/>
    <d v="2022-12-31T00:00:00"/>
    <n v="1.2500000000000001E-2"/>
    <s v="Se publicó el tercer informe y se avanza en la revisión del cuarto informe. Enlace: https://www1.upme.gov.co/siel/Pages/Inscripcion-proyectos-generacion.aspx"/>
    <n v="1.2500000000000001E-2"/>
    <s v="Subactividad ejecutada completamente"/>
    <d v="2023-01-18T00:00:00"/>
    <s v="Cumplida"/>
  </r>
  <r>
    <n v="26"/>
    <s v="Objetivo Estratégico No.3"/>
    <s v="Orientar el aprovechamiento y uso eficiente y responsable de los recursos minero – energéticos."/>
    <s v="3.1 Elaborar los planes minero-energéticos con aplicación de estándares OCDE, y alineación con los ODS, objetivos transformacionales del sector y Plan Nacional de Desarrollo – PND."/>
    <s v="Realizar simulaciones y análisis energéticos para determinar los consumos esperados de gas"/>
    <s v="Documento con resultados y análisis"/>
    <n v="1"/>
    <s v="Porcentaje"/>
    <s v="5.1 Realizar el procesamiento de información, simulaciones de escenarios, análisis y documento soporte"/>
    <n v="2.5000000000000001E-2"/>
    <s v="Funcionamiento / Inversión"/>
    <s v="Implementación de acciones para la confiabilidad del subsector eléctrico a nivel Nacional."/>
    <x v="13"/>
    <s v="X"/>
    <m/>
    <s v="Subdirección de Demanda y_x000a_Subdirección de Hidrocarburos"/>
    <d v="2022-04-30T00:00:00"/>
    <d v="2022-08-31T00:00:00"/>
    <s v="2. Direccionamiento Estratégico"/>
    <s v="2.1 Planeación Institucional"/>
    <s v="N.A."/>
    <m/>
    <n v="0"/>
    <s v="Se inicia en el 2o trimestre."/>
    <m/>
    <m/>
    <m/>
    <s v="En terminos"/>
    <d v="2022-06-30T00:00:00"/>
    <n v="2.5000000000000001E-2"/>
    <s v="Se realiza, reuniones y se entregan los resultados requeridos."/>
    <n v="2.5000000000000001E-2"/>
    <s v="Actividad que presente avance acumulado del 2,5%, cuenta con las evidencias de los escenarios y proyecciones. Finaliza en agosto."/>
    <d v="2022-07-20T00:00:00"/>
    <s v="Con avance y en terminos"/>
    <d v="2022-09-30T00:00:00"/>
    <n v="2.5000000000000001E-2"/>
    <s v="Se entregan los resultados finales, ante los requerimientos de la Subdirecciòn de Hidrocarburos y Demanda mediante correo el jue, 25 ago, 08:02, por parte del Subdirector de Energìa Elèctrica."/>
    <n v="2.5000000000000001E-2"/>
    <s v="Actividad que reporta cumplimiemiento acorde con los programado, no cuenta con las evidencias para validar el reporte."/>
    <d v="2022-10-18T00:00:00"/>
    <s v="Cumplida"/>
    <d v="2022-12-31T00:00:00"/>
    <n v="2.5000000000000001E-2"/>
    <s v="Cumplida durante el 3er trimestre"/>
    <n v="2.5000000000000001E-2"/>
    <s v="Subactividad ejecutada completamente"/>
    <d v="2023-01-18T00:00:00"/>
    <s v="Cumplida"/>
  </r>
  <r>
    <n v="27"/>
    <s v="Objetivo Estratégico No.3"/>
    <s v="Orientar el aprovechamiento y uso eficiente y responsable de los recursos minero – energéticos."/>
    <s v="3.1 Elaborar los planes minero-energéticos con aplicación de estándares OCDE, y alineación con los ODS, objetivos transformacionales del sector y Plan Nacional de Desarrollo – PND."/>
    <s v="Gestión de Convenios Minciencias-UPME e IDEAM-UPME"/>
    <s v="Informe"/>
    <n v="1"/>
    <s v="Porcentaje"/>
    <s v="6.1 Acompañamiento y elaboración del informe de actividades"/>
    <n v="1.2500000000000001E-2"/>
    <s v="Funcionamiento / Inversión"/>
    <s v="Implementación de acciones para la confiabilidad del subsector eléctrico a nivel Nacional."/>
    <x v="13"/>
    <s v="X"/>
    <m/>
    <s v="Oficina de gestión de fondos, Subdirección de Demanda."/>
    <d v="2023-01-01T00:00:00"/>
    <d v="2023-01-30T00:00:00"/>
    <s v="2. Direccionamiento Estratégico"/>
    <s v="2.1 Planeación Institucional"/>
    <s v="N.A."/>
    <d v="2022-03-31T00:00:00"/>
    <n v="2.5000000000000001E-3"/>
    <s v="Se realizan algunos aportes a una iniciativa de la Oficina de fondos sobre actualización de Potenciales con los fines de realizarla con ayuda del IDEAM."/>
    <n v="2.5000000000000001E-3"/>
    <s v="Actividad que reporta avance sin evidencias"/>
    <d v="2022-04-19T00:00:00"/>
    <s v="Con avance"/>
    <d v="2022-06-30T00:00:00"/>
    <n v="3.8E-3"/>
    <s v="Se atiende requerimientos sobre el Informe final Convenio Colciencias 356-2011."/>
    <n v="6.3E-3"/>
    <s v="Actividad que presente avance acumulado del 0,63%, cuenta con las evidencias relacionadas con los informes de los convenios. Finaliza en diciembre."/>
    <d v="2022-07-20T00:00:00"/>
    <s v="Con avance y en terminos"/>
    <d v="2022-09-30T00:00:00"/>
    <n v="9.2999999999999992E-3"/>
    <s v="Se atiende requerimientos sobre el Informe final Convenio Colciencias 356-2011. Y se acompaña en reuniones con IDEAm a la Oficina de Gestiòn de Poryectos para faciliatar el acceso a informaciòn de radiaciòn solar en la Regiòn caribe, con miras a la actual"/>
    <n v="9.2999999999999992E-3"/>
    <s v="Actividad que presenta avance acumulado al 3er trimestre del 0,93%, no se cuenta con las evidencias para validar el reporte. Finaliza en diciembre."/>
    <d v="2022-10-18T00:00:00"/>
    <s v="Con avance y en terminos"/>
    <d v="2022-12-31T00:00:00"/>
    <n v="1.2500000000000001E-2"/>
    <s v="Se hace seguimiento requerimientos sobre la liquidación del Convenio Colciencias 356-2011. Junto con la Oficina de Gestiòn de Proyectos en apoyo al proyeto de IRENA - Servicio Global Atlas - Colombia_x000a_ se facilita información y se generan nexos sobre infor"/>
    <n v="1.2500000000000001E-2"/>
    <s v="Subactividad ejecutada completamente"/>
    <d v="2023-01-18T00:00:00"/>
    <s v="Cumplida"/>
  </r>
  <r>
    <n v="28"/>
    <s v="Objetivo Estratégico No.4"/>
    <s v="Desarrollar las acciones necesarias que permitan materializar los planes, programas y proyectos en el sector minero energético."/>
    <s v="4.3 Realizar acciones para extender la cobertura de servicios públicos de electricidad y gas combustible.  "/>
    <s v="Realizar la estimación del Indice de Cobertura del servicio de energía eléctrica ICEE"/>
    <s v="Solicitud a los proveedores de información (ORs, IPSE, Superservicios)."/>
    <n v="1"/>
    <s v="Porcentaje"/>
    <s v="1.1 Realizar gestión para la obtención de datos e información necesaria para la estimación del ICEE"/>
    <n v="2.5000000000000001E-2"/>
    <s v="Funcionamiento"/>
    <s v="N.A."/>
    <x v="14"/>
    <m/>
    <s v="X"/>
    <m/>
    <d v="2022-02-01T00:00:00"/>
    <d v="2022-03-31T00:00:00"/>
    <s v="2. Direccionamiento Estratégico"/>
    <s v="2.1 Planeación Institucional"/>
    <m/>
    <d v="2022-03-31T00:00:00"/>
    <n v="0.02"/>
    <s v="Se obtuvo información de la SSPD y de algunos OR."/>
    <n v="0.02"/>
    <s v="Actividad con rezago, reporta avance sin evidencias"/>
    <d v="2022-04-19T00:00:00"/>
    <s v="Con rezago"/>
    <d v="2022-06-30T00:00:00"/>
    <n v="5.0000000000000001E-3"/>
    <s v="La SSPD (Superservicios) complementó información para completar la serie de usuarios."/>
    <n v="2.5000000000000001E-2"/>
    <s v="Actividad cumplida en el 2do trimestre, sin evidencias para validar el reporte."/>
    <d v="2022-07-20T00:00:00"/>
    <s v="Cumplida"/>
    <d v="2022-09-15T00:00:00"/>
    <n v="0"/>
    <s v="Si bien la Superintendencia de Servicios Públicos Domiciliarios (SSPD) entrego la serie histórica de usuarios, se encontraron inconsistencias en la información de varios Operadores de Red para el periodo 2020 y 2021, no obstante se publico el ICEE bajo la"/>
    <n v="2.5000000000000001E-2"/>
    <s v="Actividad cumplida en el 2do trimestre"/>
    <d v="2022-10-18T00:00:00"/>
    <s v="Cumplida"/>
    <d v="2022-12-30T00:00:00"/>
    <n v="0"/>
    <s v="Se envió solicitud a la SSPD mediante orfeo 20221000154841 solicitando información de suscriptores para el cálculo del ICEE, aún no se ha recibido respuesta"/>
    <n v="2.5000000000000001E-2"/>
    <s v="Subactividad ejecutada completamente"/>
    <d v="2023-01-18T00:00:00"/>
    <s v="Cumplida"/>
  </r>
  <r>
    <n v="29"/>
    <s v="Objetivo Estratégico No.4"/>
    <s v="Desarrollar las acciones necesarias que permitan materializar los planes, programas y proyectos en el sector minero energético."/>
    <s v="4.3 Realizar acciones para extender la cobertura de servicios públicos de electricidad y gas combustible.  "/>
    <s v="Realizar la estimación del Indice de Cobertura del servicio de energía eléctrica ICEE"/>
    <s v="Documento versión preliminar de los cálculos del ICEE"/>
    <n v="1"/>
    <s v="Porcentaje"/>
    <s v="1.2 Compilar, procesar y validar información y realizar los cálculos bajo la metodología definida"/>
    <n v="2.5000000000000001E-2"/>
    <s v="Funcionamiento"/>
    <s v="N.A."/>
    <x v="14"/>
    <m/>
    <s v="X"/>
    <m/>
    <d v="2022-02-01T00:00:00"/>
    <d v="2022-04-30T00:00:00"/>
    <s v="2. Direccionamiento Estratégico"/>
    <s v="2.1 Planeación Institucional"/>
    <m/>
    <d v="2022-03-31T00:00:00"/>
    <n v="1.2500000000000001E-2"/>
    <s v="Pendiente terminar de definir la metodología de ICEE con la dirección"/>
    <n v="1.2500000000000001E-2"/>
    <s v="Actividad que reporta avance sin evidencias"/>
    <d v="2022-04-19T00:00:00"/>
    <s v="Con avance"/>
    <d v="2022-06-30T00:00:00"/>
    <n v="1.2500000000000001E-2"/>
    <s v="Se terminó de validar la metodología bajo la cual se realizaron los cálculos "/>
    <n v="2.5000000000000001E-2"/>
    <s v="Actividad cumplida en el 2do trimestre, las evidencias corresponden al documento ICEE."/>
    <d v="2022-07-20T00:00:00"/>
    <s v="Cumplida"/>
    <d v="2022-09-15T00:00:00"/>
    <n v="0"/>
    <s v="Se publicó la metodología y el ICEE bajo la circular 082-2022. "/>
    <n v="2.5000000000000001E-2"/>
    <s v="Actividad cumplida en el 2do trimestre"/>
    <d v="2022-10-18T00:00:00"/>
    <s v="Cumplida"/>
    <d v="2022-12-30T00:00:00"/>
    <n v="0"/>
    <s v="Se envió solicitud a la SSPD mediante orfeo 20221000154841 solicitando información de suscriptores para el cálculo del ICEE, aún no se ha recibido respuesta"/>
    <n v="2.5000000000000001E-2"/>
    <s v="Subactividad ejecutada completamente"/>
    <d v="2023-01-18T00:00:00"/>
    <s v="Cumplida"/>
  </r>
  <r>
    <n v="30"/>
    <s v="Objetivo Estratégico No.4"/>
    <s v="Desarrollar las acciones necesarias que permitan materializar los planes, programas y proyectos en el sector minero energético."/>
    <s v="4.3 Realizar acciones para extender la cobertura de servicios públicos de electricidad y gas combustible.  "/>
    <s v="Realizar la estimación del Indice de Cobertura del servicio de energía eléctrica ICEE"/>
    <s v="Documento metodológico y anexos el ICEE"/>
    <n v="1"/>
    <s v="Porcentaje"/>
    <s v="1.3 Procesar observaciones, realizar ajustes, actualizar la base de datos, elaborar el documento y publicar"/>
    <n v="1.2500000000000001E-2"/>
    <s v="Funcionamiento"/>
    <s v="N.A."/>
    <x v="14"/>
    <s v="X"/>
    <m/>
    <s v="OGI"/>
    <d v="2022-04-01T00:00:00"/>
    <d v="2022-04-30T00:00:00"/>
    <s v="2. Direccionamiento Estratégico"/>
    <s v="2.1 Planeación Institucional"/>
    <m/>
    <m/>
    <n v="0"/>
    <m/>
    <m/>
    <m/>
    <m/>
    <s v="En terminos"/>
    <d v="2022-06-30T00:00:00"/>
    <n v="0.01"/>
    <s v="Se elaboró documento y anexos de la metodología, pendiente la revisón interna final para proceder con su publicación."/>
    <n v="0.01"/>
    <s v="Actividad cumplida en el 2do trimestre, cuenta con las evidencias que corresponden al documento y anexos de la metodología del ICEE."/>
    <d v="2022-07-20T00:00:00"/>
    <s v="Cumplida"/>
    <d v="2022-09-15T00:00:00"/>
    <n v="0"/>
    <s v="Se publicó la metodología y el ICEE bajo la circular 082-2022. "/>
    <n v="0.01"/>
    <s v="Actividad cumplida en el 2do trimestre"/>
    <d v="2022-10-18T00:00:00"/>
    <s v="Cumplida"/>
    <d v="2022-12-30T00:00:00"/>
    <n v="0"/>
    <s v="Se envió solicitud a la SSPD mediante orfeo 20221000154841 solicitando información de suscriptores para el cálculo del ICEE, aún no se ha recibido respuesta"/>
    <n v="0.01"/>
    <s v="Subactividad ejecutada completamente"/>
    <d v="2023-01-18T00:00:00"/>
    <s v="Cumplida"/>
  </r>
  <r>
    <n v="31"/>
    <s v="Objetivo Estratégico No.4"/>
    <s v="Desarrollar las acciones necesarias que permitan materializar los planes, programas y proyectos en el sector minero energético."/>
    <s v="4.3 Realizar acciones para extender la cobertura de servicios públicos de electricidad y gas combustible.  "/>
    <s v="Elaborar el Plan Indicativo de Expansión de Cobertura - PIEC"/>
    <s v="Información base del PIEC debidamente estructurada"/>
    <n v="1"/>
    <s v="Porcentaje"/>
    <s v="2.1 Procesar la información necesaria para elaborar el PIEC."/>
    <n v="2.5000000000000001E-2"/>
    <s v="Funcionamiento"/>
    <s v="N.A."/>
    <x v="14"/>
    <s v="X"/>
    <m/>
    <s v="OGI, OGPF"/>
    <d v="2022-01-15T00:00:00"/>
    <d v="2022-03-30T00:00:00"/>
    <s v="2. Direccionamiento Estratégico"/>
    <s v="2.1 Planeación Institucional"/>
    <m/>
    <m/>
    <m/>
    <s v="Pendiente terminar de procesar la información de redes y actualizar capas de restricciones geográficas."/>
    <n v="0"/>
    <s v="Actividad que no presenta avance"/>
    <d v="2022-04-19T00:00:00"/>
    <s v="Incumplida"/>
    <d v="2022-06-30T00:00:00"/>
    <n v="1.2500000000000001E-2"/>
    <s v="Se finalizó la revisión y consolidación de información necesaria para elaborar el PIEC."/>
    <n v="1.2500000000000001E-2"/>
    <s v="Actividad con avance del 1,25%, cuenta con evidencias y queda con rezago de 1,75%. Finalizaba en marzo."/>
    <d v="2022-07-20T00:00:00"/>
    <s v="Incumplida"/>
    <d v="2022-09-15T00:00:00"/>
    <n v="2.5000000000000001E-2"/>
    <s v="Se publicó PIEC mediante circular 082-2022"/>
    <n v="2.5000000000000001E-2"/>
    <s v="Actividad cumplida durante el 3er trimestre. las evidencias corresponden a la circular con la cual se publica el PIEC para comentarios._x000a_Circular en: https://www1.upme.gov.co/Normatividad/Circular_082_2022.pdf"/>
    <d v="2022-10-18T00:00:00"/>
    <s v="Cumplida"/>
    <d v="2022-12-30T00:00:00"/>
    <n v="0"/>
    <s v="Se recibieron comentarios de algunas entidades  (20221110176562; 20221110176112; 20221110185662; 20221110175242) apartir de las cuales se ajustó el PIEC. pendiente aprobación de parte de la nueva administración para publicar versión ajustada."/>
    <n v="2.5000000000000001E-2"/>
    <s v="Subactividad ejecutada completamente"/>
    <d v="2023-01-18T00:00:00"/>
    <s v="Cumplida"/>
  </r>
  <r>
    <n v="32"/>
    <s v="Objetivo Estratégico No.4"/>
    <s v="Desarrollar las acciones necesarias que permitan materializar los planes, programas y proyectos en el sector minero energético."/>
    <s v="4.3 Realizar acciones para extender la cobertura de servicios públicos de electricidad y gas combustible.  "/>
    <s v="Elaborar el Plan Indicativo de Expansión de Cobertura - PIEC"/>
    <s v="Documento que describa la metodología del PIEC"/>
    <n v="1"/>
    <s v="Porcentaje"/>
    <s v="2.2 Definir la metodología para el PIEC"/>
    <n v="2.5000000000000001E-2"/>
    <s v="Funcionamiento"/>
    <s v="N.A."/>
    <x v="14"/>
    <m/>
    <s v="X"/>
    <m/>
    <d v="2022-01-15T00:00:00"/>
    <d v="2022-03-30T00:00:00"/>
    <s v="2. Direccionamiento Estratégico"/>
    <s v="2.1 Planeación Institucional"/>
    <m/>
    <d v="2022-03-31T00:00:00"/>
    <n v="1.2500000000000001E-2"/>
    <s v="En ajustes de acuerdo con los comentarios de parte de asesora de  dirección"/>
    <n v="1.2500000000000001E-2"/>
    <s v="Actividad con rezago, repota avance sin evidencias"/>
    <d v="2022-04-19T00:00:00"/>
    <s v="Incumplida"/>
    <d v="2022-06-30T00:00:00"/>
    <n v="1.2500000000000001E-2"/>
    <s v="Se finalizó la metodología para el PIEC "/>
    <n v="2.5000000000000001E-2"/>
    <s v="Actividad cumplida durante el 2do trimestre, las evidencias corresponden al PIEC enviado para revisión."/>
    <d v="2022-07-20T00:00:00"/>
    <s v="Cumplida"/>
    <d v="2022-09-15T00:00:00"/>
    <n v="0"/>
    <s v="Se publicó PIEC mediante circular 082-2022"/>
    <n v="2.5000000000000001E-2"/>
    <s v="Actividad cumplida en el 2do trimestre"/>
    <d v="2022-10-18T00:00:00"/>
    <s v="Cumplida"/>
    <d v="2022-12-30T00:00:00"/>
    <n v="0"/>
    <s v="Se recibieron comentarios de algunas entidades  (20221110176562; 20221110176112; 20221110185662; 20221110175242) apartir de las cuales se ajustó el PIEC. pendiente aprobación de parte de la nueva administración para publicar versión ajustada."/>
    <n v="2.5000000000000001E-2"/>
    <s v="Subactividad ejecutada completamente"/>
    <d v="2023-01-18T00:00:00"/>
    <s v="Cumplida"/>
  </r>
  <r>
    <n v="33"/>
    <s v="Objetivo Estratégico No.4"/>
    <s v="Desarrollar las acciones necesarias que permitan materializar los planes, programas y proyectos en el sector minero energético."/>
    <s v="4.3 Realizar acciones para extender la cobertura de servicios públicos de electricidad y gas combustible.  "/>
    <s v="Elaborar el Plan Indicativo de Expansión de Cobertura - PIEC"/>
    <s v="Documento PIEC con sus anexos versión preliminar"/>
    <n v="1"/>
    <s v="Porcentaje"/>
    <s v="2.3 Realizar los análisis, simulaciones, procesamiento de resultados, identificación de alternativas y soluciones para el PIEC, publicación de versión preliminar y recepción de comentarios"/>
    <n v="0.05"/>
    <s v="Funcionamiento"/>
    <s v="N.A."/>
    <x v="14"/>
    <s v="X"/>
    <m/>
    <s v="OGI, OGPF"/>
    <d v="2022-02-01T00:00:00"/>
    <d v="2022-05-15T00:00:00"/>
    <s v="2. Direccionamiento Estratégico"/>
    <s v="2.1 Planeación Institucional"/>
    <m/>
    <d v="2022-03-31T00:00:00"/>
    <n v="2.5000000000000001E-2"/>
    <s v="Aunque se ha adelantado análisis para el escenario de 45 KWh, la completitud de esta actividad depende de los resultados finales del ICEE."/>
    <n v="2.5000000000000001E-2"/>
    <s v="Actividad que reporta avance sin evidencias"/>
    <d v="2022-04-19T00:00:00"/>
    <s v="Con avance"/>
    <d v="2022-06-30T00:00:00"/>
    <n v="0.02"/>
    <s v="De acuerdo con los  resultados del ICEE, se  analizaron diferentes escenarios para lograr la universalización de acuerdo con la identificación de las alternativas viables. A la fecha esta en revisión interna para proceder con su publicación de versión pre"/>
    <n v="4.4999999999999998E-2"/>
    <s v="Actividad con avance acumulado del 4,5%, las evidencias corresponden al PIEC enviado para revisión, queda con rezago del 0,5%. Finalizaba en mayo."/>
    <d v="2022-07-20T00:00:00"/>
    <s v="Incumplida"/>
    <d v="2022-09-15T00:00:00"/>
    <n v="0.05"/>
    <s v="Se publicó PIEC mediante circular 082-2022"/>
    <n v="0.05"/>
    <s v="Actividad cumplida durante el 3er trimestre. las evidencias corresponden al documento publicado para comentarios publicado en: http://www.upme.gov.co/Siel/Siel/Portals/0/Piec/2022/PIEC_2019-2023_para_Comentarios_2022-09-15.pdf"/>
    <d v="2022-10-18T00:00:00"/>
    <s v="Cumplida"/>
    <d v="2022-12-30T00:00:00"/>
    <n v="0"/>
    <s v="Se recibieron comentarios de algunas entidades  (20221110176562; 20221110176112; 20221110185662; 20221110175242) apartir de las cuales se ajustó el PIEC. pendiente aprobación de parte de la nueva administración para publicar versión ajustada."/>
    <n v="0.05"/>
    <s v="Subactividad ejecutada completamente"/>
    <d v="2023-01-18T00:00:00"/>
    <s v="Cumplida"/>
  </r>
  <r>
    <n v="34"/>
    <s v="Objetivo Estratégico No.4"/>
    <s v="Desarrollar las acciones necesarias que permitan materializar los planes, programas y proyectos en el sector minero energético."/>
    <s v="4.3 Realizar acciones para extender la cobertura de servicios públicos de electricidad y gas combustible.  "/>
    <s v="Elaborar el Plan Indicativo de Expansión de Cobertura - PIEC"/>
    <s v="Documento PIEC con sus anexos versión final"/>
    <n v="1"/>
    <s v="Porcentaje"/>
    <s v="2.4 Procesar observaciones, realizar ajustes y análisis complementarios, elaborar y publicar la versión final del PIEC"/>
    <n v="0.05"/>
    <s v="Funcionamiento"/>
    <s v="N.A."/>
    <x v="14"/>
    <m/>
    <s v="X"/>
    <m/>
    <d v="2022-06-01T00:00:00"/>
    <d v="2022-06-30T00:00:00"/>
    <s v="2. Direccionamiento Estratégico"/>
    <s v="2.1 Planeación Institucional"/>
    <m/>
    <m/>
    <n v="0"/>
    <m/>
    <m/>
    <m/>
    <m/>
    <s v="En terminos"/>
    <m/>
    <m/>
    <m/>
    <n v="0"/>
    <s v="Actividad que no presenta avance al 2do trimestre. Finalizaba en junio."/>
    <d v="2022-07-20T00:00:00"/>
    <s v="Incumplida"/>
    <d v="2022-09-30T00:00:00"/>
    <n v="0"/>
    <s v="No se han recibido observaciones"/>
    <n v="0"/>
    <s v="Actividad que no reporta avance en el 3er trimestre. Finalizaba en junio."/>
    <d v="2022-10-18T00:00:00"/>
    <s v="Incumplida"/>
    <d v="2022-12-30T00:00:00"/>
    <n v="2.5000000000000001E-2"/>
    <s v="Se recibieron comentarios de algunas entidades  (20221110176562; 20221110176112; 20221110185662; 20221110175242) apartir de las cuales se ajustó el PIEC. pendiente aprobación de parte de la nueva administración para publicar versión ajustada."/>
    <n v="2.5000000000000001E-2"/>
    <s v="Subactividad no finalizada en su totalidad. El documento PIEC se elaboró, se puso en consulta y de acuerdo a comentarios se ajustó. Esta pendiente la revisión y aprobación final"/>
    <d v="2023-01-18T00:00:00"/>
    <s v="Incumplida"/>
  </r>
  <r>
    <n v="35"/>
    <s v="Objetivo Estratégico No.4"/>
    <s v="Desarrollar las acciones necesarias que permitan materializar los planes, programas y proyectos en el sector minero energético."/>
    <s v="4.3 Realizar acciones para extender la cobertura de servicios públicos de electricidad y gas combustible.  "/>
    <s v="Realizar la evaluación de las solicitudes de los Planes de Cobertura de los OR PECOR"/>
    <s v="Información actualizada, depende del reporte que realice cada OR."/>
    <n v="1"/>
    <s v="Porcentaje"/>
    <s v="3.1 Realizar recolección y validación de información conforme con la Resolución UPME 283/2021 para la evaluación de los PECOR"/>
    <n v="1.2500000000000001E-2"/>
    <s v="Funcionamiento"/>
    <s v="N.A."/>
    <x v="14"/>
    <s v="X"/>
    <m/>
    <s v="OGI"/>
    <d v="2022-01-01T00:00:00"/>
    <d v="2022-12-30T00:00:00"/>
    <s v="2. Direccionamiento Estratégico"/>
    <s v="2.1 Planeación Institucional"/>
    <m/>
    <d v="2022-03-31T00:00:00"/>
    <n v="2.5000000000000001E-3"/>
    <s v="Se recibió información de ESSA y EPM, la cual esta en proceso de validación "/>
    <n v="2.5000000000000001E-3"/>
    <s v="Actividad que reporta avance sin evidencias"/>
    <d v="2022-04-19T00:00:00"/>
    <s v="Con avance"/>
    <d v="2022-06-30T00:00:00"/>
    <n v="0.01"/>
    <s v="Se validó información de ESSA y EPM y se recibieron las actualizaciones junto con su solicitud de evaluación de Pecor. "/>
    <n v="0.01"/>
    <s v="Actividad con avance acumulado del 1% al  2do trimestre, cuenta con las evidencias. Finaliza en diciembre."/>
    <d v="2022-07-20T00:00:00"/>
    <s v="Con avance y en terminos"/>
    <d v="2022-09-30T00:00:00"/>
    <n v="1.2500000000000001E-2"/>
    <s v="Se validó información de ENEL y se recibieron las actualizaciones junto con su solicitud de evaluación de Pecor. "/>
    <n v="1.2500000000000001E-2"/>
    <s v="Actividad cumplida durante el 3er trimestre. Con evidencias."/>
    <d v="2022-10-18T00:00:00"/>
    <s v="Cumplida"/>
    <d v="2022-12-30T00:00:00"/>
    <n v="0"/>
    <s v="Se recibió y valido información de AFinia"/>
    <n v="1.2500000000000001E-2"/>
    <s v="Subactividad ejecutada completamente"/>
    <d v="2023-01-18T00:00:00"/>
    <s v="Cumplida"/>
  </r>
  <r>
    <n v="36"/>
    <s v="Objetivo Estratégico No.4"/>
    <s v="Desarrollar las acciones necesarias que permitan materializar los planes, programas y proyectos en el sector minero energético."/>
    <s v="4.3 Realizar acciones para extender la cobertura de servicios públicos de electricidad y gas combustible.  "/>
    <s v="Realizar la evaluación de las solicitudes de los Planes de Cobertura de los OR PECOR"/>
    <s v="Base de costos actualizada"/>
    <n v="1"/>
    <s v="Porcentaje"/>
    <s v="3.2 Realizar la evaluación de los PECOR a través del análisis de las propuestas de solución y los costos para diferentes alternativas de ampliación de la cobertura"/>
    <n v="1.2500000000000001E-2"/>
    <s v="Funcionamiento"/>
    <s v="N.A."/>
    <x v="14"/>
    <s v="X"/>
    <m/>
    <s v="OGPF, Subdirección de Demanda"/>
    <d v="2022-02-01T00:00:00"/>
    <d v="2022-12-30T00:00:00"/>
    <s v="2. Direccionamiento Estratégico"/>
    <s v="2.1 Planeación Institucional"/>
    <m/>
    <m/>
    <n v="0"/>
    <s v="Se realizan pruebas de la herramienta BIZAGI - PECOR con la OGI"/>
    <m/>
    <m/>
    <m/>
    <s v="En terminos"/>
    <d v="2022-06-30T00:00:00"/>
    <n v="5.0000000000000001E-3"/>
    <s v="De las solicitude de PECOR  de ESSA y EPM se adeanta análisis para emitir concepto."/>
    <n v="5.0000000000000001E-3"/>
    <s v="Actividad con avance del 0,5%, cuenta con las evidencias. Finaliza en diciembre."/>
    <d v="2022-07-20T00:00:00"/>
    <s v="Con avance y en terminos"/>
    <d v="2022-09-30T00:00:00"/>
    <n v="1.2500000000000001E-2"/>
    <s v="De las solicitudes de PECOR  de ESSA, EPM y ENEL se realiza análisis para emitir concepto."/>
    <n v="1.2500000000000001E-2"/>
    <s v="Actividad cumplida durante el 3er trimestre. Con evidencias."/>
    <d v="2022-10-18T00:00:00"/>
    <s v="Cumplida"/>
    <d v="2022-12-30T00:00:00"/>
    <n v="0"/>
    <s v="De la solicitud de PECOR  de AFINIA  se realiza análisis y se emiten observaciones mediante orfeo 20221000148391"/>
    <n v="1.2500000000000001E-2"/>
    <s v="Subactividad ejecutada completamente"/>
    <d v="2023-01-18T00:00:00"/>
    <s v="Cumplida"/>
  </r>
  <r>
    <n v="37"/>
    <s v="Objetivo Estratégico No.4"/>
    <s v="Desarrollar las acciones necesarias que permitan materializar los planes, programas y proyectos en el sector minero energético."/>
    <s v="4.3 Realizar acciones para extender la cobertura de servicios públicos de electricidad y gas combustible.  "/>
    <s v="Realizar la evaluación de las solicitudes de los Planes de Cobertura de los OR PECOR"/>
    <s v="Concepto PECOR emitido con sus formatos de evaluación revisados y gestionados con cada OR."/>
    <n v="1"/>
    <s v="Porcentaje"/>
    <s v="3.3 Emitir concepto a los proyectos PECOR"/>
    <n v="1.2500000000000001E-2"/>
    <s v="Funcionamiento"/>
    <s v="N.A."/>
    <x v="14"/>
    <s v="X"/>
    <m/>
    <s v="OGI"/>
    <d v="2022-03-01T00:00:00"/>
    <d v="2022-12-30T00:00:00"/>
    <s v="2. Direccionamiento Estratégico"/>
    <s v="2.1 Planeación Institucional"/>
    <m/>
    <m/>
    <n v="0"/>
    <m/>
    <m/>
    <m/>
    <m/>
    <s v="En terminos"/>
    <m/>
    <n v="0"/>
    <m/>
    <n v="0"/>
    <s v="Actividad que al 2do trimestre no reporta avance. Finaliza en diciembre."/>
    <d v="2022-07-20T00:00:00"/>
    <s v="Sin avance y en terminos"/>
    <m/>
    <n v="0.01"/>
    <s v="Se emitieron conceptos a PECOR expediente: 2022152322000001E: _x000a_ENEL (20221520101571); _x000a_EPM (20221520083771) ; _x000a_ESSA (20221520117831)"/>
    <n v="0.01"/>
    <s v="Actividad que presenta avance del 1%, cuenta con las evidencias correspondientes a los números de orfeo de los conceptos emitidos. Finaliza en diciembre."/>
    <d v="2022-10-18T00:00:00"/>
    <s v="Con avance y en terminos"/>
    <d v="2022-12-30T00:00:00"/>
    <n v="1.2500000000000001E-2"/>
    <s v="Se emitieron los conpcetos a PECOR solicitados. Actualmente est{a en proceso un concepto que se emitirá una vez se obtenga respuesta de AFINIA."/>
    <n v="1.2500000000000001E-2"/>
    <s v="Subactividad cumplida en su totalidad. La ejecución es por demanda."/>
    <d v="2023-01-18T00:00:00"/>
    <s v="Cumplida"/>
  </r>
  <r>
    <n v="38"/>
    <s v="Objetivo Estratégico No.4"/>
    <s v="Desarrollar las acciones necesarias que permitan materializar los planes, programas y proyectos en el sector minero energético."/>
    <s v="4.1 Impulsar obras de infraestructura para abastecimiento y confiabilidad energética."/>
    <s v="1.Elaborar el Plan de Expansión de Transmisión de energía eléctrica"/>
    <s v="Documento y/o presentación donde se presenten los objetivos del plan"/>
    <n v="1"/>
    <s v="Porcentaje"/>
    <s v="1.1 Definir los objetivos y estrategias del plan"/>
    <n v="1.2500000000000001E-2"/>
    <s v="Funcionamiento"/>
    <s v="N.A."/>
    <x v="15"/>
    <m/>
    <s v="X"/>
    <m/>
    <d v="2022-01-01T00:00:00"/>
    <d v="2022-06-30T00:00:00"/>
    <s v="2. Direccionamiento Estratégico"/>
    <s v="2.1 Planeación Institucional"/>
    <s v="N.A."/>
    <d v="2022-03-31T00:00:00"/>
    <n v="2.5000000000000005E-3"/>
    <s v="Definición de los objetivos del Plan en realización."/>
    <n v="2.5000000000000001E-3"/>
    <s v="Actividad que reporta avance sin evidencias"/>
    <d v="2022-04-19T00:00:00"/>
    <s v="Con avance"/>
    <d v="2022-06-30T00:00:00"/>
    <n v="5.0000000000000001E-3"/>
    <s v="Pendientes por definir los objetivos del Plan de Expansión de Transmisión del año 2022. Pues se acaba de finalizar el documento de adición al plan 2020, el cual contiene 5 obras tradicionales del STN y la obra de la línea HVDC."/>
    <n v="5.0000000000000001E-3"/>
    <s v="Actividad que no presenta avance en el 2do trimestre, tiene rezago del 0,75%. Finalizaba en junio."/>
    <d v="2022-07-20T00:00:00"/>
    <s v="Incumplida"/>
    <m/>
    <n v="1.2500000000000001E-2"/>
    <s v="En el proceso del Plan de Expansión actual no se realizó un producto definiendo objetivos del mismo, ya que los objetivos generales son los mismos de planes anteriores y las obras propuestas ya estaban definidas."/>
    <n v="1.2500000000000001E-2"/>
    <s v="Actividad que presenta cumplimiento, toda vez que el documento conserva los objetivos de los anteriores planes."/>
    <d v="2022-10-18T00:00:00"/>
    <s v="Cumplida"/>
    <m/>
    <m/>
    <m/>
    <n v="1.2500000000000001E-2"/>
    <s v="Subactividad ejecutada completamente"/>
    <d v="2023-01-18T00:00:00"/>
    <s v="Cumplida"/>
  </r>
  <r>
    <n v="39"/>
    <s v="Objetivo Estratégico No.4"/>
    <s v="Desarrollar las acciones necesarias que permitan materializar los planes, programas y proyectos en el sector minero energético."/>
    <s v="4.1 Impulsar obras de infraestructura para abastecimiento y confiabilidad energética."/>
    <s v="1.Elaborar el Plan de Expansión de Transmisión de energía eléctrica"/>
    <s v="Bases de datos para inicar analisis plan:_x000a_ Ajuste demanda (30%)_x000a_ Ajuste de red (30%)_x000a_ Preparación base de datos (40%)"/>
    <n v="1"/>
    <s v="Porcentaje"/>
    <s v="1.2 Preparar las bases de datos para la formulación del Plan de Expansión de transmisión"/>
    <n v="1.2500000000000001E-2"/>
    <s v="Funcionamiento"/>
    <s v="N.A."/>
    <x v="15"/>
    <m/>
    <s v="X"/>
    <m/>
    <d v="2022-03-01T00:00:00"/>
    <d v="2022-09-30T00:00:00"/>
    <s v="2. Direccionamiento Estratégico"/>
    <s v="2.1 Planeación Institucional"/>
    <s v="N.A."/>
    <d v="2022-03-31T00:00:00"/>
    <n v="1.2500000000000002E-3"/>
    <s v="Se está elaborando las Bases de Datos de proyectos aprobados y liberaciones"/>
    <n v="1.2999999999999999E-3"/>
    <s v="Actividad que reporta avance sin evidencias"/>
    <d v="2022-04-19T00:00:00"/>
    <s v="Con avance"/>
    <d v="2022-06-30T00:00:00"/>
    <n v="5.0000000000000001E-3"/>
    <s v="Se están indentificando las obras que serán materia de análisis en el Plan 2022. Esto como punto de partida, antes de proceder al ajuste de las BD con las cuales se harán los análisis."/>
    <n v="5.0000000000000001E-3"/>
    <s v="Actividad que presenta avance acumulado del 0,5%, cuenta con evidencias. Finaliza en septiembre."/>
    <d v="2022-07-20T00:00:00"/>
    <s v="Con avance y en terminos"/>
    <d v="2022-09-30T00:00:00"/>
    <n v="1.2500000000000001E-2"/>
    <s v="Actividad culminada. Se guardan los soportes de los análisis realizados para las obras del Plan de Expansión en el servidor del grupo (srvarchivos01\transmision\2022\5. Plan de Expansion\1. Analisis electricos)"/>
    <n v="1.2500000000000001E-2"/>
    <s v="Actividad cumplida conforme a lo planificado. Cuenta con las evidencias."/>
    <d v="2022-10-18T00:00:00"/>
    <s v="Cumplida"/>
    <m/>
    <m/>
    <m/>
    <n v="1.2500000000000001E-2"/>
    <s v="Subactividad ejecutada completamente"/>
    <d v="2023-01-18T00:00:00"/>
    <s v="Cumplida"/>
  </r>
  <r>
    <n v="40"/>
    <s v="Objetivo Estratégico No.4"/>
    <s v="Desarrollar las acciones necesarias que permitan materializar los planes, programas y proyectos en el sector minero energético."/>
    <s v="4.1 Impulsar obras de infraestructura para abastecimiento y confiabilidad energética."/>
    <s v="1.Elaborar el Plan de Expansión de Transmisión de energía eléctrica"/>
    <s v="Plan de expansión versión preliminar"/>
    <n v="1"/>
    <s v="Porcentaje"/>
    <s v="1.3 Realizar los análisis, simulaciones e identificar obras del Plan de Expansión en versión preliminar y publicar"/>
    <n v="2.5000000000000001E-2"/>
    <s v="Funcionamiento"/>
    <s v="N.A."/>
    <x v="15"/>
    <m/>
    <s v="X"/>
    <m/>
    <d v="2022-06-01T00:00:00"/>
    <d v="2022-11-30T00:00:00"/>
    <s v="2. Direccionamiento Estratégico"/>
    <s v="2.1 Planeación Institucional"/>
    <s v="N.A."/>
    <m/>
    <n v="0"/>
    <s v="Se tiene previsto ejecutar esta actividad en el segundo semestre del año."/>
    <m/>
    <m/>
    <m/>
    <s v="En terminos"/>
    <m/>
    <m/>
    <s v="Se tiene previsto ejecutar esta actividad en el segundo semestre del año."/>
    <n v="0"/>
    <s v="Actividad que no reporta avance para el 2do trimestre. Finaliza en noviembre."/>
    <d v="2022-07-20T00:00:00"/>
    <s v="Sin avance y en terminos"/>
    <d v="2022-08-30T00:00:00"/>
    <n v="2.5000000000000001E-2"/>
    <s v="Actividad culminada. Se realizó la publicación del Plan de Expansión en su versión preliminar mediante Circular UPME 074 de 2022."/>
    <n v="2.5000000000000001E-2"/>
    <s v="Actividad cumplida anticipadamente, cunta con las evidencias correspondientes a la circular y el documento preliminar publicado para comentarios. https://drive.google.com/drive/u/1/folders/1_HeJcP-sef1s-spIzlZm1T_dpZBTiLrE"/>
    <d v="2022-10-18T00:00:00"/>
    <s v="Cumplida"/>
    <m/>
    <m/>
    <m/>
    <n v="2.5000000000000001E-2"/>
    <s v="Subactividad ejecutada completamente"/>
    <d v="2023-01-18T00:00:00"/>
    <s v="Cumplida"/>
  </r>
  <r>
    <n v="41"/>
    <s v="Objetivo Estratégico No.4"/>
    <s v="Desarrollar las acciones necesarias que permitan materializar los planes, programas y proyectos en el sector minero energético."/>
    <s v="4.1 Impulsar obras de infraestructura para abastecimiento y confiabilidad energética."/>
    <s v="1.Elaborar el Plan de Expansión de Transmisión de energía eléctrica"/>
    <s v="plan definitvo:_x000a_ Documento respuestas- Procesamiento y respuesta observaciones"/>
    <n v="1"/>
    <s v="Porcentaje"/>
    <s v="1.4 Realizar los análisis, simulaciones e identificar obras del Plan de Expansión en versión final y publicar"/>
    <n v="2.5000000000000001E-2"/>
    <s v="Funcionamiento"/>
    <s v="N.A."/>
    <x v="15"/>
    <m/>
    <s v="X"/>
    <m/>
    <d v="2022-10-01T00:00:00"/>
    <d v="2022-12-30T00:00:00"/>
    <s v="2. Direccionamiento Estratégico"/>
    <s v="2.1 Planeación Institucional"/>
    <s v="N.A."/>
    <m/>
    <n v="0"/>
    <s v="Se tiene previsto ejecutar esta actividad en el cuarto trimestre del año."/>
    <m/>
    <m/>
    <m/>
    <s v="En terminos"/>
    <m/>
    <n v="0"/>
    <s v="Se tiene previsto ejecutar esta actividad en el cuarto trimestre del año."/>
    <n v="0"/>
    <s v="Actividad que ejecutará entre octubre y diciembre según lo proyectado."/>
    <d v="2022-07-20T00:00:00"/>
    <s v="Sin avance y en terminos"/>
    <d v="2022-09-30T00:00:00"/>
    <n v="0.02"/>
    <s v="Los comentarios al plan de expansión fueron revisados, compilados y respondidos en un 95%, falta redactar la respuesta a 5 comentarios. Los comentarios que se consideraron pertienentes ya fueron añadidos en una nueva versión del Plan de expansión, al cual"/>
    <n v="0.02"/>
    <s v="Actividad que presenta avance del 2%, no cuenta con las evidencias para validar el reporte. Finaliza en diciembre."/>
    <d v="2022-10-18T00:00:00"/>
    <s v="Con avance y en terminos"/>
    <d v="2022-11-11T00:00:00"/>
    <n v="2.5000000000000001E-2"/>
    <s v="Se atendieron en su totalidad los comentarios realizados por los diferentes agentes del sector energético, con respecto a la versión preliminar del Plan. Para la obra de la línea de transmisión en HVDC en La Guajira, se definió como alternativa de conxión"/>
    <n v="2.5000000000000001E-2"/>
    <s v="Subactividad ejecutada completamente"/>
    <d v="2023-01-18T00:00:00"/>
    <s v="Cumplida"/>
  </r>
  <r>
    <n v="42"/>
    <s v="Objetivo Estratégico No.4"/>
    <s v="Desarrollar las acciones necesarias que permitan materializar los planes, programas y proyectos en el sector minero energético."/>
    <s v="4.1 Impulsar obras de infraestructura para abastecimiento y confiabilidad energética."/>
    <s v="2. Realizar la evaluación de las solicitudes de conexión de proyectos de generación y consumo de energía en el marco de la Resolución CREG 075 de 2021"/>
    <s v="Comunicados de completitud y observaciones"/>
    <n v="1"/>
    <s v="Porcentaje"/>
    <s v="2.1 Realizar la revisión de completitud y análisis preliminares para observaciones de las solicitudes de conexión de proyectos de generación y consumo de energía eléctrica"/>
    <n v="1.2500000000000001E-2"/>
    <s v="Funcionamiento"/>
    <s v="N.A."/>
    <x v="15"/>
    <m/>
    <s v="X"/>
    <m/>
    <d v="2022-01-01T00:00:00"/>
    <d v="2022-05-31T00:00:00"/>
    <s v="2. Direccionamiento Estratégico"/>
    <s v="2.1 Planeación Institucional"/>
    <s v="N.A."/>
    <m/>
    <n v="0"/>
    <s v="Actividad pendiente debido a la puesta en marcha de la resolución 075. Se espera que empiecen a llegar las solicitudes en el segundo semestre."/>
    <m/>
    <m/>
    <m/>
    <s v="En terminos"/>
    <d v="2022-06-30T00:00:00"/>
    <n v="5.0000000000000001E-3"/>
    <s v="Esta actividad inicia a partir del 18 de julio, momento en el cual cierra la VU para el año 2022 y se da inicio a la evaluaciónde las solicitudes de conexión."/>
    <n v="5.0000000000000001E-3"/>
    <s v="Actividad que reporta 0,5 de avance, no cuenta con evidencias para validar el reporte, Rezago del 0,5%. Finalizaba en mayo."/>
    <d v="2022-07-20T00:00:00"/>
    <s v="Incumplida"/>
    <d v="2022-09-30T00:00:00"/>
    <n v="1.2500000000000001E-2"/>
    <s v="La totalidad de las revisiones de completitud fue realizada para las 843 solicitudes recibidas. Sin embargo, aún quedan pendientes actuaciones asociadas a solicitudes a desistimientos por solicitudes que no entregaron información completa (18 solicitudes)"/>
    <n v="1.2500000000000001E-2"/>
    <s v="Actividad cumplida durante el 3er trimestre, no cuenta con las evidencias para validar el reporte."/>
    <d v="2022-10-18T00:00:00"/>
    <s v="Cumplida"/>
    <m/>
    <m/>
    <m/>
    <n v="1.2500000000000001E-2"/>
    <s v="Subactividad ejecutada completamente"/>
    <d v="2023-01-18T00:00:00"/>
    <s v="Cumplida"/>
  </r>
  <r>
    <n v="43"/>
    <s v="Objetivo Estratégico No.4"/>
    <s v="Desarrollar las acciones necesarias que permitan materializar los planes, programas y proyectos en el sector minero energético."/>
    <s v="4.1 Impulsar obras de infraestructura para abastecimiento y confiabilidad energética."/>
    <s v="2. Realizar la evaluación de las solicitudes de conexión de proyectos de generación y consumo de energía en el marco de la Resolución CREG 075 de 2021"/>
    <s v="Publicación filas proyectos que requieren y no requieren expansión"/>
    <n v="1"/>
    <s v="Porcentaje"/>
    <s v="2.2  Realizar los análisis de capacidad y aplicación de criterios de asignación de las solicitudes de conexión, y publicación de filas de proyectos que requieren expansión y no requieren expansión"/>
    <n v="3.7499999999999999E-2"/>
    <s v="Funcionamiento"/>
    <s v="N.A."/>
    <x v="15"/>
    <m/>
    <s v="X"/>
    <m/>
    <d v="2022-04-01T00:00:00"/>
    <d v="2022-12-31T00:00:00"/>
    <s v="2. Direccionamiento Estratégico"/>
    <s v="2.1 Planeación Institucional"/>
    <s v="N.A."/>
    <m/>
    <n v="0"/>
    <s v="Actividad pendiente debido a la puesta en marcha de la resolución 075. Se espera que empiecen a llegar las solicitudes en el segundo semestre."/>
    <m/>
    <m/>
    <m/>
    <s v="En terminos"/>
    <m/>
    <m/>
    <s v="Esta actividad inicia a partir del 18 de julio, momento en el cual cierra la VU para el año 2022 y se da inicio a la evaluaciónde las solicitudes de conexión."/>
    <n v="0"/>
    <s v="Actividad que no reporta avance al 2do trimestre. Finaliza en diciembre."/>
    <d v="2022-07-20T00:00:00"/>
    <s v="Sin avance y en terminos"/>
    <d v="2022-11-30T00:00:00"/>
    <n v="0.02"/>
    <s v="El listado de proyectos de cada fila se encuentra en versión preliminar, sin embargo, no se ha realizado la respectiva publicación"/>
    <n v="0.02"/>
    <s v="Actividad que reporta avance acumulado al 3er trimestre del 2%, no cuenta con las evidencias para validar el reporte. Finaliza en diciembre."/>
    <d v="2022-10-18T00:00:00"/>
    <s v="Con avance y en terminos"/>
    <d v="2022-12-30T00:00:00"/>
    <n v="2.5000000000000001E-2"/>
    <s v="Se realizó una revisión de los estudios de conexión de cada una de las solicitudes para validar las diferentes alternativas de conexión propuestas y la fila correspondiente; sin embargo, actualmente cursa un proyecto de Resolución CREG (701 032 de 2022), "/>
    <n v="2.5000000000000001E-2"/>
    <s v="Actividad no finalizada en su totalidad."/>
    <d v="2023-01-18T00:00:00"/>
    <s v="Incumplida"/>
  </r>
  <r>
    <n v="44"/>
    <s v="Objetivo Estratégico No.4"/>
    <s v="Desarrollar las acciones necesarias que permitan materializar los planes, programas y proyectos en el sector minero energético."/>
    <s v="4.1 Impulsar obras de infraestructura para abastecimiento y confiabilidad energética."/>
    <s v="2. Realizar la evaluación de las solicitudes de conexión de proyectos de generación y consumo de energía en el marco de la Resolución CREG 075 de 2021"/>
    <s v="Conceptos de conexión proyectos que no requieren expansión"/>
    <n v="1"/>
    <s v="Porcentaje"/>
    <s v="2.3 Procesar los resultados de las solicitudes de conexión y emitir los conceptos de conexión de proyectos que no requieren expansión"/>
    <n v="3.7499999999999999E-2"/>
    <s v="Funcionamiento"/>
    <s v="N.A."/>
    <x v="15"/>
    <m/>
    <s v="X"/>
    <m/>
    <d v="2022-04-01T00:00:00"/>
    <d v="2022-12-31T00:00:00"/>
    <s v="2. Direccionamiento Estratégico"/>
    <s v="2.1 Planeación Institucional"/>
    <s v="N.A."/>
    <m/>
    <n v="0"/>
    <s v="Actividad pendiente debido a la puesta en marcha de la resolución 075. Se espera que empiecen a llegar las solicitudes en el segundo semestre."/>
    <m/>
    <m/>
    <m/>
    <s v="En terminos"/>
    <m/>
    <m/>
    <s v="Esta actividad inicia a partir del 18 de julio, momento en el cual cierra la VU para el año 2022 y se da inicio a la evaluaciónde las solicitudes de conexión."/>
    <n v="0"/>
    <s v="Actividad que no reporta avance al 2do trimestre. Finaliza en diciembre."/>
    <d v="2022-07-20T00:00:00"/>
    <s v="Sin avance y en terminos"/>
    <d v="2022-12-30T00:00:00"/>
    <n v="0"/>
    <s v="La etapa de evaluación ya inició en la mayoría de casos, sin embargo, no se ha emitido ningún concepto"/>
    <n v="0"/>
    <s v="Actividad que no reporta avance al 3er trimestre. Finaliza en diciembre."/>
    <d v="2022-10-18T00:00:00"/>
    <s v="Sin avance y en terminos"/>
    <d v="2022-12-30T00:00:00"/>
    <n v="1.2500000000000001E-2"/>
    <s v="Se realizó una revisión de los estudios de conexión de cada una de las solicitudes para validar las diferentes alternativas de conexión propuestas y obtener los insumos necesarios para realizar la corrida del MACC. Se realizó el modelamiento completo de l"/>
    <n v="1.2500000000000001E-2"/>
    <s v="Actividad no finalizada en su totalidad."/>
    <d v="2023-01-18T00:00:00"/>
    <s v="Incumplida"/>
  </r>
  <r>
    <n v="45"/>
    <s v="Objetivo Estratégico No.4"/>
    <s v="Desarrollar las acciones necesarias que permitan materializar los planes, programas y proyectos en el sector minero energético."/>
    <s v="4.1 Impulsar obras de infraestructura para abastecimiento y confiabilidad energética."/>
    <s v="2. Realizar la evaluación de las solicitudes de conexión de proyectos de generación y consumo de energía en el marco de la Resolución CREG 075 de 2021"/>
    <s v="Conceptos de conexión proyectos que requieren expansión"/>
    <n v="1"/>
    <s v="Porcentaje"/>
    <s v="2.4 Análisis de las solicitudes de conexión que requieren expansión, definir expansiones pertinentes y emitir los conceptos pertinentes"/>
    <n v="3.7499999999999999E-2"/>
    <s v="Funcionamiento"/>
    <s v="N.A."/>
    <x v="15"/>
    <m/>
    <s v="X"/>
    <m/>
    <d v="2022-07-01T00:00:00"/>
    <d v="2022-12-31T00:00:00"/>
    <s v="2. Direccionamiento Estratégico"/>
    <s v="2.1 Planeación Institucional"/>
    <s v="N.A."/>
    <m/>
    <n v="0"/>
    <s v="Actividad pendiente debido a la puesta en marcha de la resolución 075. Se espera que empiecen a llegar las solicitudes en el segundo semestre."/>
    <m/>
    <m/>
    <m/>
    <s v="En terminos"/>
    <m/>
    <m/>
    <s v="Esta actividad inicia a partir del 18 de julio, momento en el cual cierra la VU para el año 2022 y se da inicio a la evaluaciónde las solicitudes de conexión."/>
    <n v="0"/>
    <s v="Actividad que no reporta avance al 2do trimestre. Finaliza en diciembre."/>
    <d v="2022-07-20T00:00:00"/>
    <s v="Sin avance y en terminos"/>
    <d v="2022-12-30T00:00:00"/>
    <n v="0"/>
    <s v="La etapa de evaluación ya inició en la mayoría de casos, sin embargo, no se ha emitido ningún concepto"/>
    <n v="0"/>
    <s v="Actividad que no reporta avance al 3er trimestre. Finaliza en diciembre."/>
    <d v="2022-10-18T00:00:00"/>
    <s v="Sin avance y en terminos"/>
    <d v="2022-12-30T00:00:00"/>
    <n v="7.4999999999999997E-3"/>
    <s v=" Se realizó una revisión de los estudios de conexión de cada una de las solicitudes para validar las diferentes alternativas de conexión propuestas y obtener una parte de los insumos necesarios para realizar la corrida del MACC. Se realizó el modelamiento"/>
    <n v="7.4999999999999997E-3"/>
    <s v="Actividad no finalizada en su totalidad."/>
    <d v="2023-01-18T00:00:00"/>
    <s v="Incumplida"/>
  </r>
  <r>
    <n v="46"/>
    <s v="Objetivo Estratégico No.4"/>
    <s v="Desarrollar las acciones necesarias que permitan materializar los planes, programas y proyectos en el sector minero energético."/>
    <s v="4.1 Impulsar obras de infraestructura para abastecimiento y confiabilidad energética."/>
    <s v="Realizar la evaluación de las solicitudes de proyectos STR"/>
    <s v="Conceptos de reconocimiento de activos del STR"/>
    <n v="1"/>
    <s v="Porcentaje"/>
    <s v="Preparar bases de datos, realizar simulaciones, análisis y evaluaciones de las solicitudes de proyectos de STR y emitir conceptos"/>
    <n v="2.5000000000000001E-2"/>
    <s v="Funcionamiento"/>
    <s v="N.A."/>
    <x v="15"/>
    <m/>
    <s v="X"/>
    <m/>
    <d v="2022-01-01T00:00:00"/>
    <d v="2022-12-31T00:00:00"/>
    <s v="2. Direccionamiento Estratégico"/>
    <s v="2.1 Planeación Institucional"/>
    <s v="N.A."/>
    <m/>
    <n v="0"/>
    <s v="Es una actividad que se desarrolla a lo largo del año."/>
    <m/>
    <m/>
    <m/>
    <s v="En terminos"/>
    <d v="2022-06-30T00:00:00"/>
    <n v="6.3E-3"/>
    <s v="Se están realizando los análisis de las obras de expansión de los STR. Esta actividad se tiene presuestada para finalización en el mes de julio de 2022, únicamente para las obras que se tienen al día de hoy."/>
    <n v="6.3E-3"/>
    <s v="Actividad que reporta avance de 0,63%, faltan las evidencias para validar el reporte. Finaliza en diciembre."/>
    <d v="2022-07-20T00:00:00"/>
    <s v="Con avance y en terminos"/>
    <d v="2022-09-30T00:00:00"/>
    <n v="0.02"/>
    <s v="Actividad continua durante el año. En el trimestre se respondieron múltiples conceptos asociados a estas obras con radicados No. 20221520111851, 20221520116131, 20221500099481, 20221520121861, 20221520086481, 20221520124751, 20221520124151, 20221520124141"/>
    <n v="0.02"/>
    <s v="Actividad que reporta avance acumulado al er trimestre del 2%, cuenta con las evidencias que corresponden a números de orfeos con los cuales se respondieron las solicitudes. Finaliza en diciembre."/>
    <d v="2022-10-18T00:00:00"/>
    <s v="Con avance y en terminos"/>
    <d v="2022-12-30T00:00:00"/>
    <n v="2.5000000000000001E-2"/>
    <s v="Actividad continua durante el año. En el trimestre se respondieron múltiples conceptos asociados a estas obras con radicados No. 20221520111851, 20221520116131, 20221500099481, 20221520121861, 20221520086481, 20221520124751, 20221520124151, 20221520124141"/>
    <n v="2.5000000000000001E-2"/>
    <s v="Actividad finalizada. La ejecución es por demanda"/>
    <d v="2023-01-18T00:00:00"/>
    <s v="Cumplida"/>
  </r>
  <r>
    <n v="47"/>
    <s v="Objetivo Estratégico No.4"/>
    <s v="Desarrollar las acciones necesarias que permitan materializar los planes, programas y proyectos en el sector minero energético."/>
    <s v="4.1 Impulsar obras de infraestructura para abastecimiento y confiabilidad energética."/>
    <s v="Realizar los análisis de la segunda fase de renovables en La Guajira"/>
    <s v="Documento con los resultados de los análisis"/>
    <n v="1"/>
    <s v="Porcentaje"/>
    <s v="Realizar los análisis eléctricos y económicos de la segunda fase de renovables en La Guajira"/>
    <n v="1.2500000000000001E-2"/>
    <s v="Funcionamiento"/>
    <s v="N.A."/>
    <x v="15"/>
    <m/>
    <s v="X"/>
    <m/>
    <d v="2022-01-01T00:00:00"/>
    <d v="2022-08-31T00:00:00"/>
    <s v="2. Direccionamiento Estratégico"/>
    <s v="2.1 Planeación Institucional"/>
    <s v="N.A."/>
    <d v="2022-03-31T00:00:00"/>
    <n v="6.2500000000000003E-3"/>
    <s v="En ejecución consultoría de HVDC y la elaboración de los cronogramas de ejecución."/>
    <n v="6.3E-3"/>
    <s v="Actividad que reporta avance sin evidencias"/>
    <d v="2022-04-19T00:00:00"/>
    <s v="Con avance"/>
    <d v="2022-06-30T00:00:00"/>
    <n v="3.8E-3"/>
    <s v="Se están revisando los comentarios finales emitidos por la UPME a la consultoría. "/>
    <n v="0.01"/>
    <s v="Actividad que reporta cumplimiento, sin evidencias para validar."/>
    <d v="2022-07-20T00:00:00"/>
    <s v="Cumplida"/>
    <d v="2022-08-12T00:00:00"/>
    <n v="1.2500000000000001E-2"/>
    <s v="Consultoría finalizada. Publicada en sitio web UPME (https://www1.upme.gov.co/Paginas/Energia-Electrica.aspx). Utilizada como insumo para definición de obra en Plan de Expansión de Transmisión"/>
    <n v="1.2500000000000001E-2"/>
    <s v="Actividad cumplida conforme a lo proyectado, cuanta con evidencias."/>
    <d v="2022-10-18T00:00:00"/>
    <s v="Cumplida"/>
    <m/>
    <m/>
    <m/>
    <n v="1.2500000000000001E-2"/>
    <s v="Subactividad ejecutada completamente"/>
    <d v="2023-01-18T00:00:00"/>
    <s v="Cumplida"/>
  </r>
  <r>
    <n v="48"/>
    <s v="Objetivo Estratégico No.4"/>
    <s v="Desarrollar las acciones necesarias que permitan materializar los planes, programas y proyectos en el sector minero energético."/>
    <s v="4.1 Impulsar obras de infraestructura para abastecimiento y confiabilidad energética."/>
    <s v="Definir la metodología de asignación de conexiones de proyectos de generación y consumo de energía eléctrica"/>
    <s v="Documento de metodología de asignación de conexiones"/>
    <n v="1"/>
    <s v="Porcentaje"/>
    <s v="Definir la metodología de asignación de conexiones de proyectos de generación y consumo de energía eléctrica"/>
    <n v="1.2500000000000001E-2"/>
    <s v="Funcionamiento"/>
    <s v="N.A."/>
    <x v="15"/>
    <m/>
    <s v="X"/>
    <m/>
    <d v="2022-06-01T00:00:00"/>
    <d v="2022-08-30T00:00:00"/>
    <s v="2. Direccionamiento Estratégico"/>
    <s v="2.1 Planeación Institucional"/>
    <s v="N.A."/>
    <d v="2022-03-31T00:00:00"/>
    <n v="6.2500000000000003E-3"/>
    <s v="Se avanzado en la implementación del algoritmo y en la metodología de asignación"/>
    <n v="6.3E-3"/>
    <s v="Actividad que reporta avance sin evidencias"/>
    <d v="2022-04-19T00:00:00"/>
    <s v="Con avance"/>
    <d v="2022-06-30T00:00:00"/>
    <n v="3.8E-3"/>
    <s v="Respecto a los proyectos de generación ya se tiene definido la metodología de asignación, la cual está mediada por el algoritmo MACC. En cuanto a las cargas, se está analizando cómo debe ser el proceso de conexión de estas."/>
    <n v="0.01"/>
    <s v="Actividad que reporta cumplimiento, sin evidencias para validar."/>
    <d v="2022-07-20T00:00:00"/>
    <s v="Cumplida"/>
    <d v="2022-07-12T00:00:00"/>
    <n v="1.2500000000000001E-2"/>
    <s v="Actividad cumplida. Metodología publicada en versión definitiva mediante Circular UPME 057 de 2022."/>
    <n v="1.2500000000000001E-2"/>
    <s v="Actividad cumplida conforme a lo proyectado, cuenta con evidencias correspondientes a la metodología publicada."/>
    <d v="2022-10-18T00:00:00"/>
    <s v="Cumplida"/>
    <m/>
    <m/>
    <m/>
    <n v="1.2500000000000001E-2"/>
    <s v="Subactividad ejecutada completamente"/>
    <d v="2023-01-18T00:00:00"/>
    <s v="Cumplida"/>
  </r>
</pivotCacheRecords>
</file>

<file path=xl/pivotCache/pivotCacheRecords2.xml><?xml version="1.0" encoding="utf-8"?>
<pivotCacheRecords xmlns="http://schemas.openxmlformats.org/spreadsheetml/2006/main" xmlns:r="http://schemas.openxmlformats.org/officeDocument/2006/relationships" count="222">
  <r>
    <n v="1"/>
    <s v="Objetivo Estratégico No.1"/>
    <s v="Generar valor público, económico y social, a partir del conocimiento integral de los recursos minero-energéticos."/>
    <s v="2.1 Realizar la modernización institucional con procesos fortalecidos, eficientes y eficaces."/>
    <s v="Formular del proyecto de   inversión que liderará la Secretaría General para la vigencia 2023-2026, en lo relacionado con la restructuración de las instalaciones físicas de la UPME."/>
    <s v="Documento Diagnóstico"/>
    <n v="1"/>
    <s v="Diagnóstico"/>
    <s v="Realizar el diagnóstico que dé cuenta de la necesidad de la restructuración de las instalaciones físicas de la UPME."/>
    <n v="2.5000000000000001E-2"/>
    <s v="Inversión"/>
    <s v="Generación de valor público a través del emprendimiento y la innovación para la UPME ubicada en Bogotá._x000a_a. Promover la transformación de las capacidades del Talento Humano hacia la transformación digital y la economía digital."/>
    <x v="0"/>
    <s v="X"/>
    <m/>
    <s v="Dirección General - GIT Planeación"/>
    <d v="2022-02-01T00:00:00"/>
    <d v="2022-03-31T00:00:00"/>
    <s v="2. Direccionamiento Estratégico"/>
    <s v="2.2 Gestión presupuestal y eficiencia del gasto público"/>
    <s v="N.A."/>
    <d v="2022-02-28T00:00:00"/>
    <n v="2.5000000000000001E-2"/>
    <s v="Se realizó diagnóstico de intervención con tres modalidades y tres segmentos. Ver evidencias Acción 1."/>
    <n v="2.5000000000000001E-2"/>
    <s v="Se ejecutó la actividad en el tiempo estimado y cuenta con las evidencias."/>
    <d v="2022-04-19T00:00:00"/>
    <s v="Cumplida"/>
    <m/>
    <n v="0"/>
    <s v="Se dió cumplió a esta acción en el mes de febrero."/>
    <n v="0.03"/>
    <s v="Actividad cumplida en el 1er trimestre"/>
    <d v="2022-07-18T00:00:00"/>
    <s v="Cumplida"/>
    <s v="N.A"/>
    <n v="0"/>
    <s v="Se dió cumplió a esta acción en el mes de febrero._x000a_"/>
    <n v="2.5000000000000001E-2"/>
    <s v="Actividad cumplida en el 1er trimestre"/>
    <d v="2022-10-12T00:00:00"/>
    <s v="Cumplida"/>
    <s v="N/A"/>
    <n v="2.5000000000000001E-2"/>
    <s v="Actividad cumplida en el 1er trimestre"/>
    <n v="2.5000000000000001E-2"/>
    <s v="Subactividad ejecutada completamente"/>
    <d v="2023-01-18T00:00:00"/>
    <x v="0"/>
  </r>
  <r>
    <n v="2"/>
    <s v="Objetivo Estratégico No.2"/>
    <s v="Incorporar las mejores prácticas organizacionales y tecnológicas que garanticen calidad e integridad de la gestión pública."/>
    <s v="2.1 Realizar la modernización institucional con procesos fortalecidos, eficientes y eficaces."/>
    <s v="Formular del proyecto de   inversión que liderará la Secretaría General para la vigencia 2023-2026, en lo relacionado con la restructuración de las instalaciones físicas de la UPME."/>
    <s v="Documento justificación Proyecto de Inversión"/>
    <n v="1"/>
    <s v="Documento"/>
    <s v="Formulación de la necesidad, justificación, estudio de mercado y demás soportes necesarios para la inclusión del producto en el proyecto de inversión que liderará la Secretaría general para la adecuación de los espacios físicos de la UPME en concordancia "/>
    <n v="0.05"/>
    <s v="Inversión"/>
    <s v="Generación de valor público a través del emprendimiento y la innovación para la UPME ubicada en Bogotá._x000a_a. Ejecutar las iniciativas de socialización y despliegue de información del Plan Estratégico de comunicaciones. b. Potenciar la búsqueda, intercambio,"/>
    <x v="0"/>
    <s v="X"/>
    <m/>
    <s v="Dirección General - GIT Planeación"/>
    <d v="2022-03-31T00:00:00"/>
    <d v="2022-06-30T00:00:00"/>
    <s v="2. Direccionamiento Estratégico"/>
    <s v="2.1 Planeación Institucional"/>
    <s v="N.A."/>
    <d v="2022-03-31T00:00:00"/>
    <n v="3.7499999999999999E-2"/>
    <s v="Se realizó elejercicio del formulación de la justificación del nuevo proyecto de inversión, con las indicaciones sugeridas por el GIT de planeación.  (pendiente retroalimentación de planeación). Así mismo se presentó para aprobación  elnuevo proyecto de I"/>
    <n v="3.7499999999999999E-2"/>
    <s v="Actividad que presenta avances con evidencias y finaliza en junio "/>
    <d v="2022-04-19T00:00:00"/>
    <s v="Con avance"/>
    <d v="2022-06-30T00:00:00"/>
    <n v="1.2E-2"/>
    <s v="Se dió respuesta a las observaciones dadas por el GIT de planeación, se diseño la cadena de valor y el costeo del proyecto de inversión, y se presentó al DNP "/>
    <n v="0.05"/>
    <s v="Actividad cumplida durante el 2do trimestre y cuenta con las evidencias objetivas."/>
    <d v="2022-07-18T00:00:00"/>
    <s v="Cumplida"/>
    <s v="N.A"/>
    <n v="0"/>
    <s v="Se dió cumplió a esta acción en el segundo trimestre._x000a_"/>
    <n v="0.05"/>
    <s v="Actividad cumplida en el 1er trimestre"/>
    <d v="2022-10-12T00:00:00"/>
    <s v="Cumplida"/>
    <s v="N/A"/>
    <n v="0.05"/>
    <s v="Actividad cumplida en el 2do trimestre"/>
    <n v="0.05"/>
    <s v="Subactividad ejecutada completamente"/>
    <d v="2023-01-18T00:00:00"/>
    <x v="0"/>
  </r>
  <r>
    <n v="3"/>
    <s v="Objetivo Estratégico No.2"/>
    <s v="Incorporar las mejores prácticas organizacionales y tecnológicas que garanticen calidad e integridad de la gestión pública."/>
    <s v="2.3 Implementar acciones orientadas a la transformación digital de la entidad. "/>
    <s v="Coordinar con la OGI el seguimiento a las solicitudes y tramites utilizando la información que reposa en el aplicativo ORFEO"/>
    <s v="Actualizaciones al sistema"/>
    <s v="Depende de la necesidad"/>
    <s v="Actualizaciones"/>
    <s v="Realizar informes mensuales de seguimiento por área en coordinación con la OGI, con su correspondiente generación de alertas."/>
    <n v="2.5000000000000001E-2"/>
    <s v="Inversión"/>
    <s v="Generación de valor público a través del emprendimiento y la innovación para la UPME ubicada en Bogotá._x000a_a. Ejecutar las iniciativas de socialización y despliegue de información del Plan Estratégico de comunicaciones. b. Potenciar la búsqueda, intercambio,"/>
    <x v="0"/>
    <s v="X"/>
    <m/>
    <s v="Oficina  de Gestión de la Información"/>
    <d v="2022-02-01T00:00:00"/>
    <d v="2022-12-31T00:00:00"/>
    <s v="6. Información y Comunicación"/>
    <s v="6.1 Gestión documental"/>
    <s v="1. Plan Institucional de Archivos de la Entidad ­PINAR"/>
    <d v="2022-03-31T00:00:00"/>
    <n v="4.5500000000000002E-3"/>
    <s v="Se generaron 2 informes y se realizaron mesas de trabajo con la OGI (Ver presentación en la carpeta de evidencias). Evidencias Acción 3"/>
    <n v="4.5500000000000002E-3"/>
    <s v="Actividad que presenta avances con evidencias y finaliza en diciembre "/>
    <d v="2022-04-19T00:00:00"/>
    <s v="Con avance"/>
    <d v="2022-06-30T00:00:00"/>
    <n v="1.545E-2"/>
    <s v="Se remitió a todas la áreas de la entidad, los informes gerenciales de los radicados del aplicativo ORFEO correspondiente a los meses de Enero a mayo._x000a_Además se diseño una herramienta en conjunto con la OGI la cual permite generar el informe en tiempo rea"/>
    <n v="0.02"/>
    <s v="Actividad que presenta avance acumulado del 2% con evidencias objetivas (Informe en Power BI). Finaliza en diciembre."/>
    <d v="2022-07-18T00:00:00"/>
    <s v="Con avance y en terminos"/>
    <d v="2022-09-30T00:00:00"/>
    <n v="2.5000000000000001E-3"/>
    <s v="&quot;Se remitió a todas la áreas de la entidad, los informes gerenciales de los radicados del aplicativo ORFEO correspondiente a los meses de julio a septiembre._x000a_Además se socializo con los directivos la herramienta en conjunto con la OGI la cual permite gene"/>
    <n v="2.5000000000000001E-2"/>
    <s v="Se presentan avances en el 3er trimestre, quedando con avance acumulado del 2,25% relacionados con la remisión deinformes gerenciales a las coordinaciones de la Secrearía General y con el tablero de control de los radicados, el cual está habilitado para c"/>
    <d v="2022-10-12T00:00:00"/>
    <s v="Con avance y en terminos"/>
    <d v="2022-12-31T00:00:00"/>
    <n v="2.2499999999999999E-2"/>
    <s v="Se presentan avances en el 4to trimestre dando por cumplida la actividad, relacionados con la remisión de informes gerenciales a las coordinaciones de la Secrearía General y con el tablero de control de los radicados, el cual está habilitado para consulta"/>
    <n v="2.5000000000000001E-2"/>
    <s v="Subactividad ejecutada completamente"/>
    <d v="2023-01-18T00:00:00"/>
    <x v="0"/>
  </r>
  <r>
    <n v="4"/>
    <s v="Objetivo Estratégico No.2"/>
    <s v="Incorporar las mejores prácticas organizacionales y tecnológicas que garanticen calidad e integridad de la gestión pública."/>
    <s v="2.7 Identificar mensajes, canales y metodologías de comunicación de los planes, programas y proyectos de la entidad tal que sean diferenciales de acuerdo a las características de cada una de las partes interesadas."/>
    <s v="Ejecutar el Cumplimiento de planes a cargo de la coordinación del GIT de Gestión Administrativa"/>
    <s v="Cumplimiento Planes Institucionales"/>
    <n v="3"/>
    <s v="Planes Institucionales"/>
    <s v="Realizar seguimiento y control a las acciones propuestas en cada uno de los planes a cargo del GIT Gestión Administrativa."/>
    <n v="0.05"/>
    <s v="Inversión"/>
    <s v="Generación de valor público a través del emprendimiento y la innovación para la UPME ubicada en Bogotá._x000a_a. Ejecutar las iniciativas de socialización y despliegue de información del Plan Estratégico de comunicaciones. b. Potenciar la búsqueda, intercambio,"/>
    <x v="0"/>
    <m/>
    <s v="X"/>
    <s v="No Aplica"/>
    <d v="2022-02-01T00:00:00"/>
    <d v="2022-07-31T00:00:00"/>
    <s v="6. Información y Comunicación"/>
    <s v="6.1 Gestión documental"/>
    <s v="1. Plan Institucional de Archivos de la Entidad ­PINAR"/>
    <d v="2022-03-31T00:00:00"/>
    <n v="1.5625E-2"/>
    <s v="Se realizaron seguimientos al cumplimiento de los cronogramas de PINAR y PIGA.  Evidencias Acción 4"/>
    <n v="1.5625E-2"/>
    <s v="Actividad que presenta avances con evidencias y finaliza en julio "/>
    <d v="2022-04-19T00:00:00"/>
    <s v="Con avance"/>
    <d v="2022-06-30T00:00:00"/>
    <n v="2.9374999999999998E-2"/>
    <s v="Se realizaron seguimientos al cumplimiento de los cronogramas de PINAR y PIGA.  "/>
    <n v="2.9374999999999998E-2"/>
    <s v="Actividad que presenta avance acumulado del 2,9% con evidencias. (El PINAR tiene un avance del 81% y el PIGA tiene un avance del 67%) según los cronogramas. Finaliza en julio."/>
    <d v="2022-07-18T00:00:00"/>
    <s v="Con avance y en terminos"/>
    <d v="2022-09-30T00:00:00"/>
    <n v="2.1000000000000001E-2"/>
    <s v="Se realizaron seguimientos al cumplimiento de los cronogramas de PINAR y PIGA a corte 3er trimestre con lo cual se da por cumplida esta actividad del plan de acción_x000a_"/>
    <n v="0.05"/>
    <s v="La actividad reporta cumplimiento con corte a septiembre, en la validación de la evidencia el plan para el PIGA reporta un avance promedio del 83% y el PINAR del 94%, así mismo, se evidencias algunas actividades que no han finalizado en su totalidad, or l"/>
    <d v="2022-10-12T00:00:00"/>
    <s v="Cumplida"/>
    <d v="2022-12-31T00:00:00"/>
    <n v="0.05"/>
    <s v="Actividad de seguimiento cumplida en el 3er trimestre. Atendiendo la solicitud del GIT Planeación, se relacionan evidencias del seguimiento a corte fin de año de los planes institucionales del GITGA para dejar trazabalidad de su cumplimiento."/>
    <n v="0.05"/>
    <s v="Subactividad ejecutada completamente"/>
    <d v="2023-01-18T00:00:00"/>
    <x v="0"/>
  </r>
  <r>
    <n v="5"/>
    <s v="Objetivo Estratégico No.2"/>
    <s v="Incorporar las mejores prácticas organizacionales y tecnológicas que garanticen calidad e integridad de la gestión pública."/>
    <s v="2.7 Identificar mensajes, canales y metodologías de comunicación de los planes, programas y proyectos de la entidad tal que sean diferenciales de acuerdo a las características de cada una de las partes interesadas."/>
    <s v="Realizar el Seguimiento mensual al PAA para el presupuesto de funcionamiento y la participación de Secretaria General en el proyecto de inversión "/>
    <s v="Matriz  de control a la  Ejecución presupuestal"/>
    <n v="12"/>
    <s v="Matriz de Control"/>
    <s v="Generar  el seguimiento mensual a través de la matriz de control que genere las  alertas en el cumplimiento de la ejecución del Plan Anual de Adquisiciones de los recursos de funcionamiento e inversión a cargo del Despacho de Secretaría General."/>
    <n v="2.5000000000000001E-2"/>
    <s v="Funcionamiento"/>
    <s v="N.A."/>
    <x v="0"/>
    <m/>
    <s v="X"/>
    <s v="No Aplica"/>
    <d v="2022-02-01T00:00:00"/>
    <d v="2022-12-31T00:00:00"/>
    <s v="2. Direccionamiento Estratégico"/>
    <s v="2.2 Gestión presupuestal y eficiencia del gasto público"/>
    <s v="2. Plan Anual de Adquisiciones"/>
    <d v="2022-03-31T00:00:00"/>
    <n v="2.5000000000000001E-3"/>
    <s v="Se presentó al Despacho de Secretaría General,  el primer informe donde se contempla elprimer trimestre en relación al avance de cumplimiento.  Evidencias Acción 5"/>
    <n v="2.5000000000000001E-3"/>
    <s v="Actividad que presenta avances con evidencias y finaliza en diciembre "/>
    <d v="2022-04-19T00:00:00"/>
    <s v="Con avance"/>
    <d v="2022-06-30T00:00:00"/>
    <n v="0.01"/>
    <s v="Se presentaron los informes correspondientes a los meses abril, mayo y junio al Despacho de Secretaría General."/>
    <n v="1.2500000000000001E-2"/>
    <s v="Actividad que presenta avance acumulado del 1,3% con evidencias objetivas. Finaliza en diciembre."/>
    <d v="2022-07-18T00:00:00"/>
    <s v="Con avance y en terminos"/>
    <d v="2022-09-30T00:00:00"/>
    <n v="7.4999999999999997E-3"/>
    <s v="Se presentaron los informes correspondientes a los meses julio, agosto y septiembre al Despacho de Secretaría General._x000a_"/>
    <n v="0.02"/>
    <s v="Actividad que presenta avances en el 3er trimestre, quedando con avance acumulado del 2%,  la actividad es de ejecución  mensual,, cuenta con las evidencias de los seguimiento que corresponden a informes mensuales enviados a la secretaria general de la UP"/>
    <d v="2022-10-12T00:00:00"/>
    <s v="Con avance y en terminos"/>
    <d v="2022-12-31T00:00:00"/>
    <n v="2.5000000000000001E-2"/>
    <s v="Se presentaron los informes correspondientes a los meses octubre, noviembre y diciembre al Despacho de Secretaría General, con lo cual se da por cumplida la acción._x000a_"/>
    <n v="2.5000000000000001E-2"/>
    <s v="Subactividad ejecutada completamente"/>
    <d v="2023-01-18T00:00:00"/>
    <x v="0"/>
  </r>
  <r>
    <n v="6"/>
    <s v="Objetivo Estratégico No.2"/>
    <s v="Incorporar las mejores prácticas organizacionales y tecnológicas que garanticen calidad e integridad de la gestión pública."/>
    <s v="2.7 Identificar mensajes, canales y metodologías de comunicación de los planes, programas y proyectos de la entidad tal que sean diferenciales de acuerdo a las características de cada una de las partes interesadas."/>
    <s v="Realizar el Seguimiento mensual al PAA para el presupuesto de funcionamiento y la participación de Secretaria General en el proyecto de inversión "/>
    <s v="Alertas "/>
    <s v="Según necesidad"/>
    <s v="Correos generando Alertas"/>
    <s v="Generar las alertas resultantes del seguimiento anterior"/>
    <n v="2.5000000000000001E-2"/>
    <s v="Funcionamiento"/>
    <s v="N.A."/>
    <x v="0"/>
    <m/>
    <s v="X"/>
    <s v="No Aplica"/>
    <d v="2022-02-01T00:00:00"/>
    <d v="2022-12-31T00:00:00"/>
    <s v="2. Direccionamiento Estratégico"/>
    <s v="2.2 Gestión presupuestal y eficiencia del gasto público"/>
    <s v="2. Plan Anual de Adquisiciones"/>
    <d v="2022-03-31T00:00:00"/>
    <n v="2.5000000000000001E-3"/>
    <s v="Se presentó al Despacho de Secretaría General,  el primer informe donde se contempla elprimer trimestre, con las alertas correspondientes al cumplimiento del PAA a cargo del Despacho de Secretaría General. Evidencias Acción 6"/>
    <n v="2.5000000000000001E-3"/>
    <s v="Actividad que presenta avances con evidencias y finaliza en diciembre "/>
    <d v="2022-04-19T00:00:00"/>
    <s v="Con avance"/>
    <d v="2022-06-30T00:00:00"/>
    <n v="0.01"/>
    <s v="Se presentaron los informes correspondientes a los meses abril, mayo y junio al Despacho de Secretaría General informando las alertas correspondientes."/>
    <n v="1.2500000000000001E-2"/>
    <s v="Actividad que presenta avance acumulado del 1,3% con evidencias objetivas. Finaliza en diciembre."/>
    <d v="2022-07-18T00:00:00"/>
    <s v="Con avance y en terminos"/>
    <d v="2022-09-30T00:00:00"/>
    <n v="7.4999999999999997E-3"/>
    <s v="Se presentaron los informes correspondientes a los meses julio, agosto y septiembre al Despacho de Secretaría General informando las alertas correspondientes._x000a_"/>
    <n v="0.02"/>
    <s v="Actividad que presenta avances en el 3er trimestre, quedando con avance acumulado del 2%,  la actividad es de ejecución  mensual, cuenta con las evidencias de las alertaslas cuales se encuentran como un punto de los informes mensuales enviados a la secret"/>
    <d v="2022-10-12T00:00:00"/>
    <s v="Con avance y en terminos"/>
    <d v="2022-12-31T00:00:00"/>
    <n v="2.5000000000000001E-2"/>
    <s v="Se presentaron los informes correspondientes a los meses octubre, noviembre y diciembre al Despacho de Secretaría General informando las alertas y comentarios correspondientes, con lo cual se da por cumplida la acción._x000a_"/>
    <n v="2.5000000000000001E-2"/>
    <s v="Subactividad ejecutada completamente"/>
    <d v="2023-01-18T00:00:00"/>
    <x v="0"/>
  </r>
  <r>
    <n v="7"/>
    <s v="Objetivo Estratégico No.2"/>
    <s v="Incorporar las mejores prácticas organizacionales y tecnológicas que garanticen calidad e integridad de la gestión pública."/>
    <s v="2.7 Identificar mensajes, canales y metodologías de comunicación de los planes, programas y proyectos de la entidad tal que sean diferenciales de acuerdo a las características de cada una de las partes interesadas."/>
    <s v="Gestión Transversal Coordinación de Gestión Administrativa"/>
    <s v="Procedimientos y formatos Actualizados"/>
    <n v="2"/>
    <s v="Procedimientos y formatos Actualizados"/>
    <s v="Actualizar los instructivos y formatos del GIT de Gestión Administrativa y enviarlos a formalización en el sistema de gestión de calidad."/>
    <n v="2.5000000000000001E-2"/>
    <s v="Funcionamiento"/>
    <s v="N.A."/>
    <x v="0"/>
    <m/>
    <s v="X"/>
    <s v="No Aplica"/>
    <d v="2022-02-01T00:00:00"/>
    <d v="2022-08-31T00:00:00"/>
    <s v="2. Direccionamiento Estratégico"/>
    <s v="2.1 Planeación Institucional"/>
    <s v="N.A."/>
    <m/>
    <n v="0"/>
    <s v="En proceso de construcción por el GIT de Gestión Administrativa. Sin evidencia"/>
    <n v="0"/>
    <m/>
    <m/>
    <s v="En terminos"/>
    <d v="2022-06-30T00:00:00"/>
    <n v="6.2500000000000003E-3"/>
    <s v="Se inició el proceso con el GIT de Planeación del procedimiento de Gestión Documental y del formato Préstamo de expedientes en Archivos de Gestión."/>
    <n v="6.1999999999999998E-3"/>
    <s v="Actividad que presenta avance acumulado del 0,6%, con evidencias del trámite de formalización de las nuevas versiones de los 2 documentos. Finaliza en agosto."/>
    <d v="2022-07-18T00:00:00"/>
    <s v="Con avance y en terminos"/>
    <d v="2022-08-31T00:00:00"/>
    <n v="1.8749999999999999E-2"/>
    <s v="Se actualizaron los instructivos de gestión y tramite de comunicaciones, instructivo para la disposición final de documentos, formato para la creación, modificación de series y subseries y formato de entrega de inventario de documental, con la cual se da "/>
    <n v="2.5000000000000001E-2"/>
    <s v="Actividad finalizada conforme a lo planeado, cuenta con las evidencias de las actualización de los documentos (2 formatos y 2 procedimientos) actualizados y oficializados entre julio y agosto."/>
    <d v="2022-10-12T00:00:00"/>
    <s v="Cumplida"/>
    <s v="N/A"/>
    <n v="2.5000000000000001E-2"/>
    <s v="Actividad cumplida en el 3er trimestre"/>
    <n v="2.5000000000000001E-2"/>
    <s v="Subactividad ejecutada completamente"/>
    <d v="2023-01-18T00:00:00"/>
    <x v="0"/>
  </r>
  <r>
    <n v="8"/>
    <s v="Objetivo Estratégico No.2"/>
    <s v="Incorporar las mejores prácticas organizacionales y tecnológicas que garanticen calidad e integridad de la gestión pública."/>
    <s v="2.7 Identificar mensajes, canales y metodologías de comunicación de los planes, programas y proyectos de la entidad tal que sean diferenciales de acuerdo a las características de cada una de las partes interesadas."/>
    <s v="Gestión Transversal Coordinación de Gestión Administrativa"/>
    <s v="Matriz de Riesgos GITGF"/>
    <n v="1"/>
    <s v="Matriz de riesgos"/>
    <s v="Revisión y actualización de Riesgos e indicadores del proceso de Gestión Administrativa"/>
    <n v="1.2500000000000001E-2"/>
    <s v="Inversión"/>
    <s v="Generación de valor público a través del emprendimiento y la innovación para la UPME ubicada en Bogotá._x000a_a. Ejecutar las iniciativas de socialización y despliegue de información del Plan Estratégico de comunicaciones. b. Potenciar la búsqueda, intercambio,"/>
    <x v="0"/>
    <s v="X"/>
    <m/>
    <s v="Dirección General - GIT Planeación"/>
    <d v="2022-02-01T00:00:00"/>
    <d v="2022-12-31T00:00:00"/>
    <s v="5. Evaluación de Resultados"/>
    <s v="5.1 Seguimiento y evaluación del desempeño institucional"/>
    <s v="N.A."/>
    <d v="2022-03-31T00:00:00"/>
    <n v="2.5000000000000001E-3"/>
    <s v="Se gestionaron diversas mesas de trabajo para el proceso de actualización de los riesgos de gestión y corrupción para los procesos de gestión documental y gestion administrativa. Evidencias Acción 8"/>
    <n v="2.5000000000000001E-3"/>
    <s v="Actividad que presenta avances con evidencias y finaliza en diciembre "/>
    <d v="2022-04-19T00:00:00"/>
    <s v="Con avance"/>
    <d v="2022-06-30T00:00:00"/>
    <n v="0.01"/>
    <s v="Se realizó la identificación y actualización de los riesgos de gestión y corrupción de los procesos de Gestión Adminsitrava y Gestión Documental en el aplicativo SIGUEME"/>
    <n v="1.2500000000000001E-2"/>
    <s v="Actividad cumplida durante el 2do trimestre."/>
    <d v="2022-07-18T00:00:00"/>
    <s v="Cumplida"/>
    <m/>
    <n v="0"/>
    <s v="Se dió cumplió a esta acción en el segundo trimestre."/>
    <n v="1.2500000000000001E-2"/>
    <s v="Actividad cumplida en el 2er trimestre"/>
    <d v="2022-10-12T00:00:00"/>
    <s v="Cumplida"/>
    <s v="N/A"/>
    <n v="1.2500000000000001E-2"/>
    <s v="Actividad cumplida en el 2do trimestre"/>
    <n v="1.2500000000000001E-2"/>
    <s v="Subactividad ejecutada completamente"/>
    <d v="2023-01-18T00:00:00"/>
    <x v="0"/>
  </r>
  <r>
    <n v="9"/>
    <s v="Objetivo Estratégico No.2"/>
    <s v="Incorporar las mejores prácticas organizacionales y tecnológicas que garanticen calidad e integridad de la gestión pública."/>
    <s v="2.2 Contar con capital humano altamente competente, bajo un ambiente de trabajo seguro, armónico e incluyente."/>
    <s v="Gestión Transversal Coordinación de Gestión Administrativa"/>
    <s v="Evaluación de Desempeño"/>
    <s v="Según necesidad"/>
    <s v="Evaluación de Desempeño"/>
    <s v="Evaluar  al equipo de trabajo  mediante el aplicativo correspondiente."/>
    <n v="1.2500000000000001E-2"/>
    <s v="Inversión"/>
    <s v="Generación de valor público a través del emprendimiento y la innovación para la UPME ubicada en Bogotá._x000a_a. Ejecutar las iniciativas de socialización y despliegue de información del Plan Estratégico de comunicaciones. b. Potenciar la búsqueda, intercambio,"/>
    <x v="0"/>
    <m/>
    <s v="X"/>
    <s v="No Aplica"/>
    <d v="2022-02-01T00:00:00"/>
    <d v="2022-12-31T00:00:00"/>
    <s v="5. Evaluación de Resultados"/>
    <s v="5.1 Seguimiento y evaluación del desempeño institucional"/>
    <s v="N.A."/>
    <d v="2022-03-31T00:00:00"/>
    <n v="6.2500000000000003E-3"/>
    <s v="Se evaluó el personal de carrera administrativa y provisionalidad, correspondiente al periodo 2021 y se concertaron compromisos para la vigencia 2022  (Kactus)"/>
    <n v="6.1999999999999998E-3"/>
    <s v="Actividad que presenta avances con evidencias y finaliza en diciembre "/>
    <d v="2022-04-19T00:00:00"/>
    <s v="Con avance"/>
    <m/>
    <n v="0"/>
    <s v="Esta actividad finalizará en el III Trimestre de la vigencia 2022"/>
    <n v="6.1999999999999998E-3"/>
    <s v="Actividad que no presentó avance al 2do trimestre. Finaliza en diciembre."/>
    <d v="2022-07-18T00:00:00"/>
    <s v="Con avance y en terminos"/>
    <d v="2022-09-30T00:00:00"/>
    <n v="6.3E-3"/>
    <s v="Se evaluó el personal de carrera administrativa y provisionalidad, correspondiente al periodo 2022 de conformidad con las directrices impartidas por el grupo inteno de trabajo Gestión del talento humano. Las evidencias se encuentran en la plataforma (Kact"/>
    <n v="1.2500000000000001E-2"/>
    <s v="Actividad finalizada, se terminó con la evaluación del periodo 2022 I"/>
    <d v="2022-10-12T00:00:00"/>
    <s v="Cumplida"/>
    <s v="N/A"/>
    <n v="1.2500000000000001E-2"/>
    <s v="Actividad cumplida en el 3er trimestre"/>
    <n v="1.2500000000000001E-2"/>
    <s v="Subactividad ejecutada completamente"/>
    <d v="2023-01-18T00:00:00"/>
    <x v="0"/>
  </r>
  <r>
    <n v="1"/>
    <s v="Objetivo Estratégico No.2"/>
    <s v="Incorporar las mejores prácticas organizacionales y tecnológicas que garanticen calidad e integridad de la gestión pública."/>
    <s v="2.7 Identificar mensajes, canales y metodologías de comunicación de los planes, programas y proyectos de la entidad tal que sean diferenciales de acuerdo a las características de cada una de las partes interesadas."/>
    <s v="Contribuir con el GIT de planeación, en lo relacionado con la planeación, ejecución y seguimiento del presupuesto asignado a la UPME especialmente los recursos de Funcionamiento."/>
    <s v="Formato de seguimiento presupuestal"/>
    <n v="11"/>
    <s v="Formato"/>
    <s v="Estandarizar el formato correspondiente al informe mensual de Seguimiento efectivo del comportamiento presupuestal generando las alertas mensuales de control a la ejecución presupuestal y de la obligación del presupuesto tanto de Inversión como de Funcion"/>
    <n v="1.2500000000000001E-2"/>
    <s v="Funcionamiento"/>
    <s v="N.A."/>
    <x v="1"/>
    <s v="X"/>
    <m/>
    <s v="Dirección General - GIT Planeación"/>
    <d v="2022-02-01T00:00:00"/>
    <d v="2022-02-28T00:00:00"/>
    <s v="3. Gestión con Valores para Resultados"/>
    <s v="3.2 Fortalecimiento organizacional y simplificación de procesos"/>
    <s v="2. Plan Anual de Adquisiciones"/>
    <d v="2022-02-28T00:00:00"/>
    <n v="1.2500000000000001E-2"/>
    <s v="Se  construyó elformato con Código: F-GF-04, correspondiente al seguimiento a la ejecución presupuestal con periodicidad mensual a los recursos de inversión y funcionamiento, Así mismo se presentaron estos informes a la Dirección General. Evidencia Acción"/>
    <n v="1.2500000000000001E-2"/>
    <s v="Se formalizó el formato Informe de Seguimiento a Presupuesto bajo el Código: F-GF-04 el cual se encuentra implementado."/>
    <d v="2022-04-19T00:00:00"/>
    <s v="Cumplida"/>
    <m/>
    <n v="0"/>
    <s v="Se dió cumplimiento de esta actividad en el pasado mes de Febrero."/>
    <n v="1.2500000000000001E-2"/>
    <s v="Actividad cumplida en el 1er trimestre"/>
    <d v="2022-07-18T00:00:00"/>
    <s v="Cumplida"/>
    <m/>
    <m/>
    <m/>
    <n v="1.2500000000000001E-2"/>
    <s v="Actividad cumplida desde el 1er trimestre"/>
    <d v="2022-10-12T00:00:00"/>
    <s v="Cumplida"/>
    <m/>
    <m/>
    <m/>
    <n v="1.2500000000000001E-2"/>
    <s v="Subactividad ejecutada completamente"/>
    <d v="2023-01-18T00:00:00"/>
    <x v="0"/>
  </r>
  <r>
    <n v="2"/>
    <s v="Objetivo Estratégico No.2"/>
    <s v="Incorporar las mejores prácticas organizacionales y tecnológicas que garanticen calidad e integridad de la gestión pública."/>
    <s v="2.7 Identificar mensajes, canales y metodologías de comunicación de los planes, programas y proyectos de la entidad tal que sean diferenciales de acuerdo a las características de cada una de las partes interesadas."/>
    <s v="Contribuir con el GIT de planeación, en lo relacionado con la planeación, ejecución y seguimiento del presupuesto asignado a la UPME especialmente los recursos de Funcionamiento."/>
    <s v="Informe mesual de ejecución"/>
    <n v="11"/>
    <s v="Formato"/>
    <s v="Efectuar el seguimiento mensual de la ejecución presupuestal asignado a la UPME en el formato estandarizado, especialmente a los recursos de Funcionamiento"/>
    <n v="0.05"/>
    <s v="Funcionamiento"/>
    <s v="N.A."/>
    <x v="1"/>
    <s v="X"/>
    <m/>
    <s v="Dirección General - GIT Planeación"/>
    <d v="2022-02-01T00:00:00"/>
    <d v="2022-12-31T00:00:00"/>
    <s v="5. Evaluación de Resultados"/>
    <s v="5.1 Seguimiento y evaluación del desempeño institucional"/>
    <s v="2. Plan Anual de Adquisiciones"/>
    <d v="2022-03-31T00:00:00"/>
    <n v="1.2500000000000001E-2"/>
    <s v="Se elaboraron y se presentaron a la Dirección General  los informes de ejecución presupuestal correspondiente al primer trimestre de la vigencia 2022. Evidencia Acción 2."/>
    <n v="1.2500000000000001E-2"/>
    <s v="Actividad que presenta avances con evidencias y finaliza en diciembre "/>
    <d v="2022-04-19T00:00:00"/>
    <s v="Con avance"/>
    <d v="2022-06-30T00:00:00"/>
    <n v="1.2500000000000001E-2"/>
    <s v="Se elaboraron y se presentaron a la Dirección General  los informes de ejecución presupuestal correspondientes a los meses de marzo , abril y mayo de la vigencia 2022. Evidencia Acción 2."/>
    <n v="2.5000000000000001E-2"/>
    <s v="Actividad que presenta avance acumulado del 2,5%, con evidencias del trámite de formalización de las nuevas versiones de los 2 documentos. Finaliza en agosto."/>
    <d v="2022-07-18T00:00:00"/>
    <s v="Con avance y en terminos"/>
    <d v="2022-08-31T00:00:00"/>
    <n v="1.2500000000000001E-2"/>
    <s v="Se elaboraron y se presentaron a la Dirección General  los informes de ejecución presupuestal correspondientes a los meses de junio , Julio, agosto, de la vigencia 2022. Evidencia Acción 1."/>
    <n v="3.7499999999999999E-2"/>
    <s v="Actividad que presenta avance durante el 3er trimestre, avance acumulado 3,75%, actividad de jecución mensual no cuenta con evidencias para validar el avance. Finaliza en diciembre."/>
    <d v="2022-10-12T00:00:00"/>
    <s v="Con avance y en terminos"/>
    <d v="2022-12-30T00:00:00"/>
    <n v="0.05"/>
    <s v="Se elaboraron y se presentaron a la Dirección General  los informes de ejecución presupuestal correspondientes a los meses de septiembre , Octubre, Noviembre de la vigencia 2022. Evidencia del consecutivo #2."/>
    <n v="0.05"/>
    <s v="Subactividad ejecutada completamente"/>
    <d v="2023-01-18T00:00:00"/>
    <x v="0"/>
  </r>
  <r>
    <n v="3"/>
    <s v="Objetivo Estratégico No.2"/>
    <s v="Incorporar las mejores prácticas organizacionales y tecnológicas que garanticen calidad e integridad de la gestión pública."/>
    <s v="2.7 Identificar mensajes, canales y metodologías de comunicación de los planes, programas y proyectos de la entidad tal que sean diferenciales de acuerdo a las características de cada una de las partes interesadas."/>
    <s v="Contribuir con el GIT de planeación, en lo relacionado con la planeación, ejecución y seguimiento del presupuesto asignado a la UPME especialmente los recursos de Funcionamiento."/>
    <s v="Anteproyecto de Presupuesto 2023"/>
    <n v="1"/>
    <s v="Anteproyecto de Presupuesto Validado y Recibido en MinHacienda"/>
    <s v="Participar en la formulación del Anteproyecto de Presupuesto 2023, en lo referente a la Programación presupuestal a través de mesas de trabajo con el GIT de planeación y las Áreas involucradas."/>
    <n v="0.05"/>
    <s v="Funcionamiento"/>
    <s v="N.A."/>
    <x v="1"/>
    <s v="X"/>
    <m/>
    <s v="Dirección General - GIT Planeación"/>
    <d v="2022-02-01T00:00:00"/>
    <d v="2022-03-31T00:00:00"/>
    <s v="2. Direccionamiento Estratégico"/>
    <s v="2.2 Gestión presupuestal y eficiencia del gasto público"/>
    <s v="2. Plan Anual de Adquisiciones"/>
    <d v="2022-03-31T00:00:00"/>
    <n v="0.05"/>
    <s v="Se construyó el anteproyecto en conjunto con elGIT de Planeación, para la vigencia 2023 de los recursos de funcionamiento e Inversión, además se presentó el 8 de marzo al Consejo Directivo para la aprobación. Posteriormente se realizó el cargue del antepr"/>
    <n v="0.05"/>
    <s v="Se ejecutó acorde con lo planificado y cuenta con las evidencias."/>
    <d v="2022-04-19T00:00:00"/>
    <s v="Cumplida"/>
    <m/>
    <n v="0"/>
    <s v="Se dió cumplimiento de esta actividad en el pasado mes de Marzo."/>
    <n v="0.05"/>
    <s v="Actividad cumplida en el 1er trimestre"/>
    <d v="2022-07-18T00:00:00"/>
    <s v="Cumplida"/>
    <m/>
    <m/>
    <m/>
    <n v="0.05"/>
    <s v="Actividad cumplida desde el 1er trimestre"/>
    <d v="2022-10-12T00:00:00"/>
    <s v="Cumplida"/>
    <m/>
    <m/>
    <m/>
    <n v="0.05"/>
    <s v="Subactividad ejecutada completamente"/>
    <d v="2023-01-18T00:00:00"/>
    <x v="0"/>
  </r>
  <r>
    <n v="4"/>
    <s v="Objetivo Estratégico No.2"/>
    <s v="Incorporar las mejores prácticas organizacionales y tecnológicas que garanticen calidad e integridad de la gestión pública."/>
    <s v="2.7 Identificar mensajes, canales y metodologías de comunicación de los planes, programas y proyectos de la entidad tal que sean diferenciales de acuerdo a las características de cada una de las partes interesadas."/>
    <s v="Ejecutar el Cumplimiento de planes a cargo de la coordinación del GIT de Gestión Financiera"/>
    <s v="Cumplimiento Planes Institucionales"/>
    <n v="2"/>
    <s v="Planes Institucionales"/>
    <s v="Realizar seguimiento y control a las acciones propuestas en cada uno de los planes a cargo del GIT Gestión Financiera."/>
    <n v="1.2500000000000001E-2"/>
    <s v="Funcionamiento"/>
    <s v="N.A."/>
    <x v="1"/>
    <s v="X"/>
    <m/>
    <s v="Dirección General - GIT Planeación"/>
    <d v="2022-02-01T00:00:00"/>
    <d v="2022-08-31T00:00:00"/>
    <s v="2. Direccionamiento Estratégico"/>
    <s v="2.1 Planeación Institucional"/>
    <s v="N.A."/>
    <d v="2022-03-31T00:00:00"/>
    <n v="2.5000000000000001E-3"/>
    <s v="Se actualizó el procedimiento de caja menor conforme al plan de mejoramiento Institucional de Caja menor, también se tuvo seguimiento a los diferentes planes institucionales , conforme a las observaciones se está trabajando en la ejecución del cumplimient"/>
    <n v="2.5000000000000001E-3"/>
    <s v="Actividad que presenta avances con evidencias y finaliza en agosto "/>
    <d v="2022-04-19T00:00:00"/>
    <s v="Con avance"/>
    <d v="2022-06-30T00:00:00"/>
    <n v="2.5000000000000001E-3"/>
    <s v="Se diseño el procedimiento de la gestión presupuestal en conjunto con la GIT de Planeación, también se tuvo seguimiento a los diferentes planes institucionales , conforme a las observaciones se está trabajando en la ejecución del cumplimiento de estos pla"/>
    <n v="5.0000000000000001E-3"/>
    <s v="Actividad que presenta avance acumulado del 0,6%, con evidencias. Finaliza en agosto."/>
    <d v="2022-07-18T00:00:00"/>
    <s v="Con avance y en terminos"/>
    <d v="2022-08-31T00:00:00"/>
    <n v="5.0000000000000001E-3"/>
    <s v="Se diseño el procedimiento de la gestión presupuestal en conjunto con la GIT de Planeación en la nueva plantilla y socializo con control interno, donde se suprimio la ctividad 6 del anteproyecto del presupuesto de acuerdo a la recomendación de control int"/>
    <n v="0.01"/>
    <s v="Actividad que reporta avance acumulado de 1%, no es posible validar lo reportado toda vez que no se subieron evidencias, queda con rezago del 0,25%. Finalizaba en agosto."/>
    <d v="2022-10-12T00:00:00"/>
    <s v="Incumplida"/>
    <d v="2022-12-30T00:00:00"/>
    <n v="1.2500000000000001E-2"/>
    <s v="Se actualizo el procedimiento de la gestión contable y ya se encuentra cargado en el Sigueme. verfiicar la evidencia en el SIGUEME."/>
    <n v="1.2500000000000001E-2"/>
    <s v="Subactividad ejecutada completamente"/>
    <d v="2023-01-18T00:00:00"/>
    <x v="0"/>
  </r>
  <r>
    <n v="5"/>
    <s v="Objetivo Estratégico No.2"/>
    <s v="Incorporar las mejores prácticas organizacionales y tecnológicas que garanticen calidad e integridad de la gestión pública."/>
    <s v="2.7 Identificar mensajes, canales y metodologías de comunicación de los planes, programas y proyectos de la entidad tal que sean diferenciales de acuerdo a las características de cada una de las partes interesadas."/>
    <s v="Ejecutar el Cumplimiento de planes a cargo de la coordinación del GIT de Gestión Financiera"/>
    <s v="Manual actualizado"/>
    <n v="1"/>
    <s v="Manual"/>
    <s v="Revisar el manual de Políticas Contables de Gestión Financiera y actualizarlo de acuerdo con la normativa vigente y/o nueva aplicable."/>
    <n v="2.5000000000000001E-2"/>
    <s v="Funcionamiento"/>
    <s v="N.A."/>
    <x v="1"/>
    <s v="X"/>
    <m/>
    <s v="Dirección General - GIT Planeación"/>
    <d v="2022-02-01T00:00:00"/>
    <d v="2022-12-31T00:00:00"/>
    <s v="2. Direccionamiento Estratégico"/>
    <s v="2.1 Planeación Institucional"/>
    <s v="N.A."/>
    <m/>
    <n v="0"/>
    <s v="Se está trabajando en la construcción del manual de políticas contables. Sin evidencia"/>
    <n v="0"/>
    <m/>
    <m/>
    <s v="En terminos"/>
    <d v="2022-06-30T00:00:00"/>
    <n v="7.4999999999999997E-3"/>
    <s v="Se realizó la actualización y se encuentra pendiente la etapa de revisión del área contable con la coordinación financiera."/>
    <n v="7.4999999999999997E-3"/>
    <s v="Actividad que reporta avance del 0,8%, no se cuenta con evidencias del mismo. Finaliza en diciembre"/>
    <d v="2022-07-18T00:00:00"/>
    <s v="Con avance y en terminos"/>
    <d v="2022-08-31T00:00:00"/>
    <n v="7.4999999999999997E-3"/>
    <s v="El ducumento se encuentra terminado y en borrador para revisión de los participantes de comite de Sostenibilidad contable"/>
    <n v="1.4999999999999999E-2"/>
    <s v="Actividad que presenta avance acumulado de 1,5%, sin evidencias para validar el reporte. Finaliza en diciembre"/>
    <d v="2022-10-12T00:00:00"/>
    <s v="Con avance y en terminos"/>
    <d v="2022-12-30T00:00:00"/>
    <n v="2.5000000000000001E-2"/>
    <s v="Se actualizó el Manual de Politicas Contables, bajo Resolución 523 de 2022, ya se encuentra publicado en la Sede Electónica de la Entidad y en el link de transparencia. Evidencia del consecutivo #5"/>
    <n v="2.5000000000000001E-2"/>
    <s v="Subactividad ejecutada completamente"/>
    <d v="2023-01-18T00:00:00"/>
    <x v="0"/>
  </r>
  <r>
    <n v="6"/>
    <s v="Objetivo Estratégico No.2"/>
    <s v="Incorporar las mejores prácticas organizacionales y tecnológicas que garanticen calidad e integridad de la gestión pública."/>
    <s v="2.3 Implementar acciones orientadas a la transformación digital de la entidad. "/>
    <s v="Administrar la Fiducia Mercantil, a través del cual se recibirán y administrarán los recursos provenientes de los terceros que utilicen o soliciten servicios técnicos o de planeación y asesoría a la UPME. Citar la ley 2019"/>
    <s v="Certificado de cumplimiento"/>
    <n v="11"/>
    <s v="Certificado"/>
    <s v="Realizar el seguimiento de control mensual a los recursos procedentes de la actividad de la Fiducia Mercantil."/>
    <n v="2.5000000000000001E-2"/>
    <s v="Funcionamiento"/>
    <s v="N.A."/>
    <x v="1"/>
    <s v="X"/>
    <m/>
    <s v="Subdirección de Demana"/>
    <d v="2022-02-01T00:00:00"/>
    <d v="2022-12-31T00:00:00"/>
    <s v="2. Direccionamiento Estratégico"/>
    <s v="2.2 Gestión presupuestal y eficiencia del gasto público"/>
    <s v="N.A."/>
    <d v="2022-03-31T00:00:00"/>
    <n v="1.2500000000000001E-2"/>
    <s v="Se suscribió elcontrato 086-2022 con la Fiduciaria Bancolombia S.A. y se ha realizado elrecaudo adecuadamente en eltercer trimestre. Evidencia Acción 6"/>
    <n v="1.2500000000000001E-2"/>
    <s v="Actividad que presenta avances con evidencias y finaliza en diciembre "/>
    <d v="2022-04-19T00:00:00"/>
    <s v="Con avance"/>
    <d v="2022-06-30T00:00:00"/>
    <n v="2.5000000000000001E-3"/>
    <s v="Se están llevando a cabo la celebración de  los comites fiduciaros mensualmente, así mismo el pago de la comisión fiduciaria se encuentrá al día, y se está recibiendo el recaudo de incentivos tributarios."/>
    <n v="1.4999999999999999E-2"/>
    <s v="Actividad que presenta avance acumulado del 1,5%, con evidencias. Finaliza en diciembre."/>
    <d v="2022-07-18T00:00:00"/>
    <s v="Con avance y en terminos"/>
    <d v="2022-08-31T00:00:00"/>
    <n v="3.0000000000000001E-3"/>
    <s v="Se están llevando a cabo la celebración de  los comites fiduciaros mensualmente, así mismo el pago de la comisión fiduciaria se encuentrá al día, y se está recibiendo el recaudo de incentivos tributarios."/>
    <n v="1.7999999999999999E-2"/>
    <s v="Actividad que reporta avance acumulado del 1,8%,, no se cuenta con evidencias para validar el reporte. Finaliza en diciembre."/>
    <d v="2022-10-12T00:00:00"/>
    <s v="Con avance y en terminos"/>
    <d v="2022-12-30T00:00:00"/>
    <n v="2.5000000000000001E-2"/>
    <s v="Se están llevando a cabo la celebración de  los comites fiduciaros mensualmente, así mismo el pago de la comisión fiduciaria se encuentrá al día, y se está recibiendo el recaudo de incentivos tributarios. Evidencia del consecutivo #6."/>
    <n v="2.5000000000000001E-2"/>
    <s v="Subactividad ejecutada completamente"/>
    <d v="2023-01-18T00:00:00"/>
    <x v="0"/>
  </r>
  <r>
    <n v="7"/>
    <s v="Objetivo Estratégico No.2"/>
    <s v="Incorporar las mejores prácticas organizacionales y tecnológicas que garanticen calidad e integridad de la gestión pública."/>
    <s v="2.3 Implementar acciones orientadas a la transformación digital de la entidad. "/>
    <s v="Contabilizar  los recursos procedentes de la actividad de la Fiducia Mercantil."/>
    <s v="Estados Financieros"/>
    <n v="12"/>
    <s v="Estados Financieros"/>
    <s v="Contabilizar  los recursos procedentes de la actividad de la Fiducia Mercantil, en relación a la normatividad vigente."/>
    <n v="2.5000000000000001E-2"/>
    <s v="Funcionamiento"/>
    <s v="N.A."/>
    <x v="1"/>
    <m/>
    <s v="X"/>
    <s v="No Aplica"/>
    <d v="2022-02-01T00:00:00"/>
    <d v="2022-12-31T00:00:00"/>
    <s v="2. Direccionamiento Estratégico"/>
    <s v="2.2 Gestión presupuestal y eficiencia del gasto público"/>
    <s v="N.A."/>
    <d v="2022-03-31T00:00:00"/>
    <n v="5.0000000000000001E-3"/>
    <s v="Se contabiliza mensualmente los movimientos derivados de la Fiducia Mercantil, viéndose reportada en la información detallado de los  Estados Financieros de la entidad que reposan en la página web. Evidencia Acción 7"/>
    <n v="5.0000000000000001E-3"/>
    <s v="Actividad que presenta avances sin evidencias las cuales están pendientes y finaliza en diciembre "/>
    <d v="2022-04-19T00:00:00"/>
    <s v="Con avance"/>
    <d v="2022-06-30T00:00:00"/>
    <n v="7.4999999999999997E-3"/>
    <s v="Se realizó la contabilidad de los recursos correspondientes de la fiducia mercantil para los meses de abril y mayo, el registro reposa en la cuenta contable 190803 - denominada cuenta contable 190803 Encargo fiduciario - fiducia de administración y pagos."/>
    <n v="1.2500000000000001E-2"/>
    <s v="Actividad que presenta avance acumulado del 1,3%, con evidencias. Finaliza en diciembre."/>
    <d v="2022-07-18T00:00:00"/>
    <s v="Con avance y en terminos"/>
    <d v="2022-08-31T00:00:00"/>
    <n v="8.0000000000000002E-3"/>
    <s v="Se realizó la contabilidad de los recursos correspondientes de la fiducia mercantil para los meses de junio, julio y agosto, el registro reposa en la cuenta contable 190803 - denominada cuenta contable 190803 Encargo fiduciario - fiducia de administración"/>
    <n v="2.0500000000000001E-2"/>
    <s v="Actividad que reporta avance acumulado del 2,05%, no se cuenta con evidencias para validar el reporte. Finaliza en diciembre."/>
    <d v="2022-10-12T00:00:00"/>
    <s v="Con avance y en terminos"/>
    <d v="2022-12-30T00:00:00"/>
    <n v="2.5000000000000001E-2"/>
    <s v="Se realizó la contabilidad de los recursos correspondientes de la fiducia mercantil para los meses de junio, septiembre, Octubre y Noviembre de 2022 , el registro reposa en la cuenta contable 190803 - denominada cuenta contable 190803 Encargo fiduciario -"/>
    <n v="2.5000000000000001E-2"/>
    <s v="Subactividad ejecutada completamente"/>
    <d v="2023-01-18T00:00:00"/>
    <x v="0"/>
  </r>
  <r>
    <n v="8"/>
    <s v="Objetivo Estratégico No.2"/>
    <s v="Incorporar las mejores prácticas organizacionales y tecnológicas que garanticen calidad e integridad de la gestión pública."/>
    <s v="2.7 Identificar mensajes, canales y metodologías de comunicación de los planes, programas y proyectos de la entidad tal que sean diferenciales de acuerdo a las características de cada una de las partes interesadas."/>
    <s v="Gestión Transversal Coordinación del GITGF"/>
    <s v="Matriz de Riesgos actualizada"/>
    <n v="1"/>
    <s v="Matriz de riesgos"/>
    <s v="Revisión y actualización de Riesgos y sus controles   del proceso de gestión Financiera."/>
    <n v="2.5000000000000001E-2"/>
    <s v="Funcionamiento"/>
    <s v="N.A."/>
    <x v="1"/>
    <s v="X"/>
    <m/>
    <s v="Dirección General - GIT Planeación"/>
    <d v="2022-02-01T00:00:00"/>
    <d v="2022-12-31T00:00:00"/>
    <s v="5. Evaluación de Resultados"/>
    <s v="5.1 Seguimiento y evaluación del desempeño institucional"/>
    <s v="N.A."/>
    <d v="2022-03-31T00:00:00"/>
    <n v="1.2500000000000001E-2"/>
    <s v="Se realizaron mesas de trabajo con elGIT de planeación donde se diseñó y se elaboró la matriz de riesgos del GIF financiero, Igualmente se realizó elcargue en elaplicativo Sigueme ( Se encuentra pendiente la validación para la coordinadora en elaplicativo"/>
    <n v="1.2500000000000001E-2"/>
    <s v="Actividad que presenta avances con evidencias y finaliza en diciembre "/>
    <d v="2022-04-19T00:00:00"/>
    <s v="Con avance"/>
    <d v="2022-06-30T00:00:00"/>
    <n v="2.5000000000000001E-3"/>
    <s v="Se realizó el cargue en el aplicativo SIGUEME el monitoreo a los riesgos del gestión del grupo Financiero."/>
    <n v="1.4999999999999999E-2"/>
    <s v="Actividad que presenta avance del 1,6%, las evidencias se encuentra en le SIGUEME. Finaliza en diciembre."/>
    <d v="2022-07-18T00:00:00"/>
    <s v="Con avance y en terminos"/>
    <d v="2022-08-31T00:00:00"/>
    <n v="2.5000000000000001E-3"/>
    <s v="Los riesgos se encuentran actualizados en la plataforma correspondiente, sin evidencia"/>
    <n v="1.7500000000000002E-2"/>
    <s v="Actividad que presenta avance del 1,75%, los riesgos del proceso junto con los monitoresos de la primera línea se evidencian en el SIGUEME - modulo de riesgos. Finaliza en diciembre."/>
    <d v="2022-10-12T00:00:00"/>
    <s v="Con avance y en terminos"/>
    <d v="2022-12-30T00:00:00"/>
    <n v="2.5000000000000001E-2"/>
    <s v="Los riesgos se encuentran actualizados en la plataforma correspondiente, sin evidencia"/>
    <n v="2.5000000000000001E-2"/>
    <s v="Subactividad ejecutada completamente"/>
    <d v="2023-01-18T00:00:00"/>
    <x v="0"/>
  </r>
  <r>
    <n v="9"/>
    <s v="Objetivo Estratégico No.2"/>
    <s v="Incorporar las mejores prácticas organizacionales y tecnológicas que garanticen calidad e integridad de la gestión pública."/>
    <s v="2.2 Contar con capital humano altamente competente, bajo un ambiente de trabajo seguro, armónico e incluyente."/>
    <s v="Gestión Transversal Coordinación del GITGF"/>
    <s v="Evaluación de Desempeño"/>
    <n v="3"/>
    <s v="Evaluación de Desempeño"/>
    <s v="Realizar la concertación de compromisos  y la Evaluación de Desempeño de los funcionarios a cargo del GIT de Gestión Financiera"/>
    <n v="2.5000000000000001E-2"/>
    <s v="Funcionamiento"/>
    <s v="N.A."/>
    <x v="1"/>
    <m/>
    <s v="X"/>
    <s v="No Aplica"/>
    <d v="2022-02-01T00:00:00"/>
    <d v="2022-12-31T00:00:00"/>
    <s v="5. Evaluación de Resultados"/>
    <s v="5.1 Seguimiento y evaluación del desempeño institucional"/>
    <s v="N.A."/>
    <d v="2022-03-31T00:00:00"/>
    <n v="6.2500000000000003E-3"/>
    <s v="Se evaluó al personal de provisionalidad del Grupo GIT Financiero en elaplicativo Kactus, conforme  al periodo 2021 y se realizó la debida concertación de compromisos para la vigencia 2022"/>
    <n v="6.2500000000000003E-3"/>
    <s v="Actividad que presenta avances y la evidencia se encuentra en el aplicativo Kactus."/>
    <d v="2022-04-19T00:00:00"/>
    <s v="Con avance"/>
    <m/>
    <n v="0"/>
    <s v="Esta actividad finalizara en el III Trimestre de la vigencia 2022"/>
    <n v="6.3E-3"/>
    <s v="Actividad que no presentó avance. Finaliza en diciembre."/>
    <d v="2022-07-18T00:00:00"/>
    <s v="Con avance y en terminos"/>
    <d v="2022-08-31T00:00:00"/>
    <n v="0"/>
    <s v="Esta actividad finalizara en el IV Trimestre de la vigencia 2022"/>
    <n v="6.3E-3"/>
    <s v="Actividad que no presentó avance durante el 3er trimestre. Se recomienda revisar puesto que en el mes de agosto se debió realizar el primer seguimiento a los compromisos pactados por los funcionarios en provisionalidad. Finaliza en diciembre."/>
    <d v="2022-10-12T00:00:00"/>
    <s v="Con avance y en terminos"/>
    <d v="2022-12-30T00:00:00"/>
    <n v="2.5000000000000001E-2"/>
    <s v="Durante la vigencia 2022 se realizaron las evaluaciones correspondiente a los funcionarios del GIT de Gestión Financiera por parte de la coordinadora del grupo. Evidencias en el sistema Kactus."/>
    <n v="2.5000000000000001E-2"/>
    <s v="Subactividad ejecutada completamente"/>
    <d v="2023-01-18T00:00:00"/>
    <x v="0"/>
  </r>
  <r>
    <n v="1"/>
    <s v="Objetivo Estratégico No.2"/>
    <s v="Incorporar las mejores prácticas organizacionales y tecnológicas que garanticen calidad e integridad de la gestión pública."/>
    <s v="2.7 Identificar mensajes, canales y metodologías de comunicación de los planes, programas y proyectos de la entidad tal que sean diferenciales de acuerdo a las características de cada una de las partes interesadas."/>
    <s v="Revisar y actualizar el manual de contratación Res. 184 de 2020 y el procedimiento de gestión contractual."/>
    <s v="Manual, Procedimiento y Actualizados"/>
    <n v="2"/>
    <s v="Manual de Contratación y Procedimiento"/>
    <s v="Revisar la actualización precontractual."/>
    <n v="1.4999999999999999E-2"/>
    <s v="Funcionamiento"/>
    <s v="N.A."/>
    <x v="2"/>
    <m/>
    <s v="X"/>
    <s v="No Aplica"/>
    <d v="2022-02-02T00:00:00"/>
    <d v="2022-04-30T00:00:00"/>
    <s v="2. Direccionamiento Estratégico"/>
    <s v="2.1 Planeación Institucional"/>
    <s v="2. Plan Anual de Adquisiciones"/>
    <d v="2022-03-31T00:00:00"/>
    <n v="1.2500000000000001E-2"/>
    <s v="Se llevaron a cabo mesas de trabajo con el GIT Gestión Jurídica y el despacho de la SG. Se trabajó en la actualización del procedimiento precontractual y se programaron fechas para su socialización"/>
    <n v="1.2500000000000001E-2"/>
    <s v="Actividad que presenta avances con evidencias y finaliza en abril"/>
    <d v="2022-04-19T00:00:00"/>
    <s v="Con avance"/>
    <d v="2022-08-02T00:00:00"/>
    <n v="2E-3"/>
    <s v="Se complementa el reporte del 1er trimestre, se suben las evidencias a la carpeta correspondiente."/>
    <n v="1.4999999999999999E-2"/>
    <s v="Actividad se ajusta en el reporte, completandola con las evidencias del primer trimestre y quedando así  cumplida."/>
    <d v="2022-08-02T00:00:00"/>
    <s v="Cumplida"/>
    <m/>
    <m/>
    <m/>
    <n v="1.4999999999999999E-2"/>
    <s v="Actividad cumplida en el 2do trimestre"/>
    <d v="2022-10-12T00:00:00"/>
    <s v="Cumplida"/>
    <d v="2022-12-20T00:00:00"/>
    <n v="1.4999999999999999E-2"/>
    <s v="Es este trimestre se expide la Resolución &quot;Por la cual se adopta el manual de contratación de la Unidad de Planeación Minero Energética - UPME&quot; _x000a__x000a_Evidencia: página web y Orfeo"/>
    <n v="1.4999999999999999E-2"/>
    <s v="Subactividad ejecutada completamente"/>
    <d v="2023-01-18T00:00:00"/>
    <x v="0"/>
  </r>
  <r>
    <n v="2"/>
    <s v="Objetivo Estratégico No.2"/>
    <s v="Incorporar las mejores prácticas organizacionales y tecnológicas que garanticen calidad e integridad de la gestión pública."/>
    <s v="2.7 Identificar mensajes, canales y metodologías de comunicación de los planes, programas y proyectos de la entidad tal que sean diferenciales de acuerdo a las características de cada una de las partes interesadas."/>
    <s v="Revisar y actualizar el manual de contratación Res. 184 de 2020 y el procedimiento de gestión contractual."/>
    <s v="Manual, Procedimiento y Actualizados"/>
    <n v="2"/>
    <s v="Manual de Contratación y Procedimiento"/>
    <s v="Revisar y Actualizar, la parte contractual "/>
    <n v="1.4999999999999999E-2"/>
    <s v="Funcionamiento"/>
    <s v="N.A."/>
    <x v="2"/>
    <m/>
    <s v="X"/>
    <s v="No Aplica"/>
    <d v="2022-05-02T00:00:00"/>
    <d v="2022-07-30T00:00:00"/>
    <s v="2. Direccionamiento Estratégico"/>
    <s v="2.1 Planeación Institucional"/>
    <s v="2. Plan Anual de Adquisiciones"/>
    <m/>
    <n v="0"/>
    <m/>
    <n v="0"/>
    <m/>
    <m/>
    <s v="En terminos"/>
    <d v="2022-06-30T00:00:00"/>
    <n v="1.4999999999999999E-2"/>
    <s v="Se llevaron a cabo mesas de trabajo con el despacho de la SG. Se trabajó en la actualización del procedimiento contractual y pos contractual, se programaron fechas para su socialización"/>
    <n v="1.4999999999999999E-2"/>
    <s v="Actividad que se reporta cumplida durante el 2do trimestre, sin embargo en los soportes se evidencia el &quot;Procedimiento Gestión Contractual&quot; en borrador y sin oficializar en el Sistema de Gestión Institucional a través del SIGUEME. A la fecha no se cumple "/>
    <d v="2022-07-18T00:00:00"/>
    <s v="Cumplida"/>
    <m/>
    <m/>
    <m/>
    <n v="1.4999999999999999E-2"/>
    <s v="Actividad cumplida en el 2do trimestre"/>
    <d v="2022-10-12T00:00:00"/>
    <s v="Cumplida"/>
    <d v="2022-12-20T00:00:00"/>
    <n v="1.4999999999999999E-2"/>
    <s v="Es este trimestre se expide la Resolución &quot;Por la cual se adopta el manual de contratación de la Unidad de Planeación Minero Energética - UPME&quot; _x000a__x000a_Evidencia: página web y Orfeo"/>
    <n v="1.4999999999999999E-2"/>
    <s v="Subactividad ejecutada completamente"/>
    <d v="2023-01-18T00:00:00"/>
    <x v="0"/>
  </r>
  <r>
    <n v="3"/>
    <s v="Objetivo Estratégico No.2"/>
    <s v="Incorporar las mejores prácticas organizacionales y tecnológicas que garanticen calidad e integridad de la gestión pública."/>
    <s v="2.7 Identificar mensajes, canales y metodologías de comunicación de los planes, programas y proyectos de la entidad tal que sean diferenciales de acuerdo a las características de cada una de las partes interesadas."/>
    <s v="Revisar y actualizar el manual de contratación Res. 184 de 2020 y el procedimiento de gestión contractual."/>
    <s v="Manual, Procedimiento y Actualizados"/>
    <n v="2"/>
    <s v="Manual de Contratación y Procedimiento"/>
    <s v="Revisar y actualizar la parte postcontractual"/>
    <n v="1.4999999999999999E-2"/>
    <s v="Funcionamiento"/>
    <s v="N.A."/>
    <x v="2"/>
    <m/>
    <s v="X"/>
    <s v="No Aplica"/>
    <d v="2022-08-01T00:00:00"/>
    <d v="2022-08-31T00:00:00"/>
    <s v="2. Direccionamiento Estratégico"/>
    <s v="2.1 Planeación Institucional"/>
    <s v="2. Plan Anual de Adquisiciones"/>
    <m/>
    <n v="0"/>
    <m/>
    <n v="0"/>
    <m/>
    <m/>
    <s v="En terminos"/>
    <m/>
    <n v="0"/>
    <m/>
    <n v="0"/>
    <s v="Actividad se ejecuta en agosto según lo proyectado."/>
    <d v="2022-07-18T00:00:00"/>
    <s v="Sin avance y en terminos"/>
    <d v="2022-10-03T00:00:00"/>
    <n v="1.4999999999999999E-2"/>
    <s v="Se socializó el manual de contratación y el procedimiento en el comité de contratación de la parte poscontractual, el 10 de agosto ante la mesa directiva. _x000a__x000a_Evidencia: se carga matriz de seguimiento a la carpeta de evidencias_x000a__x000a_Cumplida"/>
    <n v="1.4999999999999999E-2"/>
    <s v="Actividad cumplida conforme a lo planeado, cuenta con evidencias que corresponde a la citación a la Presentación del procedimiento contractual y pos contractual"/>
    <d v="2022-10-12T00:00:00"/>
    <s v="Cumplida"/>
    <d v="2022-12-20T00:00:00"/>
    <n v="1.4999999999999999E-2"/>
    <s v="Es este trimestre se expide la Resolución &quot;Por la cual se adopta el manual de contratación de la Unidad de Planeación Minero Energética - UPME&quot; _x000a__x000a_Evidencia: página web y Orfeo"/>
    <n v="1.4999999999999999E-2"/>
    <s v="Subactividad ejecutada completamente"/>
    <d v="2023-01-18T00:00:00"/>
    <x v="0"/>
  </r>
  <r>
    <n v="4"/>
    <s v="Objetivo Estratégico No.2"/>
    <s v="Incorporar las mejores prácticas organizacionales y tecnológicas que garanticen calidad e integridad de la gestión pública."/>
    <s v="2.7 Identificar mensajes, canales y metodologías de comunicación de los planes, programas y proyectos de la entidad tal que sean diferenciales de acuerdo a las características de cada una de las partes interesadas."/>
    <s v="Revisar y actualizar el manual de contratación Res. 184 de 2020 y el procedimiento de gestión contractual."/>
    <s v="Manual, Procedimiento y Actualizados"/>
    <n v="2"/>
    <s v="Manual de Contratación y Procedimiento"/>
    <s v="Realizar mesas de trabajo para socializar la propuesta del procedimiento y manual de gestión contractual."/>
    <n v="1.4999999999999999E-2"/>
    <s v="Funcionamiento"/>
    <s v="N.A."/>
    <x v="2"/>
    <m/>
    <s v="X"/>
    <s v="No Aplica"/>
    <d v="2022-09-01T00:00:00"/>
    <d v="2022-09-30T00:00:00"/>
    <s v="2. Direccionamiento Estratégico"/>
    <s v="2.1 Planeación Institucional"/>
    <s v="2. Plan Anual de Adquisiciones"/>
    <m/>
    <n v="0"/>
    <m/>
    <n v="0"/>
    <m/>
    <m/>
    <s v="En terminos"/>
    <m/>
    <n v="0"/>
    <m/>
    <n v="0"/>
    <s v="Actividad se ejecuta en septiembre según lo proyectado."/>
    <d v="2022-07-18T00:00:00"/>
    <s v="Sin avance y en terminos"/>
    <d v="2022-10-03T00:00:00"/>
    <n v="1.4999999999999999E-2"/>
    <s v="Se socializó el manual de contratación y el procedimiento en el comité de contratación de fecha 27 de septiembre de 2022._x000a_Evidencia: Acta de comité. Rad. 20221140004196 "/>
    <n v="1.4999999999999999E-2"/>
    <s v="Actividad cumplida conforme a lo planeado, cuenta con evidencias que corresponden a un punto del acta de comité de contratación No.35"/>
    <d v="2022-10-12T00:00:00"/>
    <s v="Cumplida"/>
    <d v="2022-12-20T00:00:00"/>
    <n v="1.4999999999999999E-2"/>
    <s v="Es este trimestre se expide la Resolución &quot;Por la cual se adopta el manual de contratación de la Unidad de Planeación Minero Energética - UPME&quot; _x000a__x000a_Evidencia: página web y Orfeo"/>
    <n v="1.4999999999999999E-2"/>
    <s v="Subactividad ejecutada completamente"/>
    <d v="2023-01-18T00:00:00"/>
    <x v="0"/>
  </r>
  <r>
    <n v="5"/>
    <s v="Objetivo Estratégico No.2"/>
    <s v="Incorporar las mejores prácticas organizacionales y tecnológicas que garanticen calidad e integridad de la gestión pública."/>
    <s v="2.7 Identificar mensajes, canales y metodologías de comunicación de los planes, programas y proyectos de la entidad tal que sean diferenciales de acuerdo a las características de cada una de las partes interesadas."/>
    <s v="Revisar y actualizar el manual de contratación Res. 184 de 2020 y el procedimiento de gestión contractual."/>
    <s v="Manual, Procedimiento y Actualizados"/>
    <n v="2"/>
    <s v="Manual de Contratación y Procedimiento"/>
    <s v="Publicar el manual y el procedimiento "/>
    <n v="1.4999999999999999E-2"/>
    <s v="Funcionamiento"/>
    <s v="N.A."/>
    <x v="2"/>
    <m/>
    <s v="X"/>
    <s v="No Aplica"/>
    <d v="2022-10-01T00:00:00"/>
    <d v="2022-12-31T00:00:00"/>
    <s v="2. Direccionamiento Estratégico"/>
    <s v="2.1 Planeación Institucional"/>
    <s v="2. Plan Anual de Adquisiciones"/>
    <m/>
    <n v="0"/>
    <m/>
    <n v="0"/>
    <m/>
    <m/>
    <s v="En terminos"/>
    <m/>
    <n v="0"/>
    <m/>
    <n v="0"/>
    <s v="Actividad se ejecuta en diciembre según lo proyectado."/>
    <d v="2022-07-18T00:00:00"/>
    <s v="Sin avance y en terminos"/>
    <m/>
    <m/>
    <m/>
    <n v="0"/>
    <s v="Actividad se ejecuta en diciembre según lo proyectado."/>
    <d v="2022-10-12T00:00:00"/>
    <s v="Sin avance y en terminos"/>
    <d v="2022-12-20T00:00:00"/>
    <n v="1.4999999999999999E-2"/>
    <s v="Es este trimestre se expide la Resolución &quot;Por la cual se adopta el manual de contratación de la Unidad de Planeación Minero Energética - UPME&quot; _x000a__x000a_Evidencia: página web y Orfeo"/>
    <n v="1.4999999999999999E-2"/>
    <s v="Subactividad ejecutada completamente"/>
    <d v="2023-01-18T00:00:00"/>
    <x v="0"/>
  </r>
  <r>
    <n v="6"/>
    <s v="Objetivo Estratégico No.2"/>
    <s v="Incorporar las mejores prácticas organizacionales y tecnológicas que garanticen calidad e integridad de la gestión pública."/>
    <s v="2.6 Incorporar como buena práctica organizacional el análisis de intereses de los diferentes grupos de valor."/>
    <s v="Realizar el Seguimiento en la planeación anual de contratación y seguimiento de la planeación en las mesas de articulación contractual"/>
    <s v="Sesiones de mesas de articulación contractual"/>
    <n v="11"/>
    <s v="Mesas de Articulación Contractual"/>
    <s v="Realizar mesas de articulación contractual, con el seguimiento a la ejecución de los contratos de la vigencia 2022"/>
    <n v="3.7499999999999999E-2"/>
    <s v="Funcionamiento"/>
    <s v="N.A."/>
    <x v="2"/>
    <s v="X"/>
    <m/>
    <s v="Todas"/>
    <d v="2022-02-01T00:00:00"/>
    <d v="2022-12-31T00:00:00"/>
    <s v="5. Evaluación de Resultados"/>
    <s v="5.1 Seguimiento y evaluación del desempeño institucional"/>
    <s v="2. Plan Anual de Adquisiciones"/>
    <d v="2022-03-30T00:00:00"/>
    <n v="1.3625E-2"/>
    <s v="Se hicieron 4 mesas._x000a__x000a_Evidencia: Mesas Articulación contractual "/>
    <n v="1.3625E-2"/>
    <s v="Actividad que presenta avances con evidencias  y finaliza en diciembre."/>
    <d v="2022-04-19T00:00:00"/>
    <s v="Con avance"/>
    <d v="2022-06-30T00:00:00"/>
    <n v="1.3625E-2"/>
    <s v="Se hicieron 4 mesas._x000a__x000a_Evidencia: Mesas Articulación contractual "/>
    <n v="2.8000000000000001E-2"/>
    <s v="Actividad que reporta avance del 2,8%, pendiente revisar las evidencias, toda vez que el no se pudo verificar el Drive en el que se encuentran. Finaliza en diciembre."/>
    <d v="2022-07-18T00:00:00"/>
    <s v="Con avance y en terminos"/>
    <d v="2022-10-03T00:00:00"/>
    <n v="5.0000000000000001E-3"/>
    <s v="Se hicieron 3 mesas de articulación. Una en cada mes. Julio 13; Agosto 9 y 14 de septiembre de 2022_x000a__x000a_Evidencia: Mesas de articulación contractual 2022j6"/>
    <n v="3.2199999999999999E-2"/>
    <s v="Actividad que reporta avance acumulado del 3,22%, cuenta con las evidencias. Finaliza en diciembre."/>
    <d v="2022-10-12T00:00:00"/>
    <s v="Con avance y en terminos"/>
    <d v="2022-12-20T00:00:00"/>
    <n v="3.7499999999999999E-2"/>
    <s v="Se hicieron 3 mesas de articulación. Una en cada mes: 11 de octubre; 8 de noviembre y 13 de diciembre de 2022_x000a__x000a_Evidencia: Mesas de articulación contractual 2022j6"/>
    <n v="3.7499999999999999E-2"/>
    <s v="Subactividad ejecutada completamente"/>
    <d v="2023-01-18T00:00:00"/>
    <x v="0"/>
  </r>
  <r>
    <n v="7"/>
    <s v="Objetivo Estratégico No.2"/>
    <s v="Incorporar las mejores prácticas organizacionales y tecnológicas que garanticen calidad e integridad de la gestión pública."/>
    <s v="2.7 Identificar mensajes, canales y metodologías de comunicación de los planes, programas y proyectos de la entidad tal que sean diferenciales de acuerdo a las características de cada una de las partes interesadas."/>
    <s v="Realizar seguimiento a la gestión Jurídica de la UPME."/>
    <s v="Comités de asuntos Jurídicos Realizados"/>
    <n v="22"/>
    <s v="Comités Asuntos Jurídicos"/>
    <s v="Realizar Comités de asuntos jurídicos"/>
    <n v="1.2500000000000001E-2"/>
    <s v="Funcionamiento"/>
    <s v="N.A."/>
    <x v="2"/>
    <m/>
    <s v="X"/>
    <s v="No Aplica"/>
    <d v="2022-02-01T00:00:00"/>
    <d v="2022-12-31T00:00:00"/>
    <s v="3. Gestión con Valores para Resultados"/>
    <s v="3.9 Mejora normativa"/>
    <s v="N.A."/>
    <d v="2022-03-30T00:00:00"/>
    <n v="2.8249999999999998E-3"/>
    <s v="Se hicieron 5 comités._x000a__x000a_Evidencia COmités Jurídicos"/>
    <n v="2.8249999999999998E-3"/>
    <s v="Actividad que presenta avances con evidencias  y finaliza en diciembre."/>
    <d v="2022-04-19T00:00:00"/>
    <s v="Con avance"/>
    <d v="2022-06-30T00:00:00"/>
    <n v="3.4250000000000001E-3"/>
    <s v="Se hicieron 6 comités._x000a__x000a_Evidencia COmités Jurídicos"/>
    <n v="6.0000000000000001E-3"/>
    <s v="Actividad que reporta avance acumulado del 0,6%, cuenta con la evidencias del reporte. Finaliza en diciembre."/>
    <d v="2022-07-18T00:00:00"/>
    <s v="Con avance y en terminos"/>
    <d v="2022-10-03T00:00:00"/>
    <n v="9.75E-3"/>
    <s v="Se hicieron 7 comités de asuntos jurídicos: 14 y 28 de julio; 11 y 25 de agosto; 7, 23 y 29 de septiembre de 2022_x000a__x000a_Evidencia Comité de asuntos jurídicos32_x000a_Memorias: Expediente ORFEO: 2022114110100002E"/>
    <n v="9.7999999999999997E-3"/>
    <s v="Actividad que reporta avance acumulado del 0,98%, cuenta con las evidencias. Finaliza en diciembre."/>
    <d v="2022-10-12T00:00:00"/>
    <s v="Con avance y en terminos"/>
    <d v="2022-12-20T00:00:00"/>
    <n v="1.2500000000000001E-2"/>
    <s v="Se hicieron cinco (5) comités de asuntos jurídicos: 13 y 27 de octubre, 3 de noviembre y 1 y 29 de diciembre de 2022_x000a__x000a_Evidencia Comité de asuntos jurídicos32_x000a__x000a_Memorias: Expediente ORFEO: 2022114110100002E"/>
    <n v="1.2500000000000001E-2"/>
    <s v="Subactividad ejecutada completamente"/>
    <d v="2023-01-18T00:00:00"/>
    <x v="0"/>
  </r>
  <r>
    <n v="8"/>
    <s v="Objetivo Estratégico No.2"/>
    <s v="Incorporar las mejores prácticas organizacionales y tecnológicas que garanticen calidad e integridad de la gestión pública."/>
    <s v="2.7 Identificar mensajes, canales y metodologías de comunicación de los planes, programas y proyectos de la entidad tal que sean diferenciales de acuerdo a las características de cada una de las partes interesadas."/>
    <s v="Realizar seguimiento a la gestión Jurídica de la UPME."/>
    <s v="Conceptos"/>
    <s v="Según necesidad"/>
    <s v="Conceptos"/>
    <s v="Consolidar los conceptos emitidos por el comité de Asuntos Jurídicos "/>
    <n v="1.2500000000000001E-2"/>
    <s v="Funcionamiento"/>
    <s v="N.A."/>
    <x v="2"/>
    <m/>
    <s v="X"/>
    <s v="No Aplica"/>
    <d v="2022-02-01T00:00:00"/>
    <d v="2022-12-31T00:00:00"/>
    <s v="3. Gestión con Valores para Resultados"/>
    <s v="3.8 Defensa jurídica"/>
    <s v="N.A."/>
    <d v="2022-03-30T00:00:00"/>
    <n v="3.1250000000000002E-3"/>
    <s v="Se expidió un (1) concepto jurídico, relacionado con la libreta militar._x000a_Rad. 20221100006711"/>
    <n v="3.1250000000000002E-3"/>
    <s v="Actividad que presenta avances (Los conceptos son emitidos por demanda) con evidencias  y finaliza en diciembre."/>
    <d v="2022-04-19T00:00:00"/>
    <s v="Con avance"/>
    <d v="2022-06-30T00:00:00"/>
    <n v="3.1250000000000002E-3"/>
    <s v="Se expidieron 4 conceptos juridicos. _x000a_Rad. 20221100014273_x000a_Rad. 20221100015723_x000a_Rad. 20221100017653_x000a_Rad. 20221140019323"/>
    <n v="6.0000000000000001E-3"/>
    <s v="Actividad que reporta avance acumulado del 0,6%, las evidencias corresponden a los radicados de los conceptos emitidos (Según demanda). Finaliza en diciembre."/>
    <d v="2022-07-18T00:00:00"/>
    <s v="Con avance y en terminos"/>
    <d v="2022-10-03T00:00:00"/>
    <n v="9.75E-3"/>
    <s v="Se solicitaron dos (2) conceptos jurídicos, y se emitieron dos (2) conceptos jurídicos_x000a__x000a_Evidencia: 20221100032163_x000a_20221100032093_x000a_Expediente ORFEO: 2022114110100002E_x000a_WEB: https://www1.upme.gov.co/Entornoinstitucional/Biblioteca-juridica/Paginas/Conceptos-j"/>
    <n v="9.7999999999999997E-3"/>
    <s v="Actividad que reporta avance acumulado del 0,98%, cuenta con las evidencias. Finaliza en diciembre."/>
    <d v="2022-10-12T00:00:00"/>
    <s v="Con avance y en terminos"/>
    <d v="2022-12-20T00:00:00"/>
    <n v="1.2500000000000001E-2"/>
    <s v="Se recibió una (1) solicitud de concepto y se emitió un (1) concepto jurídico_x000a__x000a_Evidencia: 20221140035393_x000a__x000a_Expediente ORFEO: 2022114110100002E_x000a_WEB: https://www1.upme.gov.co/Entornoinstitucional/Biblioteca-juridica/Paginas/Conceptos-juridicos-UPME.aspx"/>
    <n v="1.2500000000000001E-2"/>
    <s v="Subactividad ejecutada completamente"/>
    <d v="2023-01-18T00:00:00"/>
    <x v="0"/>
  </r>
  <r>
    <n v="9"/>
    <s v="Objetivo Estratégico No.2"/>
    <s v="Incorporar las mejores prácticas organizacionales y tecnológicas que garanticen calidad e integridad de la gestión pública."/>
    <s v="2.7 Identificar mensajes, canales y metodologías de comunicación de los planes, programas y proyectos de la entidad tal que sean diferenciales de acuerdo a las características de cada una de las partes interesadas."/>
    <s v="Realizar seguimiento a la gestión Jurídica de la UPME."/>
    <s v="Estructura Proyecto Biblioteca Jurídica"/>
    <n v="1"/>
    <s v="Diseño del proyecto Biblioteca Jurídica "/>
    <s v="Elaborar la propuesta del proyecto de la estructura de biblioteca jurídica virtual, en la página Web de la Entidad."/>
    <n v="1.2500000000000001E-2"/>
    <s v="Funcionamiento"/>
    <s v="N.A."/>
    <x v="2"/>
    <m/>
    <s v="X"/>
    <s v="No Aplica"/>
    <d v="2022-03-01T00:00:00"/>
    <d v="2022-10-31T00:00:00"/>
    <s v="3. Gestión con Valores para Resultados"/>
    <s v="3.1 Transparencia, acceso a la información pública y lucha contra la corrupción"/>
    <s v="N.A."/>
    <m/>
    <n v="0"/>
    <s v="No se realizó ninguna gestión tendiente al cumplimiento de esta actividad"/>
    <n v="0"/>
    <m/>
    <m/>
    <s v="En terminos"/>
    <d v="2022-06-30T00:00:00"/>
    <n v="7.4999999999999997E-3"/>
    <s v="Se hicieron reuniones con al OGI y se diseñó la sección de la pagina relacionada con Biblioteca Jurídica. La OGI en reunión mostro avances, y se esta trabajando "/>
    <n v="7.4999999999999997E-3"/>
    <s v="Actividad que reporta avance del 0,8%, cuenta con las evidencias del reporte. Finaliza en octubre. "/>
    <d v="2022-07-18T00:00:00"/>
    <s v="Con avance y en terminos"/>
    <d v="2022-10-03T00:00:00"/>
    <n v="1.2500000000000001E-2"/>
    <s v="Se elaboró la biblioteca jurídica de la Upme, con sus respectiva clasificación. Actividad finalizada _x000a__x000a_Evidencia WEB: _x000a_https://www1.upme.gov.co/Entornoinstitucional/Biblioteca-juridica/"/>
    <n v="1.2500000000000001E-2"/>
    <s v="Actividad finalizada anticipadamente, se cuenta con las evidencias correspondiente a la biliote jurídica ubicada en la página web de la UPME."/>
    <d v="2022-10-12T00:00:00"/>
    <s v="Cumplida"/>
    <d v="2022-12-20T00:00:00"/>
    <n v="1.2500000000000001E-2"/>
    <s v="Actividad finalizada anticipadamente, se cuenta con las evidencias correspondiente a la bilioteca jurídica ubicada en la página web de la UPME._x000a__x000a_Evidencia WEB: _x000a_https://www1.upme.gov.co/Entornoinstitucional/Biblioteca-juridica/"/>
    <n v="1.2500000000000001E-2"/>
    <s v="Subactividad ejecutada completamente"/>
    <d v="2023-01-18T00:00:00"/>
    <x v="0"/>
  </r>
  <r>
    <n v="10"/>
    <s v="Objetivo Estratégico No.2"/>
    <s v="Incorporar las mejores prácticas organizacionales y tecnológicas que garanticen calidad e integridad de la gestión pública."/>
    <s v="2.7 Identificar mensajes, canales y metodologías de comunicación de los planes, programas y proyectos de la entidad tal que sean diferenciales de acuerdo a las características de cada una de las partes interesadas."/>
    <s v="Cumplimiento de planes a cargo de la Coordinación"/>
    <s v="Cumplimiento Planes Institucionales"/>
    <n v="5"/>
    <s v="Planes Institucionales"/>
    <s v="Realizar seguimiento y control a las acciones propuestas en cada uno de los planes a cargo del GIT Gestión Jurídica."/>
    <n v="0.05"/>
    <s v="Funcionamiento"/>
    <s v="N.A."/>
    <x v="2"/>
    <s v="X"/>
    <m/>
    <s v="Dirección General - GIT Planeación"/>
    <d v="2022-02-01T00:00:00"/>
    <d v="2022-12-31T00:00:00"/>
    <s v="5. Evaluación de Resultados"/>
    <s v="5.1 Seguimiento y evaluación del desempeño institucional"/>
    <s v="N.A."/>
    <s v="03/30/2022"/>
    <n v="1.2500000000000001E-2"/>
    <s v="Se realizó seguimiento a los diferentes planes a cargo del GIT"/>
    <n v="1.2500000000000001E-2"/>
    <s v="Actividad que presenta avances sin evidencias las cuales están pendientes y finaliza en diciembre "/>
    <d v="2022-04-19T00:00:00"/>
    <s v="Con avance"/>
    <d v="2022-06-30T00:00:00"/>
    <n v="1.2500000000000001E-2"/>
    <s v="El GIT cuenta con tres (3) planes a cargo: Plan de acción, plan de la PPDA y plan de mejoramiento. _x000a_Frente al avance del PA esta ok, frente al plan de la PPDA (Exp. Orfeo 2022114370600003E) se realizó control y seguimiento y se encuentra acorde al cronogr"/>
    <n v="2.5000000000000001E-2"/>
    <s v="Actividad que reporte avance acumulado del 2,5%, faltan las evidencias objetivas para constatar el avance de los planes. Finaliza en diciembre."/>
    <d v="2022-07-18T00:00:00"/>
    <s v="Con avance y en terminos"/>
    <d v="2022-10-03T00:00:00"/>
    <n v="3.7499999999999999E-2"/>
    <s v="El GIT cuenta con seis (6) planes a cargo: Plan de acción; Plan de la PPDA; Plan cierre de brechas; PM Contraloría; PM Gestión Jurídica y PM Gestión Contractual. _x000a__x000a_Se realizó seguimiento a cada una de las acciones de los diferentes planes, y algunas se en"/>
    <n v="3.7499999999999999E-2"/>
    <s v="Actividad que reporta avance acumulado del 0,98%, cuenta con las evidencias. Finaliza en diciembre."/>
    <d v="2022-10-12T00:00:00"/>
    <s v="Con avance y en terminos"/>
    <d v="2022-12-20T00:00:00"/>
    <n v="4.7500000000000001E-2"/>
    <s v="El GIT cuenta con seis (6) planes a cargo: Plan de acción; Plan de la PPDA; Plan cierre de brechas; PM Contraloría; PM Gestión Jurídica y PM Gestión Contractual. _x000a__x000a_Se realizó seguimiento a cada una de las acciones de los diferentes planes, y algunas se en"/>
    <n v="4.7500000000000001E-2"/>
    <s v="Actividad no ejecutada en su totalidad"/>
    <d v="2023-01-18T00:00:00"/>
    <x v="1"/>
  </r>
  <r>
    <n v="11"/>
    <s v="Objetivo Estratégico No.2"/>
    <s v="Incorporar las mejores prácticas organizacionales y tecnológicas que garanticen calidad e integridad de la gestión pública."/>
    <s v="2.7 Identificar mensajes, canales y metodologías de comunicación de los planes, programas y proyectos de la entidad tal que sean diferenciales de acuerdo a las características de cada una de las partes interesadas."/>
    <s v="Gestión Transversal Coordinación de Gestión jurídica y Contractual"/>
    <s v="Matriz de Riesgos GITGF"/>
    <n v="1"/>
    <s v="Matriz de riesgos"/>
    <s v="Revisión y actualización de Riesgos e indicadores del proceso de Gestión Jurídica y Contractual"/>
    <n v="2.5000000000000001E-2"/>
    <s v="Funcionamiento"/>
    <s v="N.A."/>
    <x v="2"/>
    <m/>
    <s v="X"/>
    <m/>
    <d v="2022-02-01T00:00:00"/>
    <d v="2022-12-31T00:00:00"/>
    <s v="5. Evaluación de Resultados"/>
    <s v="5.1 Seguimiento y evaluación del desempeño institucional"/>
    <s v="N.A."/>
    <s v="03/30/2022"/>
    <n v="5.6249999999999998E-3"/>
    <s v="Se realizaron reuniones con elGIT Planeación y se ajustaron las matrices de riesgos."/>
    <n v="5.6249999999999998E-3"/>
    <s v="Actividad que presenta avances en relación con la actuialización de los riesgos y las evidencias se encuentran en el modulo de riesgos del SIGUEME, finaliza en diciembre."/>
    <d v="2022-04-19T00:00:00"/>
    <s v="Con avance"/>
    <d v="2022-06-30T00:00:00"/>
    <n v="5.6249999999999998E-3"/>
    <s v="Se realizaron reuniones con el GIT Planeación y se ajustaron las matrices de riesgos."/>
    <n v="1.2E-2"/>
    <s v="Actividad que presenta avance del 1,2%, las evidencias se encuentra en le SIGUEME. Finaliza en diciembre."/>
    <d v="2022-07-18T00:00:00"/>
    <s v="Con avance y en terminos"/>
    <d v="2022-10-03T00:00:00"/>
    <n v="2.5000000000000001E-2"/>
    <s v="Se actualizaron las matrices de riesgos. Evidencias: SIGUEME._x000a_Actividad finalizada 100%."/>
    <n v="2.5000000000000001E-2"/>
    <s v="Actividad que finalizada anticipadamente, las evidencias correponden a los riesgos del proceso junto con los monitoreos de la primera línea que se encuentran en SIGUEME - modulo de riesgos. Finalizaba en diciembre."/>
    <d v="2022-10-12T00:00:00"/>
    <s v="Cumplida"/>
    <d v="2022-12-20T00:00:00"/>
    <n v="2.5000000000000001E-2"/>
    <s v="Actividad finalizada en el tercer trimestre_x000a__x000a_Evidencias: SIGUEME"/>
    <n v="2.5000000000000001E-2"/>
    <s v="Subactividad ejecutada completamente"/>
    <d v="2023-01-18T00:00:00"/>
    <x v="0"/>
  </r>
  <r>
    <n v="12"/>
    <s v="Objetivo Estratégico No.2"/>
    <s v="Incorporar las mejores prácticas organizacionales y tecnológicas que garanticen calidad e integridad de la gestión pública."/>
    <s v="2.2 Contar con capital humano altamente competente, bajo un ambiente de trabajo seguro, armónico e incluyente."/>
    <s v="Gestión Transversal Coordinación de Gestión jurídica y Contractual"/>
    <s v="Evaluación de Desempeño"/>
    <s v="Según necesidad"/>
    <s v="Evaluación de Desempeño"/>
    <s v="Evaluar  al equipo de trabajo  mediante el aplicativo correspondiente."/>
    <n v="2.5000000000000001E-2"/>
    <s v="Funcionamiento"/>
    <s v="N.A."/>
    <x v="2"/>
    <m/>
    <s v="X"/>
    <m/>
    <d v="2022-02-01T00:00:00"/>
    <d v="2022-12-31T00:00:00"/>
    <s v="5. Evaluación de Resultados"/>
    <s v="5.1 Seguimiento y evaluación del desempeño institucional"/>
    <s v="N.A."/>
    <s v="03/30/2022"/>
    <n v="5.6249999999999998E-3"/>
    <s v="Se realizaron las evaluaciones y concertación de objetivos. _x000a__x000a_Evidencia: en elaplicativo KACTUS"/>
    <n v="5.6249999999999998E-3"/>
    <s v="Actividad que presenta avances y la evidencia se encuentra en el aplicativo Kactus."/>
    <d v="2022-04-19T00:00:00"/>
    <s v="Con avance"/>
    <d v="2022-06-30T00:00:00"/>
    <n v="5.6249999999999998E-3"/>
    <s v="Se realizaron mesas de trabajo para hacer seguimiento a los compromisos de los servidores de planta del GIT jurídico y se enviaron memorandos de control"/>
    <n v="1.2E-2"/>
    <s v="Actividad que reporta avance acumulado del 1,2%, las evidencias son citaciones a reuniones internas, la evaluación en el aplicativo correspondiente se debe hacer en el 3er trimestre. La subactividad proyecta finalización en diciembre"/>
    <d v="2022-07-18T00:00:00"/>
    <s v="Con avance y en terminos"/>
    <d v="2022-10-03T00:00:00"/>
    <n v="1.8749999999999999E-2"/>
    <s v="Se realizó la evaluación de los servidores públicos a cargo desde la coordinación del GIT Gestión Jurídica y Contractual._x000a__x000a_Evidencias: KACTUS"/>
    <n v="1.8800000000000001E-2"/>
    <s v="Actividad que reporta avance acumulado del 1,88%, cuenta con las evidencias que reposan en el aplicativo Kactus. Finaliza en diciembre."/>
    <d v="2022-10-12T00:00:00"/>
    <s v="Con avance y en terminos"/>
    <d v="2022-12-20T00:00:00"/>
    <n v="2.5000000000000001E-2"/>
    <s v="Se realizó la evaluación de los servidores públicos a cargo desde la coordinación del GIT Gestión Jurídica y Contractual para el primer semestre de 2022. El segundo semestre se debe evaluar en febrero de 2023, con corte al 31 de enero de 2023._x000a__x000a_Evidencias"/>
    <n v="2.5000000000000001E-2"/>
    <s v="Subactividad ejecutada completamente"/>
    <d v="2023-01-18T00:00:00"/>
    <x v="0"/>
  </r>
  <r>
    <n v="1"/>
    <s v="Objetivo Estratégico No.2"/>
    <s v="Incorporar las mejores prácticas organizacionales y tecnológicas que garanticen calidad e integridad de la gestión pública."/>
    <s v="2.1 Realizar la modernización institucional con procesos fortalecidos, eficientes y eficaces."/>
    <s v="Adelantar los trámites necesarios para el proceso de Modernización institucional."/>
    <s v="Modernización Institucional"/>
    <n v="1"/>
    <s v="Modernización"/>
    <s v="Realizar el seguimiento al trámite de la Modernización Institucional para la UPME vigencia 2022"/>
    <n v="2.5000000000000001E-2"/>
    <s v="Funcionamiento"/>
    <s v="N.A."/>
    <x v="3"/>
    <m/>
    <s v="X"/>
    <s v="Todas las dependencias"/>
    <d v="2022-02-01T00:00:00"/>
    <d v="2022-07-31T00:00:00"/>
    <s v="3. Gestión con Valores para Resultados"/>
    <s v="3.2 Fortalecimiento organizacional y simplificación de procesos"/>
    <s v="N.A."/>
    <d v="2022-12-31T00:00:00"/>
    <n v="6.2500000000000003E-3"/>
    <s v="Se divide a ponderación del 10% en 4 trimestres, por lo que de deja cumplimiento del 2,5 del primer trimestre._x000a__x000a_El día 14 de enero se obtuvo la viabilidad de presidencia, adicional a esto, se realizó un envío de la totalidad de los documentos ajustados, a"/>
    <n v="6.2500000000000003E-3"/>
    <s v="Actividad que presenta avances y evidencias, finaliza en julio."/>
    <d v="2022-04-19T00:00:00"/>
    <s v="Con avance"/>
    <d v="2022-06-30T00:00:00"/>
    <n v="6.2500000000000003E-3"/>
    <s v="Se realizó un resumen ejecutivo sobre el proceso de modernización para ser presentado ante el ministro de Minas y energía._x000a_Se realizó una reunión presencial el día 11 de mayo de 2022, con la Secretaría General del Ministerio Dra. Laura Ximena Martínez Ari"/>
    <n v="1.2500000000000001E-2"/>
    <s v="Actividad que reporta avance acumulado del 1,3%, cuenta con las evidencias del reporte. Finaliza en diciembre. (Modificada en C&amp;GD No.7 del 8 de julio)"/>
    <d v="2022-07-19T00:00:00"/>
    <s v="Con avance y en terminos"/>
    <d v="2022-09-30T00:00:00"/>
    <n v="6.2500000000000003E-3"/>
    <s v="Se realizó una presentación resúmen del proceso que se lleva adelantado ante la mesa de empalme para el cambio de gobierno durante el mes de julio y en el mes de septiembre se realizó una presentación ante el consejo, para contextualizar sobre los avances"/>
    <n v="1.8800000000000001E-2"/>
    <s v="Actividad que reporta avance acumulado del 1,88%, cuenta con las evidencias de las presentaciones adelantadas. Finaliza en diciembre."/>
    <d v="2022-10-12T00:00:00"/>
    <s v="Con avance y en terminos"/>
    <d v="2022-12-28T00:00:00"/>
    <n v="6.2500000000000003E-3"/>
    <s v="Se han realizado las presentaciones requeridas para presentar al nuevo gobierno, los avances sobre el tema para dar continuidad de aprobación del proyecto."/>
    <n v="2.5000000000000001E-2"/>
    <s v="Actividad que se ejecutó en cuanto al seguimiento del trámite de la modernización, por lo tanto se da por cumplida."/>
    <d v="2023-01-18T00:00:00"/>
    <x v="1"/>
  </r>
  <r>
    <n v="2"/>
    <s v="Objetivo Estratégico No.2"/>
    <s v="Incorporar las mejores prácticas organizacionales y tecnológicas que garanticen calidad e integridad de la gestión pública."/>
    <s v="2.2 Contar con capital humano altamente competente, bajo un ambiente de trabajo seguro, armónico e incluyente."/>
    <s v="Diseñar e implementar en la UPME la política de gestión del conocimiento y la innovación."/>
    <s v="Política de Gestión del Conocimiento y la Innovación"/>
    <n v="1"/>
    <s v="Política"/>
    <s v="Diseñar la Política de Gestión del Conocimiento y la Innovación en el marco del Modelo Integrado de Planeación y Gestión MIPG, a través de un contrato de consultoría durante la vigencia 2022"/>
    <n v="2.5000000000000001E-2"/>
    <s v="Inversión"/>
    <s v="Generación de valor público a través del emprendimiento y la innovación para la UPME ubicada en Bogotá._x000a_a. Ejecutar las iniciativas de socialización y despliegue de información del Plan Estratégico de comunicaciones. b. Potenciar la búsqueda, intercambio,"/>
    <x v="3"/>
    <m/>
    <s v="X"/>
    <s v="Todas las dependencias"/>
    <d v="2022-08-01T00:00:00"/>
    <d v="2022-11-30T00:00:00"/>
    <s v="4. Gestión del Conocimiento y la Innovación"/>
    <s v="4.1 Gestión del conocimiento y la innovación"/>
    <s v="5. Plan Estratégico de Talento Humano"/>
    <s v="03/30/2022"/>
    <n v="2.5000000000000001E-3"/>
    <s v="Se asistió a las asesorías realizadas por el DAFP para la identificación de elementos a tener en cuenta para la implementación de la política._x000a_Se elaboraron los estudios previos y la ficha técnica para la contratación."/>
    <n v="2.5000000000000001E-3"/>
    <s v="La actividad presenta avances y evidencias. Finaliza en agosto"/>
    <d v="2022-04-19T00:00:00"/>
    <s v="Con avance"/>
    <d v="2022-06-30T00:00:00"/>
    <n v="5.0000000000000001E-3"/>
    <s v="Se adelantó todo el estudio de mercado, se presentó la ficha al comité de gestión y desempeño y actualmente  el proceso de contratación está en el área jurídica para la elaboración de la minuta."/>
    <n v="8.0000000000000002E-3"/>
    <s v="Actividad que reporta avance, cuenta con las evidencias del reporte. Finaliza en noviembre. "/>
    <d v="2022-07-19T00:00:00"/>
    <s v="Con avance y en terminos"/>
    <d v="2022-09-30T00:00:00"/>
    <n v="6.2500000000000003E-3"/>
    <s v="Se realizó el proceso de contratación de la entidad consultora mediante contrato No. 624-2022. Mediante la participación de funcionarios referentes de gestión del conocimiento por area se adelanta la politica de gestión de conocimiento e innovación de la "/>
    <n v="1.43E-2"/>
    <s v="Actividad que reporta avance acumulado del 1,43%, cuenta con las evidencias correspondientes al contrato suscrito para la consultoria y mesas de trabajo programadas para la el diseño de la política. Finaliza en noviembre."/>
    <d v="2022-10-12T00:00:00"/>
    <s v="Con avance y en terminos"/>
    <d v="2022-11-30T00:00:00"/>
    <n v="2.5000000000000001E-2"/>
    <s v="Al cierre de la presente vigencia se da cumplimento a la actividad de diseño la Política de Gestión del Conocimiento y la Innovación a traves del contrato de consultoria No. C-116-2022. Lo anterior, en el marco del Modelo Integrado de Planeación y Gestión"/>
    <n v="2.5000000000000001E-2"/>
    <s v="Subactividad ejecutada completamente"/>
    <d v="2023-01-18T00:00:00"/>
    <x v="0"/>
  </r>
  <r>
    <n v="3"/>
    <s v="Objetivo Estratégico No.2"/>
    <s v="Incorporar las mejores prácticas organizacionales y tecnológicas que garanticen calidad e integridad de la gestión pública."/>
    <s v="2.2 Contar con capital humano altamente competente, bajo un ambiente de trabajo seguro, armónico e incluyente."/>
    <s v="Diseñar e implementar en la UPME la política de gestión del conocimiento y la innovación."/>
    <s v="Política de Gestión del Conocimiento y la Innovación"/>
    <n v="1"/>
    <s v="Proyecto de politica ajustado"/>
    <s v="Socializar a la comunidad institucional el proyecto de política de gestión del conocimiento y la innovación y ajustar de acuerdo a los comentarios."/>
    <n v="1.2500000000000001E-2"/>
    <s v="Inversión"/>
    <s v="Generación de valor público a través del emprendimiento y la innovación para la UPME ubicada en Bogotá._x000a_a. Ejecutar las iniciativas de socialización y despliegue de información del Plan Estratégico de comunicaciones. b. Potenciar la búsqueda, intercambio,"/>
    <x v="3"/>
    <m/>
    <s v="X"/>
    <m/>
    <d v="2022-11-01T00:00:00"/>
    <d v="2022-12-31T00:00:00"/>
    <s v="4. Gestión del Conocimiento y la Innovación"/>
    <s v="1.1Talento humano"/>
    <s v="5. Plan Estratégico de Talento Humano"/>
    <d v="2022-03-31T00:00:00"/>
    <n v="2.5000000000000001E-3"/>
    <s v="Se participó en las sesiones de asesoría programadas por el DAFP en los meses de febrero, marzo y abril._x000a_De igual manera, se inició la elaboración de los borradores de los estudios previos y la ficha técnica para revisión del GIT de Gestión Jurídica y Con"/>
    <n v="2.5000000000000001E-3"/>
    <s v="La actividad presenta avances y evidencias. Finaliza en septiembre"/>
    <d v="2022-04-19T00:00:00"/>
    <s v="Con avance"/>
    <m/>
    <n v="0"/>
    <m/>
    <n v="2.5000000000000001E-3"/>
    <s v="Actividad se ejecutará entre noviembre y diciembre según lo proyectado."/>
    <d v="2022-07-19T00:00:00"/>
    <s v="Con avance y en terminos"/>
    <d v="2022-09-30T00:00:00"/>
    <n v="1E-3"/>
    <s v="Se realiza socialización del proyecto y avances de la politica de gestión del conocimiento ante la Secretaria General el 12 de septiembre y ante la Mesa Directiva del 19 de septiembre de 2022. Asi mismo al equipo de referentes de las diferentes dependenci"/>
    <n v="3.5000000000000001E-3"/>
    <s v="Actividad que presenta avance acumulado del 0,35%, las evidencias corresponden a socializaciones del proyecto de la consultoría para estructuración de la política mas no del proyecto de política ya formulada. La actividad está para ejecución entre noviemb"/>
    <d v="2022-10-12T00:00:00"/>
    <s v="Con avance y en terminos"/>
    <d v="2022-12-21T00:00:00"/>
    <n v="1.2500000000000001E-2"/>
    <s v="Se realiza la presentación ante la Mesa Directiva la Politica estructurada de Gestión del Conocimiento y la Innovación el 12 de Diciembre y se socializa en una Jornada de Tardeando con la UPME el 21 de diciembre de 2022"/>
    <n v="1.2500000000000001E-2"/>
    <s v="Subactividad ejecutada completamente"/>
    <d v="2023-01-18T00:00:00"/>
    <x v="0"/>
  </r>
  <r>
    <n v="4"/>
    <s v="Objetivo Estratégico No.2"/>
    <s v="Incorporar las mejores prácticas organizacionales y tecnológicas que garanticen calidad e integridad de la gestión pública."/>
    <s v="2.1 Realizar la modernización institucional con procesos fortalecidos, eficientes y eficaces."/>
    <s v="Diseñar e implementar en la UPME la política de gestión del conocimiento y la innovación."/>
    <s v="Política de Gestión del Conocimiento y la Innovación"/>
    <n v="1"/>
    <s v="Plan de acción"/>
    <s v="Diseñar el plan de acción para la implementación de la primera etapa de la política de gestión de conocimiento y la innovación para la vigencia 2023"/>
    <n v="2.5000000000000001E-2"/>
    <s v="Inversión"/>
    <s v="Generación de valor público a través del emprendimiento y la innovación para la UPME ubicada en Bogotá._x000a_a. Ejecutar las iniciativas de socialización y despliegue de información del Plan Estratégico de comunicaciones. b. Potenciar la búsqueda, intercambio,"/>
    <x v="3"/>
    <m/>
    <s v="X"/>
    <s v="Todas las dependencias"/>
    <d v="2022-11-01T00:00:00"/>
    <d v="2022-12-31T00:00:00"/>
    <s v="4. Gestión del Conocimiento y la Innovación"/>
    <s v="4.1 Gestión del conocimiento y la innovación"/>
    <s v="5. Plan Estratégico de Talento Humano"/>
    <m/>
    <n v="0"/>
    <m/>
    <n v="0"/>
    <m/>
    <m/>
    <s v="En terminos"/>
    <m/>
    <n v="0"/>
    <m/>
    <n v="0"/>
    <m/>
    <d v="2022-07-19T00:00:00"/>
    <s v="Sin avance y en terminos"/>
    <m/>
    <m/>
    <m/>
    <n v="0"/>
    <s v="Actividad para ejecución entre noviembre y diciembre según lo proyectado."/>
    <d v="2022-10-12T00:00:00"/>
    <s v="Sin avance y en terminos"/>
    <d v="2022-11-30T00:00:00"/>
    <n v="2.5000000000000001E-2"/>
    <s v="Se reliza el Diseño del Plan de acción para la implementación incluyendo la propuesta de un instrumento para auditoria del conocimiento y un documento de estrategia y mecanismos de solcialización para la apropiación de la gestión del conocimiento."/>
    <n v="2.5000000000000001E-2"/>
    <s v="Subactividad ejecutada completamente"/>
    <d v="2023-01-18T00:00:00"/>
    <x v="0"/>
  </r>
  <r>
    <n v="5"/>
    <s v="Objetivo Estratégico No.2"/>
    <s v="Incorporar las mejores prácticas organizacionales y tecnológicas que garanticen calidad e integridad de la gestión pública."/>
    <s v="2.2 Contar con capital humano altamente competente, bajo un ambiente de trabajo seguro, armónico e incluyente."/>
    <s v="Adelantar las acciones orientadas a la implementación de las diferentes modalidades de trabajo "/>
    <s v="Adopción modalidad Teletrabajo"/>
    <n v="1"/>
    <s v="Teletrabajo"/>
    <s v="Adoptar e implementar la modalidad de teletrabajo"/>
    <n v="2.5000000000000001E-2"/>
    <s v="Funcionamiento"/>
    <s v="N.A."/>
    <x v="3"/>
    <m/>
    <s v="X"/>
    <s v="Todas las dependencias"/>
    <d v="2022-02-01T00:00:00"/>
    <d v="2022-12-31T00:00:00"/>
    <s v="1. Talento Humano"/>
    <s v="1.1Talento humano"/>
    <s v="5. Plan Estratégico de Talento Humano"/>
    <d v="2022-03-31T00:00:00"/>
    <n v="6.2500000000000003E-3"/>
    <s v="Se adoptó el teletrabajo mediante resolución 047 de 2022 y su modificatoria, la 057 de 2022, las cuáles fueron socializadas junto con elManual de Teletrabajo en elmes de febrero._x000a_Adicional a esto se aperturó la primera convocatoria para servidores de la U"/>
    <n v="6.2500000000000003E-3"/>
    <s v="Actividad que presenta avances y evidencias, finaliza en diciembre."/>
    <d v="2022-04-19T00:00:00"/>
    <s v="Con avance"/>
    <d v="2022-06-30T00:00:00"/>
    <n v="6.2500000000000003E-3"/>
    <s v="Se abrió la segunda convocatoria de teletrabajo para las dos modalidades implementadas (Suplementario y autónomo) y actualmente está realizandose la revisión de las diferentes postulaciones._x000a_Se modificó la resolución de adopción de teletrabajo por solicit"/>
    <n v="1.2500000000000001E-2"/>
    <s v="Actividad que reporta avance acumulado del 1,3%, cuenta con las evidencias objetivas. Finaliza en diciembre."/>
    <d v="2022-07-19T00:00:00"/>
    <s v="Con avance y en terminos"/>
    <d v="2022-09-30T00:00:00"/>
    <n v="6.2500000000000003E-3"/>
    <s v="Se emitió la resolución 313 del 29 de julio de 2022 con un nuevo grupo de teletrabajadores autónomos y suplementarios y se surtió proceso de capacitación y levantamiento de los acuerdos de voluntades respectivos."/>
    <n v="1.8800000000000001E-2"/>
    <s v="Actividad que reporta avance acumulado del 1,88%, cuenta con las evidencias objetivas. Finaliza en diciembre."/>
    <d v="2022-10-12T00:00:00"/>
    <s v="Con avance y en terminos"/>
    <d v="2022-12-28T00:00:00"/>
    <n v="6.2500000000000003E-3"/>
    <s v="Se han realizado los procesos de designación de teletrabajo con éxito, el último se hizo en el mes de noviembre y está en curso la aprobación de 4 nuevas solicitudes mediante el comité interdisciplinario de teletrabajo qeu se oficiará el día 29 de diciemb"/>
    <n v="2.5000000000000001E-2"/>
    <s v="Se ejecuto la actividad y se cuenta con las evidencias"/>
    <d v="2023-01-18T00:00:00"/>
    <x v="0"/>
  </r>
  <r>
    <n v="6"/>
    <s v="Objetivo Estratégico No.2"/>
    <s v="Incorporar las mejores prácticas organizacionales y tecnológicas que garanticen calidad e integridad de la gestión pública."/>
    <s v="2.2 Contar con capital humano altamente competente, bajo un ambiente de trabajo seguro, armónico e incluyente."/>
    <s v="Realizar seguimiento al estado y/o etapas restantes del concurso de méritos de la CNSC para la vigencia 2022"/>
    <s v="Respuestas"/>
    <s v="N/A"/>
    <s v="Respuesta a requerimientos"/>
    <s v="Responder a la CNSC cualquier requerimiento que se presente durante el proceso del concurso de meritocracia, informando a la comunidad institucional cualquier directriz que se presente"/>
    <n v="2.5000000000000001E-2"/>
    <s v="Funcionamiento"/>
    <s v="N.A."/>
    <x v="3"/>
    <m/>
    <s v="X"/>
    <s v="Todas las dependencias"/>
    <d v="2022-02-01T00:00:00"/>
    <d v="2022-12-31T00:00:00"/>
    <s v="3. Gestión con Valores para Resultados"/>
    <s v="3.2 Fortalecimiento organizacional y simplificación de procesos"/>
    <s v="5. Plan Estratégico de Talento Humano"/>
    <d v="2022-03-31T00:00:00"/>
    <n v="6.2500000000000003E-3"/>
    <s v="Se realizó seguimiento al proceso pero de parte de la CNSC no se presentaron novedades al mismo."/>
    <n v="6.2500000000000003E-3"/>
    <s v="Actividad que presenta avance (los requerimientos son por demanda y no se presentaron), finaliza en diciembre."/>
    <d v="2022-04-19T00:00:00"/>
    <s v="Con avance"/>
    <d v="2022-06-30T00:00:00"/>
    <n v="6.2500000000000003E-3"/>
    <s v="Se realizó seguimeinto al proceso de concurso con la CNSC, la citación a pruebas para los postulados se realizó en el mes de mayo de 2022 y los resultados de las mismas fueron publicados el mes de junio de 2022. Esta información fue difundida entre la com"/>
    <n v="1.2500000000000001E-2"/>
    <s v="Actividad que reporta avance acumulado del 5%, cuenta con las evidencias objetivas. Finaliza en diciembre."/>
    <d v="2022-07-19T00:00:00"/>
    <s v="Con avance y en terminos"/>
    <d v="2022-09-30T00:00:00"/>
    <n v="6.2500000000000003E-3"/>
    <s v="Se ha realizado el seguimiento respectivo al concurso Nación 3 que se viene adelantando y se reportó ante la CNSC el retiro por vacancia definitiva de una servidora que estaba aplicando al concurso de ascenso y ya no forma parte de la entidad. Adicionalme"/>
    <n v="1.8800000000000001E-2"/>
    <s v="Actividad que reporta avance acumulado del 1,88%, cuenta con las evidencias objetivas. Finaliza en diciembre."/>
    <d v="2022-10-12T00:00:00"/>
    <s v="Con avance y en terminos"/>
    <d v="2022-12-28T00:00:00"/>
    <n v="6.2500000000000003E-3"/>
    <s v="Posterior a la publicación de las listas de elegibles, se realizó con la Comisión de Personal la verificación de las mismas y actualmente se está siguiendo el proceso respectivo con las demás etapas que continúan."/>
    <n v="2.5000000000000001E-2"/>
    <s v="Actividad cumplida , acorde con el reporte al 4to trimestre, cuenta con las evidencias."/>
    <d v="2023-01-18T00:00:00"/>
    <x v="0"/>
  </r>
  <r>
    <n v="7"/>
    <s v="Objetivo Estratégico No.2"/>
    <s v="Incorporar las mejores prácticas organizacionales y tecnológicas que garanticen calidad e integridad de la gestión pública."/>
    <s v="2.4 Diseñar e implementar estrategias de relacionamiento, participación ciudadana y mecanismos de transparencia."/>
    <s v="Continuar con la implementación de la Política de atención al Ciudadano en la UPME"/>
    <s v="Seguimiento a la construcción de la Pagina Web "/>
    <n v="12"/>
    <s v="Reporte"/>
    <s v="Coordinar con la Oficina de Gestión de la información las directrices necesarias que se deban tener en cuenta en la construcción e implementación de la página WEB de la entidad, atendiendo los criterios de la política de atención al ciudadano"/>
    <n v="2.5000000000000001E-2"/>
    <s v="Inversión"/>
    <s v="Generación de valor público a través del emprendimiento y la innovación para la UPME ubicada en Bogotá._x000a_a. Promover la transformación de las capacidades del Talento Humano hacia la transformación digital y la economía digital."/>
    <x v="3"/>
    <s v="X"/>
    <m/>
    <s v="Oficina de Gestión de la Información"/>
    <d v="2022-02-01T00:00:00"/>
    <d v="2022-12-31T00:00:00"/>
    <s v="3. Gestión con Valores para Resultados"/>
    <s v="3.3 Servicio al ciudadano"/>
    <s v="5. Plan Estratégico de Talento Humano"/>
    <d v="2022-03-09T00:00:00"/>
    <n v="6.2500000000000003E-3"/>
    <s v="En relación al nuevo portal web de la UPME, desde elárea de Servicio al Ciudadano, se envió a la OGI los temas que deben ir en los submenús Servicio al Ciudadano y Participa, así  mismo se validó que el nuevo portal web contenga de manera visible las zona"/>
    <n v="6.2500000000000003E-3"/>
    <s v="Actividad que presenta avances y evidencias, finaliza en diciembre."/>
    <d v="2022-04-19T00:00:00"/>
    <s v="Con avance"/>
    <s v="03/05/2022_x000a_12/05/2022_x000a_19/05/2022"/>
    <n v="1.2500000000000001E-2"/>
    <s v="Continuando con los avances de la presente temática (nuevo portal web de la UPME-desde elárea de Servicio al Ciudadano) se realizaron los siguiente ejercicios para el trimestre II-2022: _x000a_1. Se coordinó con la OGI que en la sección preguntas frecuentes sea"/>
    <n v="1.9E-2"/>
    <s v="Actividad que reporta un avance acumulado de 1,9%, cuenta con las evidencias objetivas. Finaliza en diciembre"/>
    <d v="2022-07-19T00:00:00"/>
    <s v="Con avance y en terminos"/>
    <d v="2022-09-30T00:00:00"/>
    <n v="6.2500000000000003E-3"/>
    <s v="En relación con las actividades realizadas para el tercer trimestre, podemos reportar lo siguiente:_x000a_1. En el menú Participa - botón eventos sectoriales, se ajustó el enlace donde se incluyen los eventos institucionales y del sector._x000a_2. En la sección de tr"/>
    <n v="2.5000000000000001E-2"/>
    <s v="Actividad finalizada de forma anticipada, toda vez que finalizaba en diciembre, cuenta con las evidencias de las modificaciones realizadas en el portal web. "/>
    <d v="2022-10-12T00:00:00"/>
    <s v="Cumplida"/>
    <m/>
    <m/>
    <m/>
    <n v="2.5000000000000001E-2"/>
    <s v="Subactividad ejecutada completamente"/>
    <d v="2023-01-18T00:00:00"/>
    <x v="0"/>
  </r>
  <r>
    <n v="8"/>
    <s v="Objetivo Estratégico No.2"/>
    <s v="Incorporar las mejores prácticas organizacionales y tecnológicas que garanticen calidad e integridad de la gestión pública."/>
    <s v="2.7 Identificar mensajes, canales y metodologías de comunicación de los planes, programas y proyectos de la entidad tal que sean diferenciales de acuerdo a las características de cada una de las partes interesadas."/>
    <s v="Temas transversales"/>
    <s v="Documentos revisados y actualizados"/>
    <n v="1"/>
    <s v="Documento"/>
    <s v="Revisar los procedimientos instructivos que se requieran en el proceso de Gestión Humana y Servicio al Ciudadano y en caso de requerirse actualizarlos y/o ajustarlos de acuerdo con las necesidades. "/>
    <n v="2.5000000000000001E-2"/>
    <s v="Funcionamiento"/>
    <s v="N.A."/>
    <x v="3"/>
    <m/>
    <s v="X"/>
    <m/>
    <d v="2022-02-01T00:00:00"/>
    <d v="2022-12-31T00:00:00"/>
    <s v="2. Direccionamiento Estratégico"/>
    <s v="2.1 Planeación Institucional"/>
    <s v="N.A."/>
    <d v="2022-03-31T00:00:00"/>
    <n v="6.2500000000000003E-3"/>
    <s v="Se elaboró en conjunto con las áreas responsables, el procedimiento de recobro de incapacidades, el cual ya se encuentra publicado en el Sígueme con código P-TH-16."/>
    <n v="6.2500000000000003E-3"/>
    <s v="Actividad que presenta avances y evidencias, finaliza en diciembre."/>
    <d v="2022-04-19T00:00:00"/>
    <s v="Con avance"/>
    <d v="2022-06-30T00:00:00"/>
    <n v="6.2500000000000003E-3"/>
    <s v="Procedimiento de viáticos actualizado, se crearon el procedimiento de acoso laboral y el protocolo de Acoso Sexual."/>
    <n v="1.2500000000000001E-2"/>
    <s v="Actividad que reporta avance acumulado del 1,25%, cuenta con las evidencias objetivas. Finaliza en diciembre."/>
    <d v="2022-07-19T00:00:00"/>
    <s v="Con avance y en terminos"/>
    <d v="2022-09-30T00:00:00"/>
    <n v="6.2500000000000003E-3"/>
    <s v="Están en proceso de revisión y actualización los siguientes procedimientos:_x000a_Actualización Procedimiento de recobro de incapacidades (está en proceso de cargue en la herramienta SÍGUEME para el flujo de aprobación final)._x000a_Actualización Procedimiento de Cap"/>
    <n v="1.8800000000000001E-2"/>
    <s v="Actividad que reporta avance acumulado del 1,88%, cuenta con las evidencias objetivas de la actualización y creación de procedimientos del proceso. Finaliza en diciembre."/>
    <d v="2022-10-12T00:00:00"/>
    <s v="Con avance y en terminos"/>
    <d v="2022-12-28T00:00:00"/>
    <n v="6.2000000000000006E-3"/>
    <s v="Se realizó la actualización de riesgos y de documentos inherentes al proceso de TH en la herramienta Sígueme, cumpliendo con todo el flujo de información."/>
    <n v="2.5000000000000001E-2"/>
    <s v="Actividad cumplida , acorde con el reporte al 4to trimestre, cuenta con las evidencias."/>
    <d v="2023-01-18T00:00:00"/>
    <x v="0"/>
  </r>
  <r>
    <n v="9"/>
    <s v="Objetivo Estratégico No.2"/>
    <s v="Incorporar las mejores prácticas organizacionales y tecnológicas que garanticen calidad e integridad de la gestión pública."/>
    <s v="2.7 Identificar mensajes, canales y metodologías de comunicación de los planes, programas y proyectos de la entidad tal que sean diferenciales de acuerdo a las características de cada una de las partes interesadas."/>
    <s v="Ejecutar los planes intitucionales a cargo de la coordinación del GIT de Talento Humano"/>
    <s v="Cumplimiento Planes Institucionales"/>
    <n v="1"/>
    <s v="Porcentaje"/>
    <s v="Realizar seguimiento y control a la ejecución de las acciones propuestas en cada uno de los planes institucionales a cargo del GIT de Talento Humano"/>
    <n v="2.5000000000000001E-2"/>
    <s v="Inversión"/>
    <s v="Generación de valor público a través del emprendimiento y la innovación para la UPME ubicada en Bogotá._x000a_a. Ejecutar las iniciativas de socialización y despliegue de información del Plan Estratégico de comunicaciones. b. Potenciar la búsqueda, intercambio,"/>
    <x v="3"/>
    <m/>
    <s v="X"/>
    <s v="No Aplica"/>
    <d v="2022-02-01T00:00:00"/>
    <d v="2022-12-31T00:00:00"/>
    <s v="1. Talento Humano"/>
    <s v="1.1Talento humano"/>
    <s v="5. Plan Estratégico de Talento Humano"/>
    <d v="2022-03-31T00:00:00"/>
    <n v="6.2500000000000003E-3"/>
    <s v="Se cumplieron las actividades programadas para el primer trimestre del año, se anexan las evidencias de las actividades realizadas por cada plan"/>
    <n v="6.2500000000000003E-3"/>
    <s v="Actividad que presenta avances y evidencias, finaliza en diciembre."/>
    <d v="2022-04-19T00:00:00"/>
    <s v="Con avance"/>
    <d v="2022-06-30T00:00:00"/>
    <n v="6.2500000000000003E-3"/>
    <s v="Se ejcutaron todas las actividades contempladas en cada uno de los planes a cargo de TH, tal como se evidencia en los anexos publicados."/>
    <n v="1.2500000000000001E-2"/>
    <s v="Actividad que reporta avance acumulado del 1,25%, cuenta con las evidencias objetivas. Finaliza en diciembre."/>
    <d v="2022-07-19T00:00:00"/>
    <s v="Con avance y en terminos"/>
    <d v="2022-09-30T00:00:00"/>
    <n v="6.2500000000000003E-3"/>
    <s v="Se cumplieron las actividades programadas para el tercer trimestre del año, se anexan las evidencias de las actividades realizadas por cada plan"/>
    <n v="1.8800000000000001E-2"/>
    <s v="Actividad que reporta avance acumulado del 1,88%, cuenta con las evidencias de la ejecución de los planes de TH. Finaliza en diciembre."/>
    <d v="2022-10-12T00:00:00"/>
    <s v="Con avance y en terminos"/>
    <d v="2022-12-28T00:00:00"/>
    <n v="6.2500000000000003E-3"/>
    <s v="Se dio cumplimiento al 100% de las actividades programadas en los planes de TH."/>
    <n v="2.5000000000000001E-2"/>
    <s v="Actividad cumplida , acorde con el reporte al 4to trimestre, cuenta con las evidencias."/>
    <d v="2023-01-18T00:00:00"/>
    <x v="0"/>
  </r>
  <r>
    <n v="10"/>
    <s v="Objetivo Estratégico No.2"/>
    <s v="Incorporar las mejores prácticas organizacionales y tecnológicas que garanticen calidad e integridad de la gestión pública."/>
    <s v="2.7 Identificar mensajes, canales y metodologías de comunicación de los planes, programas y proyectos de la entidad tal que sean diferenciales de acuerdo a las características de cada una de las partes interesadas."/>
    <s v="Temas transversales"/>
    <s v="Matriz de riesgos"/>
    <n v="1"/>
    <s v="Matriz"/>
    <s v="Revisión y actualización de Riesgos y sus controles   del proceso de gestión Humana y del Servicio al ciudadano"/>
    <n v="1.2500000000000001E-2"/>
    <s v="Funcionamiento"/>
    <s v="N.A."/>
    <x v="3"/>
    <s v="X"/>
    <m/>
    <s v="Dirección General - GIT Planeación"/>
    <d v="2022-02-01T00:00:00"/>
    <d v="2022-12-31T00:00:00"/>
    <s v="5. Evaluación de Resultados"/>
    <s v="5.1 Seguimiento y evaluación del desempeño institucional"/>
    <s v="N.A."/>
    <d v="2022-03-30T00:00:00"/>
    <n v="1.2500000000000001E-2"/>
    <s v="Se realizó la revisión y actualización de riesgos y sus controles del proceso de Talento Humano y de Servicio al Ciudadano, los cuáles fueron documentados en el aplicativo SIGUEME."/>
    <n v="1.2500000000000001E-2"/>
    <s v="Actividad que cumplió anticipadamente, las evidencias se encuentran en el modulo de riesgos del SIGUEME."/>
    <d v="2022-04-19T00:00:00"/>
    <s v="Cumplida"/>
    <m/>
    <n v="0"/>
    <m/>
    <n v="1.2500000000000001E-2"/>
    <s v="Actividad cumplida en el 1er trimestre."/>
    <d v="2022-07-19T00:00:00"/>
    <s v="Cumplida"/>
    <s v="Actividad cumplida en el 1er trimestre."/>
    <n v="0.01"/>
    <s v="Cumplida"/>
    <n v="1.2500000000000001E-2"/>
    <s v="Actividad que reporta cumplimiento desde el 1er trimestre. Las evidencias corresponden a los riesgos y el monitoreo de los riesgos que se encuentra en el SIGUEME."/>
    <d v="2022-10-12T00:00:00"/>
    <s v="Cumplida"/>
    <d v="2022-12-28T00:00:00"/>
    <m/>
    <s v="Actividad cumplida en el primer trimestre"/>
    <n v="1.2500000000000001E-2"/>
    <s v="Subactividad ejecutada completamente"/>
    <d v="2023-01-18T00:00:00"/>
    <x v="0"/>
  </r>
  <r>
    <n v="11"/>
    <s v="Objetivo Estratégico No.2"/>
    <s v="Incorporar las mejores prácticas organizacionales y tecnológicas que garanticen calidad e integridad de la gestión pública."/>
    <s v="2.2 Contar con capital humano altamente competente, bajo un ambiente de trabajo seguro, armónico e incluyente."/>
    <s v="Temas transversales"/>
    <s v="Evaluaciones de desempeño"/>
    <s v="Según necesidad"/>
    <s v="Evaluaciones"/>
    <s v="Realizar las campañas dirigidas a los Jefes de oficina para la evaluación de desempeño de los funcionarios de la UPME"/>
    <n v="1.2500000000000001E-2"/>
    <s v="Funcionamiento"/>
    <s v="N.A."/>
    <x v="3"/>
    <s v="X"/>
    <m/>
    <s v="Oficina de Gestión de la Información"/>
    <d v="2022-02-01T00:00:00"/>
    <d v="2022-12-31T00:00:00"/>
    <s v="5. Evaluación de Resultados"/>
    <s v="5.1 Seguimiento y evaluación del desempeño institucional"/>
    <s v="N.A."/>
    <d v="2022-03-08T00:00:00"/>
    <n v="3.1250000000000002E-3"/>
    <s v="Se cierra proceso de evaluación de la vigencia 2021 y se formulan metas y objetivos para la evaluación de la gestión 2022 (Se adjunta como evidencia los informes de gestión de los procesos de SEGI y EDL)"/>
    <n v="3.1250000000000002E-3"/>
    <s v="Actividad que presenta avances y evidencias, finaliza en diciembre."/>
    <d v="2022-04-19T00:00:00"/>
    <s v="Con avance"/>
    <d v="2022-06-30T00:00:00"/>
    <n v="4.3750000000000004E-3"/>
    <s v="Se practicaron todas las evaluaciones de desempeño de los Servidores Públicos de carrera en la plataforma EDL de la Comisión Nacional del Servicio Civil - CNSC. Igualmente, se realizó la calificación definitiva al Seguimiento de la Gestión Institucional a"/>
    <n v="7.4999999999999997E-3"/>
    <s v="Actividad que reporta avance acumulado del 0,7%, cuenta con las evidencias objetivas. Finaliza en diciembre."/>
    <d v="2022-07-19T00:00:00"/>
    <s v="Con avance y en terminos"/>
    <d v="2022-09-30T00:00:00"/>
    <n v="3.1250000000000002E-3"/>
    <s v="Se generan campañas de socialización, acompañamiento y apoyo a la gestión en cada una de las etapas del sistema de evaluación de la gestión institucional, para la vigencia actual, etapa de concertación de metas y objetivos y calificación primer seguimient"/>
    <n v="1.06E-2"/>
    <s v="Actividad que reporta avance acumulado del 1,06%, no cuenta con evidencias para validar el reporte. Finaliza en febrero  de 2023."/>
    <d v="2022-10-12T00:00:00"/>
    <s v="Con avance y en terminos"/>
    <m/>
    <n v="0"/>
    <s v="No se presenta avaces de la actividad, ya que su siguiente etapa de ejecución tiene corte al 31 de enero de 2023 y finaliza el 22 de febrero de 2023."/>
    <n v="1.2500000000000001E-2"/>
    <s v="Durante la vigencia se realizaron las campañas y evaluaciones de desempeño del 2022"/>
    <d v="2023-01-18T00:00:00"/>
    <x v="0"/>
  </r>
  <r>
    <n v="12"/>
    <s v="Objetivo Estratégico No.2"/>
    <s v="Incorporar las mejores prácticas organizacionales y tecnológicas que garanticen calidad e integridad de la gestión pública."/>
    <s v="2.2 Contar con capital humano altamente competente, bajo un ambiente de trabajo seguro, armónico e incluyente."/>
    <s v="Temas transversales"/>
    <s v="Acuerdos de Gestión Actualizados"/>
    <s v="Según necesidad"/>
    <s v="Acuerdos de Gestión"/>
    <s v="Hacer seguimiento a la suscripción, seguimiento y evaluación periódica de los acuerdos de gestión de los gerentes públicos de la entidad, para garantizar el alcance de las metas institucionales propuestas."/>
    <n v="1.2500000000000001E-2"/>
    <s v="Funcionamiento"/>
    <s v="N.A."/>
    <x v="3"/>
    <m/>
    <s v="X"/>
    <m/>
    <d v="2022-02-01T00:00:00"/>
    <d v="2022-12-31T00:00:00"/>
    <s v="5. Evaluación de Resultados"/>
    <s v="5.1 Seguimiento y evaluación del desempeño institucional"/>
    <s v="N.A."/>
    <d v="2022-03-31T00:00:00"/>
    <n v="3.1250000000000002E-3"/>
    <s v="Se recibieron los acuerdos de gestión firmados año 2021 y se recibió la concertación de compromisos año 2022. _x000a_De igual forma se capacitó a todos los directivos en eltema de referencia con elapoyo del DAFP eldía 10 de febrero de 2022."/>
    <n v="3.1250000000000002E-3"/>
    <s v="Actividad que presenta avances y evidencias, finaliza en diciembre."/>
    <d v="2022-04-19T00:00:00"/>
    <s v="Con avance"/>
    <d v="2022-06-30T00:00:00"/>
    <n v="4.3750000000000004E-3"/>
    <s v="Se realizaron todas las actividades inherentes a la concertación de los acuerdos de gestión de los gerentes y a la concertación de compromisos de la vigencia 2022."/>
    <n v="7.4999999999999997E-3"/>
    <s v="Actividad que reporta avance acumulado del 0,75%, cuenta con las evidencias objetivas. Finaliza en diciembre."/>
    <d v="2022-07-19T00:00:00"/>
    <s v="Con avance y en terminos"/>
    <d v="2022-09-30T00:00:00"/>
    <n v="4.3750000000000004E-3"/>
    <s v="El director general realizó el seguimiento a los acuerdos de gestión con corte a 19 de septiembre de 2022."/>
    <n v="1.1900000000000001E-2"/>
    <s v="Actividad que reporta avance acumulado del 1,19%, cuenta con evidencias de los acuerso de gestión realizados. Finaliza en diciembre."/>
    <d v="2022-10-12T00:00:00"/>
    <s v="Con avance y en terminos"/>
    <d v="2022-12-28T00:00:00"/>
    <n v="5.9999999999999984E-4"/>
    <s v="Durante la vigencia se realizó seguimiento a los acuerdos de gestión "/>
    <n v="1.2500000000000001E-2"/>
    <s v="Durante la vigencia se realizó seguimiento a los acuerdos de gestión "/>
    <d v="2023-01-18T00:00:00"/>
    <x v="0"/>
  </r>
  <r>
    <n v="1"/>
    <s v="Objetivo Estratégico No.2"/>
    <s v="Incorporar las mejores prácticas organizacionales y tecnológicas que garanticen calidad e integridad de la gestión pública."/>
    <s v="2.1 Realizar la modernización institucional con procesos fortalecidos, eficientes y eficaces."/>
    <s v="Diseñar e implementar una estrategia de apropiación del Modelo Integrado de Planeación y Gestión en la UPME."/>
    <s v="Documento Técnico con la Estrategia"/>
    <n v="1"/>
    <s v="Unidad"/>
    <s v="Diseño de la estrategia de apropiación que contenga las acciones específicas, responsables con ponderaciones y evidencias o productos resultantes de cada acción."/>
    <n v="0.05"/>
    <s v="Funcionamiento / Inversión"/>
    <s v="Generación de valor público a través del emprendimiento y la innovación para la UPME ubicada en Bogotá._x000a_a. Ejecutar las iniciativas de socialización y despliegue de información del Plan Estratégico de comunicaciones. b. Potenciar la búsqueda, intercambio,"/>
    <x v="4"/>
    <m/>
    <s v="X"/>
    <m/>
    <d v="2022-02-01T00:00:00"/>
    <d v="2022-04-30T00:00:00"/>
    <s v="2. Direccionamiento Estratégico"/>
    <s v="2.1 Planeación Institucional"/>
    <s v="N.A."/>
    <d v="2022-03-31T00:00:00"/>
    <n v="0.05"/>
    <s v="Se elaboró la estratégia y se encuentra en proceso de implementación."/>
    <n v="0.05"/>
    <s v="Actividad cumplida anticipadamente y con las evidencias objetivas."/>
    <d v="2022-04-19T00:00:00"/>
    <s v="Cumplida"/>
    <m/>
    <m/>
    <m/>
    <n v="0.05"/>
    <s v="Actividad cumplida en el 1er trimestre."/>
    <d v="2022-07-19T00:00:00"/>
    <s v="Cumplida"/>
    <m/>
    <m/>
    <m/>
    <n v="0.05"/>
    <s v="Actividad cumplida durante el 1er trimestre."/>
    <d v="2022-10-12T00:00:00"/>
    <s v="Cumplida"/>
    <m/>
    <m/>
    <m/>
    <n v="0.05"/>
    <s v="Subactividad ejecutada completamente"/>
    <d v="2023-01-18T00:00:00"/>
    <x v="0"/>
  </r>
  <r>
    <n v="2"/>
    <s v="Objetivo Estratégico No.2"/>
    <s v="Incorporar las mejores prácticas organizacionales y tecnológicas que garanticen calidad e integridad de la gestión pública."/>
    <s v="2.1 Realizar la modernización institucional con procesos fortalecidos, eficientes y eficaces."/>
    <s v="Diseñar e implementar una estrategia de apropiación del Modelo Integrado de Planeación y Gestión en la UPME."/>
    <s v="Evidencias de Ejecución"/>
    <n v="1"/>
    <s v="Porcentaje"/>
    <s v="Implementar las acciones de apropiación formuladas en la estrategia, cuyos avances se reportaran de forma trimestral en este instrumento de seguimiento."/>
    <n v="0.15"/>
    <s v="Funcionamiento / Inversión"/>
    <s v="Generación de valor público a través del emprendimiento y la innovación para la UPME ubicada en Bogotá._x000a_a. Ejecutar las iniciativas de socialización y despliegue de información del Plan Estratégico de comunicaciones. b. Potenciar la búsqueda, intercambio,"/>
    <x v="4"/>
    <s v="X"/>
    <m/>
    <s v="Oficina de Gestión de la Información / Comunicaciones"/>
    <d v="2022-02-01T00:00:00"/>
    <d v="2022-11-30T00:00:00"/>
    <s v="3. Gestión con Valores para Resultados"/>
    <s v="3.2 Fortalecimiento organizacional y simplificación de procesos"/>
    <s v="N.A."/>
    <d v="2022-03-31T00:00:00"/>
    <n v="3.7499999999999999E-2"/>
    <s v="En el primer trimestre se han ejecutado actividades de la estrategia relacionadas la socialización del sigueme y con se han realizado capacitaciones sobre el modulo de riesgos."/>
    <n v="3.7499999999999999E-2"/>
    <s v="Actividad que presenta avances y evidencias, finaliza en noviembre."/>
    <d v="2022-04-19T00:00:00"/>
    <s v="Con avance"/>
    <d v="2022-06-30T00:00:00"/>
    <n v="7.0000000000000007E-2"/>
    <s v="En el segundo trimestre se ejecutaron actividades de la estratégia  relacionadas con la socialización del SIGUEME,  Implementando acciones de apropiación, capacitación  del Flujo de aprobación Documental para la creación, modificación y eliminación de doc"/>
    <n v="7.0000000000000007E-2"/>
    <s v="Actividad que presenta avance y cuenta con las evidencias. Finaliza en noviembre."/>
    <d v="2022-07-19T00:00:00"/>
    <s v="Con avance y en terminos"/>
    <d v="2022-09-30T00:00:00"/>
    <n v="0.1125"/>
    <s v="En el tercer trimestre se ejecutaron actividades de la estratégia  relacionadas con la socialización del SIGUEME,  Implementando acciones de apropiación, capacitación  del módulo de SG-SST, módulo de Mejora- planes de acción._x000a_Al proceso de Demanda y Prosp"/>
    <n v="0.1125"/>
    <s v="Actividad que reporta avance acumulado del 11,25%, cuenta con las evidencias. Finaliza en noviembre."/>
    <d v="2022-10-12T00:00:00"/>
    <s v="Con avance y en terminos"/>
    <d v="2022-12-30T00:00:00"/>
    <n v="0.14499999999999999"/>
    <s v="Se ejecutaron de las actividades de la estratgia planteada, llegando a un cumplimiento del 97%. Evuidencia en: https://docs.google.com/spreadsheets/d/14pQ5jOiuib05VA2elIhyNLUbdSPUS1ts/edit#gid=341109596"/>
    <n v="0.14499999999999999"/>
    <s v="Actividad no ejecutada en su totalidad"/>
    <d v="2023-01-18T00:00:00"/>
    <x v="1"/>
  </r>
  <r>
    <n v="3"/>
    <s v="Objetivo Estratégico No.2"/>
    <s v="Incorporar las mejores prácticas organizacionales y tecnológicas que garanticen calidad e integridad de la gestión pública."/>
    <s v="2.1 Realizar la modernización institucional con procesos fortalecidos, eficientes y eficaces."/>
    <s v="Diseñar e implementar una estrategia de apropiación del Modelo Integrado de Planeación y Gestión en la UPME."/>
    <s v="Reportes descargados del SIGUEME"/>
    <n v="3"/>
    <s v="Unidad"/>
    <s v="Poner en operación la funcionalidad de SIGUEME II y evidenciar la puesta en producción a través de los reportes de información que se pueden descargar."/>
    <n v="0.05"/>
    <s v="Funcionamiento / Inversión"/>
    <s v="Generación de valor público a través del emprendimiento y la innovación para la UPME ubicada en Bogotá._x000a_a. Ejecutar las iniciativas de socialización y despliegue de información del Plan Estratégico de comunicaciones. b. Potenciar la búsqueda, intercambio,"/>
    <x v="4"/>
    <s v="X"/>
    <m/>
    <s v="Oficina de Gestión de la Información"/>
    <d v="2022-02-01T00:00:00"/>
    <d v="2022-04-30T00:00:00"/>
    <s v="3. Gestión con Valores para Resultados"/>
    <s v="3.2 Fortalecimiento organizacional y simplificación de procesos"/>
    <s v="N.A."/>
    <d v="2022-03-31T00:00:00"/>
    <n v="0.05"/>
    <s v="En el mes de marzo se puso en funcionamiento el SIGUEME, se parametrizó y se está utilizando inicialmente los modulos de documentación y el de riesgos , para este ultimo re realizaron capacitaciones dirigidas a enlaces para el registro y aprobación de los"/>
    <n v="0.05"/>
    <s v="Actividad cumplida anticipadamente y con las evidencias objetivas."/>
    <d v="2022-04-19T00:00:00"/>
    <s v="Cumplida"/>
    <m/>
    <m/>
    <m/>
    <n v="0"/>
    <s v="Actividad cumplida en el 1er trimestre."/>
    <d v="2022-07-19T00:00:00"/>
    <s v="Cumplida"/>
    <d v="2022-09-30T00:00:00"/>
    <n v="0"/>
    <s v=" Durante el tercer trimestre se puso en operación el módulo &quot;MEJORA&quot;, &quot;AUDITORÍAS&quot; y se parametrizó  y dejo listo para uso el de &quot;INDICADORES&quot; en la  funcionalidad de SIGUEME II , completando así cinco(5)  modulos  incluidos &quot;DOCUMENTOS&quot; y  &quot;RIESGOS&quot;._x000a_Evi"/>
    <n v="0.05"/>
    <s v="Actividad cumplida durante el 1er trimestre"/>
    <d v="2022-10-12T00:00:00"/>
    <s v="Cumplida"/>
    <m/>
    <m/>
    <m/>
    <n v="0.05"/>
    <s v="Subactividad ejecutada completamente"/>
    <d v="2023-01-18T00:00:00"/>
    <x v="0"/>
  </r>
  <r>
    <n v="4"/>
    <s v="Objetivo Estratégico No.2"/>
    <s v="Incorporar las mejores prácticas organizacionales y tecnológicas que garanticen calidad e integridad de la gestión pública."/>
    <s v="2.1 Realizar la modernización institucional con procesos fortalecidos, eficientes y eficaces."/>
    <s v="Diseñar e implementar una estrategia de apropiación del Modelo Integrado de Planeación y Gestión en la UPME."/>
    <s v="Manual del Sistema de Gestión"/>
    <n v="1"/>
    <s v="Documento"/>
    <s v="Elaborar y socializar el Manual del Sistema de Gestión de la UPME asegurando la articulación con el modelo de operación del MIPG."/>
    <n v="0.1"/>
    <s v="Funcionamiento"/>
    <s v="N.A."/>
    <x v="4"/>
    <m/>
    <s v="X"/>
    <m/>
    <d v="2022-02-01T00:00:00"/>
    <d v="2022-06-30T00:00:00"/>
    <s v="3. Gestión con Valores para Resultados"/>
    <s v="3.2 Fortalecimiento organizacional y simplificación de procesos"/>
    <s v="N.A."/>
    <d v="2022-03-31T00:00:00"/>
    <n v="0.03"/>
    <s v="Con corte a marzo se cuenta con un primer borrador del manual, el cual se encuentra en revisión de la coordinadora del GIT de Planeación."/>
    <n v="0.03"/>
    <s v="Actividad que presenta avances y evidencias, finaliza en junio."/>
    <d v="2022-04-19T00:00:00"/>
    <s v="Con avance"/>
    <d v="2022-06-30T00:00:00"/>
    <n v="0"/>
    <s v="Actividad que no presenta avance, el documento está pendiente de revisión."/>
    <n v="0.03"/>
    <s v="Actividad que no presenta avance en el 2do trimestre. Presenta rezago del 7%. Finalizaba en junio."/>
    <d v="2022-07-19T00:00:00"/>
    <s v="Incumplida"/>
    <d v="2022-09-30T00:00:00"/>
    <n v="0"/>
    <s v="Actividad que no presenta avance, el documento continúa pendiente de revisión. "/>
    <n v="0.03"/>
    <s v="Actividad que al 3er trimestre no reporta avance, continua con el avance del 3% reportado en el primer trimestre. Finalizaba en junio."/>
    <d v="2022-10-12T00:00:00"/>
    <s v="Incumplida"/>
    <d v="2022-12-30T00:00:00"/>
    <n v="0.09"/>
    <s v="Se elaboro el Manual del Sistema de Gestión Institucional y queda pendiente la aprobación final y el diseño grafico para socializarlo."/>
    <n v="0.09"/>
    <s v="Actividad no ejecutada en su totalidad"/>
    <d v="2023-01-18T00:00:00"/>
    <x v="1"/>
  </r>
  <r>
    <n v="5"/>
    <s v="Objetivo Estratégico No.2"/>
    <s v="Incorporar las mejores prácticas organizacionales y tecnológicas que garanticen calidad e integridad de la gestión pública."/>
    <s v="2.1 Realizar la modernización institucional con procesos fortalecidos, eficientes y eficaces."/>
    <s v="Diseñar e implementar una estrategia de apropiación del Modelo Integrado de Planeación y Gestión en la UPME."/>
    <s v="Procedimientos"/>
    <n v="3"/>
    <s v="Unidad"/>
    <s v="Documentar y formalizar el SIGUEME II los procedimientos para:_x000a_- Formulación, Seguimiento y Reporte de Indicadores de Gestión_x000a_- Gestión Integral de Riesgos_x000a_- Planes de Mejoramiento_x000a_- Formulación y actualización del Plan Anual de Adquisiciones"/>
    <n v="0.1"/>
    <s v="Funcionamiento"/>
    <s v="N.A."/>
    <x v="4"/>
    <m/>
    <s v="X"/>
    <m/>
    <d v="2022-02-01T00:00:00"/>
    <d v="2022-06-30T00:00:00"/>
    <s v="3. Gestión con Valores para Resultados"/>
    <s v="3.2 Fortalecimiento organizacional y simplificación de procesos"/>
    <s v="N.A."/>
    <d v="2022-03-31T00:00:00"/>
    <n v="2.5000000000000001E-3"/>
    <s v="Con corte a marzo se realizó la documentación y/o actualización del procesimiento para la gestión integral del riesgo, el cual se alineó con la versión 5 de la guía del DAFP para tal fin. La evidencia se encuentra en el SIGUEME."/>
    <n v="2.5000000000000001E-3"/>
    <s v="Actividad que presenta avances y evidencias, finaliza en junio."/>
    <d v="2022-04-19T00:00:00"/>
    <s v="Con avance"/>
    <d v="2022-06-30T00:00:00"/>
    <n v="0.05"/>
    <s v="Durante el 2do trimestre del año se construyó, aprobó y formalizó en el SIGUEME el procedimiento para formulación, modificación y seguimiento del plan anual de adquisiciones Código P-DE-12._x000a__x000a_https://sigueme.upme.gov.co/sigueme/files/mod_documentos/documen"/>
    <n v="0.05"/>
    <s v="Actividad que reporta un avance acumulado del 5%, cuenta con la evidencia objetiva y queda con un rezago del 5%. Finalizaba en junio."/>
    <d v="2022-07-19T00:00:00"/>
    <s v="Incumplida"/>
    <d v="2022-09-30T00:00:00"/>
    <n v="0.1"/>
    <s v="Durante el tercer trimestre se _x000a_Documento y formalizo en el módulo de &quot;DOCUMENTOS&quot; del SIGUEME II, los procedimientos:_x000a_Actualización  P-MC-02 PROCEDIMIENTO FORMULACIÓN, REPORTE, SEGUIMIENTO Y EVALUACIÓN DE INDICADORES DE GESTIÓN _x000a_Actualización  P-DE-07 PR"/>
    <n v="0.1"/>
    <s v="Actividad que reporta cumplimiento durante el 3er trimestre, cuenta con las evidencias correspondientes a los procedimiento publicados en el aplicativo SIGUEME,"/>
    <d v="2022-10-12T00:00:00"/>
    <s v="Cumplida"/>
    <m/>
    <m/>
    <m/>
    <n v="0.1"/>
    <s v="Subactividad ejecutada completamente"/>
    <d v="2023-01-18T00:00:00"/>
    <x v="0"/>
  </r>
  <r>
    <n v="6"/>
    <s v="Objetivo Estratégico No.2"/>
    <s v="Incorporar las mejores prácticas organizacionales y tecnológicas que garanticen calidad e integridad de la gestión pública."/>
    <s v="2.1 Realizar la modernización institucional con procesos fortalecidos, eficientes y eficaces."/>
    <s v="Diseñar e implementar una estrategia de apropiación del Modelo Integrado de Planeación y Gestión en la UPME."/>
    <s v="Estrategia de racionalización de trámites 2022"/>
    <n v="1"/>
    <s v="Unidad"/>
    <s v="Acompañar a las áreas responsables de trámites en la formulación de la estrategia de racionalización de trámites, y realizar el registro y reporte de los avances en el SUIT."/>
    <n v="0.1"/>
    <s v="Funcionamiento"/>
    <s v="N.A."/>
    <x v="4"/>
    <s v="X"/>
    <m/>
    <s v="Areas misionales con trámites a cargo."/>
    <d v="2022-01-01T00:00:00"/>
    <d v="2022-01-31T00:00:00"/>
    <s v="3. Gestión con Valores para Resultados"/>
    <s v="3.5 Racionalización de trámites"/>
    <s v="9. Plan Anticorrupción y de Atención al Ciudadano"/>
    <d v="2022-01-30T00:00:00"/>
    <n v="0.1"/>
    <s v="Se realizó el registro de la estrategia de racionalización en el SUIT el 27/01/2022 acorde con la información suministrada por la Subdirección de Demanda y la Subdirección de Hidrocarburos._x000a_Adicionalmente, el29/03/2022 se realizó reunión con personal  de "/>
    <n v="0.1"/>
    <s v="Se ejecutó acorde con lo planificado y cuenta con las evidencias."/>
    <d v="2022-04-19T00:00:00"/>
    <s v="Cumplida"/>
    <m/>
    <m/>
    <m/>
    <n v="0.1"/>
    <s v="Actividad cumplida en el 1er trimestre."/>
    <d v="2022-07-19T00:00:00"/>
    <s v="Cumplida"/>
    <m/>
    <m/>
    <m/>
    <n v="0.1"/>
    <s v="Actividad cumplida en el 1er trimestre."/>
    <d v="2022-10-12T00:00:00"/>
    <s v="Cumplida"/>
    <m/>
    <m/>
    <m/>
    <n v="0.1"/>
    <s v="Subactividad ejecutada completamente"/>
    <d v="2023-01-18T00:00:00"/>
    <x v="0"/>
  </r>
  <r>
    <n v="7"/>
    <s v="Objetivo Estratégico No.2"/>
    <s v="Incorporar las mejores prácticas organizacionales y tecnológicas que garanticen calidad e integridad de la gestión pública."/>
    <s v="2.1 Realizar la modernización institucional con procesos fortalecidos, eficientes y eficaces."/>
    <s v="Diseñar e implementar una estrategia de apropiación del Modelo Integrado de Planeación y Gestión en la UPME."/>
    <s v="Plan cierre de brechas ajustado_x000a_(Si Aplica)"/>
    <n v="1"/>
    <s v="Unidad"/>
    <s v="Ajustar y/o reformular el Plan Cierre de Brechas del 2022, acorde con los resultados FURAG 2021."/>
    <n v="0.05"/>
    <s v="Funcionamiento / Inversión"/>
    <s v="Generación de valor público a través del emprendimiento y la innovación para la UPME ubicada en Bogotá._x000a_a. Ejecutar las iniciativas de socialización y despliegue de información del Plan Estratégico de comunicaciones. b. Potenciar la búsqueda, intercambio,"/>
    <x v="4"/>
    <s v="X"/>
    <m/>
    <s v="Areas responsables de políticas MIPG"/>
    <d v="2022-02-01T00:00:00"/>
    <d v="2022-06-30T00:00:00"/>
    <s v="3. Gestión con Valores para Resultados"/>
    <s v="3.2 Fortalecimiento organizacional y simplificación de procesos"/>
    <s v="9. Plan Anticorrupción y de Atención al Ciudadano"/>
    <m/>
    <n v="0"/>
    <m/>
    <m/>
    <m/>
    <m/>
    <s v="En terminos"/>
    <d v="2022-06-30T00:00:00"/>
    <n v="0.05"/>
    <s v="A partir de los resultados FURAG 2022, se formuló el plan cierre de brechas 2022, siendo presentado en el CD&amp;D del mes de junio realizado el 8 de julio (Comité No.7)_x000a__x000a_Plan Ciere de Brechas 2022: https://docs.google.com/spreadsheets/d/1hStAzAy3oMJYbpzywOXd"/>
    <n v="0.05"/>
    <s v="Actividad cumplida en el 2do trimestre acorde con lo programado, cuenta con las evidencias objetivas."/>
    <d v="2022-07-19T00:00:00"/>
    <s v="Cumplida"/>
    <m/>
    <m/>
    <m/>
    <n v="0.05"/>
    <s v="Actividad cumplida en el 2do trimestre."/>
    <d v="2022-10-12T00:00:00"/>
    <s v="Cumplida"/>
    <m/>
    <m/>
    <m/>
    <n v="0.05"/>
    <s v="Subactividad ejecutada completamente"/>
    <d v="2023-01-18T00:00:00"/>
    <x v="0"/>
  </r>
  <r>
    <n v="8"/>
    <s v="Objetivo Estratégico No.2"/>
    <s v="Incorporar las mejores prácticas organizacionales y tecnológicas que garanticen calidad e integridad de la gestión pública."/>
    <s v="2.1 Realizar la modernización institucional con procesos fortalecidos, eficientes y eficaces."/>
    <s v="Coordinar la formulación de los proyectos de inversión 2023, brindando las herramientas y lineamientos pertinentes."/>
    <s v="Lineamientos"/>
    <n v="1"/>
    <s v="Documento"/>
    <s v="Planificación de las actividades de acompañamiento para la formulación de proyectos de inversión 2023."/>
    <n v="0.05"/>
    <s v="Funcionamiento / Inversión"/>
    <s v="Generación de valor público a través del emprendimiento y la innovación para la UPME ubicada en Bogotá._x000a_a. Ejecutar las iniciativas de socialización y despliegue de información del Plan Estratégico de comunicaciones. b. Potenciar la búsqueda, intercambio,"/>
    <x v="4"/>
    <m/>
    <s v="X"/>
    <m/>
    <d v="2022-02-01T00:00:00"/>
    <d v="2022-03-30T00:00:00"/>
    <s v="2. Direccionamiento Estratégico"/>
    <s v="2.1 Planeación Institucional"/>
    <s v="N.A."/>
    <d v="2022-02-07T00:00:00"/>
    <n v="0.05"/>
    <s v="En el mes de febrero se formuló y se aprobó en la Mesa de Coordinación Directiva No.5 del 7/02/2022 el cronograma de actividades para la formulación de proyectos de inversión 2023. _x000a_Evidencias: Presentación de la Mesa de Coordinación Directiva No.5 ubicad"/>
    <n v="0.05"/>
    <s v="Se ejecutó acorde con lo planificado y cuenta con las evidencias."/>
    <d v="2022-04-19T00:00:00"/>
    <s v="Cumplida"/>
    <m/>
    <m/>
    <m/>
    <n v="0.05"/>
    <s v="Actividad cumplida en el 1er trimestre."/>
    <d v="2022-07-19T00:00:00"/>
    <s v="Cumplida"/>
    <m/>
    <m/>
    <m/>
    <n v="0.05"/>
    <s v="Actividad cumplida en el 1er trimestre."/>
    <d v="2022-10-12T00:00:00"/>
    <s v="Cumplida"/>
    <m/>
    <m/>
    <m/>
    <n v="0.05"/>
    <s v="Subactividad ejecutada completamente"/>
    <d v="2023-01-18T00:00:00"/>
    <x v="0"/>
  </r>
  <r>
    <n v="9"/>
    <s v="Objetivo Estratégico No.2"/>
    <s v="Incorporar las mejores prácticas organizacionales y tecnológicas que garanticen calidad e integridad de la gestión pública."/>
    <s v="2.1 Realizar la modernización institucional con procesos fortalecidos, eficientes y eficaces."/>
    <s v="Coordinar la formulación de los proyectos de inversión 2023, brindando las herramientas y lineamientos pertinentes."/>
    <s v="P. I. Formulados y Registrados en la MGA y en el SUIFP"/>
    <n v="1"/>
    <s v="Porcentaje"/>
    <s v="Asistir técnicamente a las áreas en la formulación y registro en las plataformas MGA y SUIFP de los proyectos de Inversión 2023."/>
    <n v="0.05"/>
    <s v="Funcionamiento / Inversión"/>
    <s v="Generación de valor público a través del emprendimiento y la innovación para la UPME ubicada en Bogotá._x000a_a. Ejecutar las iniciativas de socialización y despliegue de información del Plan Estratégico de comunicaciones. b. Potenciar la búsqueda, intercambio,"/>
    <x v="4"/>
    <m/>
    <s v="X"/>
    <m/>
    <d v="2022-02-01T00:00:00"/>
    <d v="2022-03-30T00:00:00"/>
    <s v="2. Direccionamiento Estratégico"/>
    <s v="2.1 Planeación Institucional"/>
    <s v="N.A."/>
    <d v="2022-03-30T00:00:00"/>
    <n v="0.05"/>
    <s v="Se realizó asistencia técnica a través del desarrollo de talleres y reuniones virtuales y presenciales con cada una de las áreas funcionales de la Unidad, se asistió técnicamente a las áreas en la formulación de dos (2) nuevos proyectos de inversión y en "/>
    <n v="0.05"/>
    <s v="Se ejecutó acorde con lo planificado y se cuentan con las envidencias objetivas."/>
    <d v="2022-04-19T00:00:00"/>
    <s v="Cumplida"/>
    <m/>
    <m/>
    <m/>
    <n v="0.05"/>
    <s v="Actividad cumplida en el 1er trimestre."/>
    <d v="2022-07-19T00:00:00"/>
    <s v="Cumplida"/>
    <m/>
    <m/>
    <m/>
    <n v="0.05"/>
    <s v="Actividad cumplida en el 1er trimestre."/>
    <d v="2022-10-12T00:00:00"/>
    <s v="Cumplida"/>
    <m/>
    <m/>
    <m/>
    <n v="0.05"/>
    <s v="Subactividad ejecutada completamente"/>
    <d v="2023-01-18T00:00:00"/>
    <x v="0"/>
  </r>
  <r>
    <n v="10"/>
    <s v="Objetivo Estratégico No.2"/>
    <s v="Incorporar las mejores prácticas organizacionales y tecnológicas que garanticen calidad e integridad de la gestión pública."/>
    <s v="2.1 Realizar la modernización institucional con procesos fortalecidos, eficientes y eficaces."/>
    <s v="Coordinar la formulación de los proyectos de inversión 2023, brindando las herramientas y lineamientos pertinentes."/>
    <s v="Proyectos aprobados"/>
    <n v="1"/>
    <s v="Porcentaje"/>
    <s v="Seguimiento al trámite de aprobación de los proyectos de inversión."/>
    <n v="0.05"/>
    <s v="Funcionamiento / Inversión"/>
    <s v="Generación de valor público a través del emprendimiento y la innovación para la UPME ubicada en Bogotá._x000a_a. Ejecutar las iniciativas de socialización y despliegue de información del Plan Estratégico de comunicaciones. b. Potenciar la búsqueda, intercambio,"/>
    <x v="4"/>
    <m/>
    <s v="X"/>
    <m/>
    <d v="2022-02-01T00:00:00"/>
    <d v="2022-06-30T00:00:00"/>
    <s v="2. Direccionamiento Estratégico"/>
    <s v="2.1 Planeación Institucional"/>
    <s v="N.A."/>
    <m/>
    <n v="0"/>
    <m/>
    <m/>
    <m/>
    <m/>
    <s v="En terminos"/>
    <m/>
    <m/>
    <m/>
    <n v="0.05"/>
    <s v="Se realizó segumiento a través de reuniones virtuales y presenciales con el DNP al trámite de aprobación de tres (3) nuevos proyectos de inversión y la ampliación de horizonte de seis (6) vigentes. Así mismo, se efectuaron lo ajustes a que hubo lugar en l"/>
    <d v="2022-06-30T00:00:00"/>
    <s v="Cumplida"/>
    <m/>
    <m/>
    <m/>
    <n v="0.05"/>
    <s v="Actividad cumplida en el 2do trimestre."/>
    <d v="2022-10-12T00:00:00"/>
    <s v="Cumplida"/>
    <m/>
    <m/>
    <m/>
    <n v="0.05"/>
    <s v="Subactividad ejecutada completamente"/>
    <d v="2023-01-18T00:00:00"/>
    <x v="0"/>
  </r>
  <r>
    <n v="11"/>
    <s v="Objetivo Estratégico No.2"/>
    <s v="Incorporar las mejores prácticas organizacionales y tecnológicas que garanticen calidad e integridad de la gestión pública."/>
    <s v="2.1 Realizar la modernización institucional con procesos fortalecidos, eficientes y eficaces."/>
    <s v="Implementar el boletín de informativo de gestión presupuestal"/>
    <s v="Estructura del Boletín presupuestal"/>
    <n v="1"/>
    <s v="Unidad"/>
    <s v="Definir el diseño, estructura o contenido que hará parte del boletín informativo y que será actualizada de forma trimestral."/>
    <n v="0.05"/>
    <s v="Funcionamiento"/>
    <s v="N.A."/>
    <x v="4"/>
    <m/>
    <s v="X"/>
    <m/>
    <d v="2022-02-01T00:00:00"/>
    <d v="2022-03-30T00:00:00"/>
    <s v="2. Direccionamiento Estratégico"/>
    <s v="2.2 Gestión presupuestal y eficiencia del gasto público"/>
    <s v="2. Plan Anual de Adquisiciones"/>
    <d v="2022-03-24T00:00:00"/>
    <n v="0.05"/>
    <s v="El pasado 24/03/2022 se realizó reunión de seguimiento al interior del GIT de Planeación, en donde se dieron las directrices sobre la frecuencia de emisión del boletín así como las temáticas que deberá contener, a saber:_x000a_Ejecución presupuestal Vs el PAA._x000a_"/>
    <n v="0.05"/>
    <s v="Se ejecutó la actividad en el tiempo estimado y cuenta con las evidencias."/>
    <d v="2022-04-19T00:00:00"/>
    <s v="Cumplida"/>
    <m/>
    <m/>
    <m/>
    <n v="0.05"/>
    <s v="Actividad cumplida en el 1er trimestre."/>
    <d v="2022-07-19T00:00:00"/>
    <s v="Cumplida"/>
    <m/>
    <m/>
    <m/>
    <n v="0.05"/>
    <s v="Actividad cumplida en el 1er trimestre."/>
    <d v="2022-10-12T00:00:00"/>
    <s v="Cumplida"/>
    <m/>
    <m/>
    <m/>
    <n v="0.05"/>
    <s v="Subactividad ejecutada completamente"/>
    <d v="2023-01-18T00:00:00"/>
    <x v="0"/>
  </r>
  <r>
    <n v="12"/>
    <s v="Objetivo Estratégico No.2"/>
    <s v="Incorporar las mejores prácticas organizacionales y tecnológicas que garanticen calidad e integridad de la gestión pública."/>
    <s v="2.1 Realizar la modernización institucional con procesos fortalecidos, eficientes y eficaces."/>
    <s v="Implementar el boletín de informativo de gestión presupuestal"/>
    <s v="1 Boletín Trimestral"/>
    <n v="10"/>
    <s v="Unidad"/>
    <s v="Elaborar y remitir trimestralmente los boletines a las áreas."/>
    <n v="0.1"/>
    <s v="Funcionamiento"/>
    <s v="Generación de valor público a través del emprendimiento y la innovación para la UPME ubicada en Bogotá._x000a_a. Ejecutar las iniciativas de socialización y despliegue de información del Plan Estratégico de comunicaciones. b. Potenciar la búsqueda, intercambio,"/>
    <x v="4"/>
    <s v="X"/>
    <m/>
    <s v="Oficina de Gestión de la Información / Comunicaciones"/>
    <d v="2022-03-10T00:00:00"/>
    <d v="2022-12-31T00:00:00"/>
    <s v="2. Direccionamiento Estratégico"/>
    <s v="2.2 Gestión presupuestal y eficiencia del gasto público"/>
    <s v="2. Plan Anual de Adquisiciones"/>
    <d v="2022-03-30T00:00:00"/>
    <m/>
    <m/>
    <m/>
    <m/>
    <m/>
    <s v="Con avance"/>
    <d v="2022-06-30T00:00:00"/>
    <n v="0.04"/>
    <s v="Se comparten los informes de indicadores en la mesa de coordinación directiva semanalmente y adicionalmete  se comparte con las áreas para consulta la matriz de seguimiento qal PAA y de ejecucuión presupuestal https://docs.google.com/spreadsheets/d/1OzkX-"/>
    <n v="0.04"/>
    <s v="Actividad que presenta avance del 4%, cuenta con las evidencias. Finaliza en diciembre"/>
    <d v="2022-06-21T00:00:00"/>
    <s v="Con avance y en terminos"/>
    <d v="2022-09-30T00:00:00"/>
    <n v="7.4999999999999997E-2"/>
    <s v="Se presentan semanalmente en mesa de coordinación directiva los informes de ejecución presupuestal"/>
    <n v="7.4999999999999997E-2"/>
    <s v="Actividad que presenta avance acumulado del 7,5%, las evidencias corresponden a las presentaciónes de mesa de coordinación directiva. Finaliza en diciembre."/>
    <d v="2022-10-12T00:00:00"/>
    <s v="Con avance y en terminos"/>
    <d v="2022-12-30T00:00:00"/>
    <n v="0.1"/>
    <s v="Se presentaron semanalmente los informes de ejecuciòn presupuestal, en las mesas de coordinación directiva._x000a_https://drive.google.com/drive/folders/1KUSodcyEsmWIvBQGYaOmAZsccrJMWZSy"/>
    <n v="0.1"/>
    <s v="Actividad finalizada y cuenta con las evidencias"/>
    <d v="2023-01-18T00:00:00"/>
    <x v="0"/>
  </r>
  <r>
    <n v="13"/>
    <s v="Objetivo Estratégico No.2"/>
    <s v="Incorporar las mejores prácticas organizacionales y tecnológicas que garanticen calidad e integridad de la gestión pública."/>
    <s v="2.3 Implementar acciones orientadas a la transformación digital de la entidad. "/>
    <s v="Implementar el tablero de control de presupuesto"/>
    <s v="Tablero de Control - Power BI"/>
    <n v="1"/>
    <s v="Unidad"/>
    <s v="Implementar con el apoyo de la OGI el tablero control con los indicadores de ejecución presupuestal."/>
    <n v="0.1"/>
    <s v="Funcionamiento / Inversión"/>
    <s v="Generación de valor público a través del emprendimiento y la innovación para la UPME ubicada en Bogotá._x000a_a. Ejecutar las iniciativas de socialización y despliegue de información del Plan Estratégico de comunicaciones. b. Potenciar la búsqueda, intercambio,"/>
    <x v="4"/>
    <s v="X"/>
    <m/>
    <s v="Oficina de Gestión de la Información / Comunicaciones"/>
    <d v="2022-02-01T00:00:00"/>
    <d v="2022-06-30T00:00:00"/>
    <s v="5. Evaluación de Resultados"/>
    <s v="5.1 Seguimiento y evaluación del desempeño institucional"/>
    <s v="2. Plan Anual de Adquisiciones"/>
    <d v="2022-03-30T00:00:00"/>
    <m/>
    <m/>
    <m/>
    <m/>
    <m/>
    <s v="Con avance"/>
    <d v="2022-06-30T00:00:00"/>
    <n v="0.08"/>
    <s v="Se cuenta con el tablero de Power BI , en segunda versión en el suguiente enlace https://app.powerbi.com/view?r=eyJrIjoiZWIwOTE0ZTAtNjg2MC00MTNkLTgzNmEtZDk4NTI4NTdkN2M0IiwidCI6IjUxYzFhOGQwLTMyYmQtNDZlYi05YmRlLTkxZTZlNGU3MDRmZCJ9 en este se han diseñado lo"/>
    <n v="0.08"/>
    <s v="Que presenta avance del 8%, cuenta con las evidencias y queda con un rezago del 2%. Finalizaba en junio."/>
    <d v="2022-06-21T00:00:00"/>
    <s v="Incumplida"/>
    <d v="2022-09-30T00:00:00"/>
    <n v="0.09"/>
    <s v="El tablero de contro se encuentra elaborado y está pendiente de revisión y aprobación para proceder a ponerlo a disposición de laspersonas que deben acceder al mismo._x000a_https://app.powerbi.com/view?r=eyJrIjoiMTMzYzNmOGQtMjNhOS00NWQ0LWJlMGMtYzQ2ZWFiZGI3ZTZjI"/>
    <n v="0.09"/>
    <s v="Actividad que presenta avance acumulado al 3er trimestre del 9%. Las evidencias corresponden al enlace del tablero de control."/>
    <d v="2022-10-12T00:00:00"/>
    <s v="Incumplida"/>
    <d v="2022-12-30T00:00:00"/>
    <n v="0.1"/>
    <s v="Se cuenta con el tablero de Power BI , en versión definitiva publicada en el suguiente enlace https://app.powerbi.com/view?r=eyJrIjoiZWIwOTE0ZTAtNjg2MC00MTNkLTgzNmEtZDk4NTI4NTdkN2M0IiwidCI6IjUxYzFhOGQwLTMyYmQtNDZlYi05YmRlLTkxZTZlNGU3MDRmZCJ9 "/>
    <n v="0.1"/>
    <s v="Actividad finalizada y cuenta con las evidencias"/>
    <d v="2023-01-18T00:00:00"/>
    <x v="0"/>
  </r>
  <r>
    <n v="1"/>
    <s v="Objetivo Estratégico No.3"/>
    <s v="Orientar el aprovechamiento y uso eficiente y responsable de los recursos minero – energéticos."/>
    <s v="3.2 Realizar una planificación del sector minero energético que propenda por la armonización de los intereses del gobierno nacional con los intereses del territorio en las dimensiones económicas, medioambientales, sociales y culturales."/>
    <s v="Elaboración del informe de proyección de demanda de energéticos: energía eléctrica, gas natural y combustibles líquidos para el periodo 2022-2037"/>
    <s v="Proyección de demanda de energéticos"/>
    <s v="0 meses de retraso en la publicación del informe"/>
    <s v="meses de retraso (fecha programada es junio de 2022)"/>
    <s v="Compilación datos 2021 y proyección de PIB"/>
    <n v="0.04"/>
    <s v="Funcionamiento"/>
    <s v="N.A."/>
    <x v="5"/>
    <s v="X"/>
    <m/>
    <s v="Subdirección de Energía Eléctrica - GIT Generación y Registro"/>
    <d v="2022-01-01T00:00:00"/>
    <d v="2022-03-01T00:00:00"/>
    <m/>
    <m/>
    <m/>
    <d v="2022-03-30T00:00:00"/>
    <n v="0.04"/>
    <s v="Se tienen las bases de datos compiladas y la estimación del PIB para las proyecciones de demanda."/>
    <n v="0.04"/>
    <s v="El reporte indica que se cumplió la actividad, sin embargo, no se cuenta con evidencia objetiva de las bases de datos compilada y la estimación PIB para determinar el cumplimiento."/>
    <d v="2022-04-19T00:00:00"/>
    <s v="Cumplida"/>
    <d v="2022-05-30T00:00:00"/>
    <n v="0.04"/>
    <s v="Se estimaron los escenarios de PIB para utilizar en la proyección de demanda"/>
    <n v="0.04"/>
    <s v="Actividad cumplida desde el 1er trimestre y cuenta con las evidencias objetivas."/>
    <d v="2022-07-19T00:00:00"/>
    <s v="Cumplida"/>
    <d v="2022-09-30T00:00:00"/>
    <n v="0.04"/>
    <s v="Actividad cumplida desde el 1er trimestre y cuenta con las evidencias objetivas."/>
    <n v="0.04"/>
    <s v="Actividad cumplida desde el 1er trimestre y cuenta con las evidencias objetivas."/>
    <d v="2022-10-13T00:00:00"/>
    <s v="Cumplida"/>
    <d v="2022-09-30T00:00:00"/>
    <n v="0.04"/>
    <s v="Actividad cumplida desde el 1er trimestre y cuenta con las evidencias objetivas. Puede ser consultado en: https://www1.upme.gov.co/DemandayEficiencia/Paginas/Proyecciones-de-demanda.aspx"/>
    <n v="0.04"/>
    <s v="Subactividad ejecutada completamente"/>
    <d v="2023-01-18T00:00:00"/>
    <x v="0"/>
  </r>
  <r>
    <n v="2"/>
    <s v="Objetivo Estratégico No.3"/>
    <s v="Orientar el aprovechamiento y uso eficiente y responsable de los recursos minero – energéticos."/>
    <s v="3.2 Realizar una planificación del sector minero energético que propenda por la armonización de los intereses del gobierno nacional con los intereses del territorio en las dimensiones económicas, medioambientales, sociales y culturales."/>
    <s v="Elaboración del informe de proyección de demanda de energéticos: energía eléctrica, gas natural y combustibles líquidos para el periodo 2022-2037"/>
    <s v="Proyección de demanda de energéticos"/>
    <s v="0 meses de retraso en la publicación del informe"/>
    <s v="meses de retraso (fecha programada es junio de 2022)"/>
    <s v="Proyección de demanda de los 4 energéticos priorizados"/>
    <n v="0.1"/>
    <s v="Funcionamiento"/>
    <s v="N.A."/>
    <x v="5"/>
    <m/>
    <s v="X"/>
    <m/>
    <d v="2022-03-01T00:00:00"/>
    <d v="2022-05-15T00:00:00"/>
    <m/>
    <m/>
    <m/>
    <d v="2022-03-31T00:00:00"/>
    <n v="0.1"/>
    <s v="Se tiene el esquema de publicación y avances en la redacción del documento."/>
    <n v="0.05"/>
    <s v="La actividad reportan avance del 50% de lo programado, pero no se cuenta con evidencias objetiva para verificarlo."/>
    <d v="2022-04-19T00:00:00"/>
    <s v="Con avance"/>
    <d v="2022-06-30T00:00:00"/>
    <n v="0.1"/>
    <s v="Se tienen los resultados de las estimaciones para los energéticos que componen el informe"/>
    <n v="0.1"/>
    <s v="Actividad que reporta cumplimiento desde el 1er trimestre,  no se identifican las evidencias de la proyección de demanda de los 4 energéticos priorizados, dentro de la carpeta correspondiente. "/>
    <d v="2022-07-19T00:00:00"/>
    <s v="Cumplida"/>
    <d v="2022-07-30T00:00:00"/>
    <n v="0.1"/>
    <s v="Actividad cumplida desde el segundo trimestre. La publiación se puede consultar en la página web de la entidad  https://www1.upme.gov.co/DemandayEficiencia/Paginas/Proyecciones-de-demanda.aspx"/>
    <n v="0.1"/>
    <s v="Actividad cumplida en el 2do trimestre y cuenta con las evidencias que corresponden a las proyecciones publicadas en página web."/>
    <d v="2022-10-13T00:00:00"/>
    <s v="Cumplida"/>
    <d v="2022-07-30T00:00:00"/>
    <n v="0.1"/>
    <s v="Actividad cumplida desde el segundo trimestre. La publiación se puede consultar en la página web de la entidad  https://www1.upme.gov.co/DemandayEficiencia/Paginas/Proyecciones-de-demanda.aspx"/>
    <n v="0.1"/>
    <s v="Subactividad ejecutada completamente"/>
    <d v="2023-01-18T00:00:00"/>
    <x v="0"/>
  </r>
  <r>
    <n v="3"/>
    <s v="Objetivo Estratégico No.3"/>
    <s v="Orientar el aprovechamiento y uso eficiente y responsable de los recursos minero – energéticos."/>
    <s v="3.2 Realizar una planificación del sector minero energético que propenda por la armonización de los intereses del gobierno nacional con los intereses del territorio en las dimensiones económicas, medioambientales, sociales y culturales."/>
    <s v="Elaboración del informe de proyección de demanda de energéticos: energía eléctrica, gas natural y combustibles líquidos para el periodo 2022-2037"/>
    <s v="Proyección de demanda de energéticos"/>
    <s v="0 meses de retraso en la publicación del informe"/>
    <s v="meses de retraso (fecha programada es junio de 2022)"/>
    <s v="Redacción del documento, diagramación por parte de la OGI y publicación en la página web de la UPME"/>
    <n v="0.1"/>
    <s v="Funcionamiento"/>
    <s v="N.A."/>
    <x v="5"/>
    <s v="X"/>
    <m/>
    <s v="Oficina de Gestión de la Información"/>
    <d v="2022-03-01T00:00:00"/>
    <d v="2022-06-30T00:00:00"/>
    <m/>
    <m/>
    <m/>
    <m/>
    <n v="0"/>
    <s v="Esto se realiza en el mes de junio."/>
    <m/>
    <m/>
    <m/>
    <s v="En terminos"/>
    <d v="2022-06-30T00:00:00"/>
    <n v="0.1"/>
    <s v="Se tiene el informe y sus resultados. Se pasará a OGI el viernes 17 de junio para diagración y se presenta al director el 22 de junio."/>
    <n v="0.1"/>
    <s v="Actividad que reporta cumplimiento acorde con lo programado, no se identifican las evidencias del documento relacionado con la proyección de demanda de energéticos: energía eléctrica, gas natural y combustibles líquidos para el periodo 2022-2037, dentro d"/>
    <d v="2022-07-19T00:00:00"/>
    <s v="Cumplida"/>
    <d v="2022-07-30T00:00:00"/>
    <n v="0.1"/>
    <s v="Actividad cumplida desde el segundo trimestre. La publiación se puede consultar en la página web de la entidad  https://www1.upme.gov.co/DemandayEficiencia/Paginas/Proyecciones-de-demanda.aspx"/>
    <n v="0.1"/>
    <s v="Actividad cumplida en el 2do trimestre y cuenta con las evidencias que corresponden a las proyecciones publicadas en página web."/>
    <d v="2022-10-13T00:00:00"/>
    <s v="Cumplida"/>
    <d v="2022-07-30T00:00:00"/>
    <n v="0.1"/>
    <s v="Actividad cumplida desde el segundo trimestre. La publiación se puede consultar en la página web de la entidad  https://www1.upme.gov.co/DemandayEficiencia/Paginas/Proyecciones-de-demanda.aspx"/>
    <n v="0.1"/>
    <s v="Subactividad ejecutada completamente"/>
    <d v="2023-01-18T00:00:00"/>
    <x v="0"/>
  </r>
  <r>
    <n v="4"/>
    <s v="Objetivo Estratégico No.3"/>
    <s v="Orientar el aprovechamiento y uso eficiente y responsable de los recursos minero – energéticos."/>
    <s v="3.1 Elaborar los planes minero-energéticos con aplicación de estándares OCDE, y alineación con los ODS, objetivos transformacionales del sector y Plan Nacional de Desarrollo – PND."/>
    <s v="Actualizar el Plan Energético Nacional 2022-2052"/>
    <s v="Plan Energético Nacional actualizado"/>
    <n v="1"/>
    <s v="Documento"/>
    <s v="Autodiagnóstico: Priorización de temas, información a recolectar y regiones"/>
    <n v="0.04"/>
    <s v="Funcionamiento"/>
    <s v="N.A."/>
    <x v="5"/>
    <m/>
    <s v="X"/>
    <m/>
    <d v="2022-02-01T00:00:00"/>
    <d v="2022-02-20T00:00:00"/>
    <m/>
    <m/>
    <m/>
    <d v="2022-02-28T00:00:00"/>
    <n v="0.04"/>
    <s v="Se realizó el autodiagnóstico del PEN pasado con todo el equipo de la subdirección de demanda."/>
    <n v="0.04"/>
    <s v="El reporte indica que si se cumplió la actividad, sin embargo, no se encuentra evidencias objetivas del autodiagnostico del PEN para determinar el cumplimiento. "/>
    <d v="2022-04-19T00:00:00"/>
    <s v="Cumplida"/>
    <d v="2022-06-30T00:00:00"/>
    <n v="0.04"/>
    <s v="Se realizó el autodiagnóstico de forma conjunta en la subdirección"/>
    <n v="0.04"/>
    <s v="Actividad que reporta cumplimiento desde el 1er trimestre, no se identifican las evidencias del autodiagnóstico realizado en la carpeta correspondiente. "/>
    <d v="2022-07-19T00:00:00"/>
    <s v="Cumplida"/>
    <d v="2022-02-28T00:00:00"/>
    <n v="0.04"/>
    <s v="Actividad cumplida desde el primer trimestre."/>
    <n v="0.04"/>
    <s v="Actividad cumplida desde el 1er trimestre."/>
    <d v="2022-10-13T00:00:00"/>
    <s v="Cumplida"/>
    <d v="2022-02-28T00:00:00"/>
    <n v="0.04"/>
    <s v="Actividad cumplida desde el primer trimestre."/>
    <n v="0.04"/>
    <s v="Subactividad ejecutada completamente"/>
    <d v="2023-01-18T00:00:00"/>
    <x v="0"/>
  </r>
  <r>
    <n v="5"/>
    <s v="Objetivo Estratégico No.3"/>
    <s v="Orientar el aprovechamiento y uso eficiente y responsable de los recursos minero – energéticos."/>
    <s v="3.1 Elaborar los planes minero-energéticos con aplicación de estándares OCDE, y alineación con los ODS, objetivos transformacionales del sector y Plan Nacional de Desarrollo – PND."/>
    <s v="Actualizar el Plan Energético Nacional 2022-2052"/>
    <s v="Plan Energético Nacional actualizado"/>
    <m/>
    <m/>
    <s v="Realización de talleres de construcción colectiva para definición de la matriz de entorno, DOFA y escenarios"/>
    <n v="0.06"/>
    <s v="Inversión"/>
    <s v="Asesoría para la seguridad energética y el seguimiento del PEN a nivel Nacional."/>
    <x v="5"/>
    <s v="X"/>
    <m/>
    <s v="Todas"/>
    <d v="2022-03-01T00:00:00"/>
    <d v="2022-06-30T00:00:00"/>
    <m/>
    <m/>
    <m/>
    <d v="2022-03-31T00:00:00"/>
    <n v="0.03"/>
    <s v="Se realizaron entrevistas a expertos y se consolidó una matriz inicial. El concurso para seleccionar los realizadores del taller se encuentra en curso."/>
    <n v="0.03"/>
    <s v="La actividad presenta avance del 50% de lo programado, sin embargo, no se encuentra evidencias objetivas para determinar el cumplimiento."/>
    <d v="2022-04-19T00:00:00"/>
    <s v="Con avance"/>
    <d v="2022-06-30T00:00:00"/>
    <n v="0.03"/>
    <s v="Se realizaron las entrevistas del PEN y se inició la consultoría para los talleres de participación ciudadana."/>
    <n v="0.03"/>
    <s v="Actividad que continúa con avance del 3% reportado en el 1er trimestre, no se identifican las evidencias del avance y presenta rezago del 3%. Finalizaba en junio."/>
    <d v="2022-07-19T00:00:00"/>
    <s v="Incumplida"/>
    <d v="2022-09-20T00:00:00"/>
    <n v="0.06"/>
    <s v="Se realizaron las entrevistas y todos los talleres de participación colectiva virtuales y presenciales. Las entrevistas estan aqui: https://drive.google.com/drive/folders/1CMcy7ITx9yNwvheC7ubHoCsIbz1YwkTc"/>
    <n v="0.06"/>
    <s v="Actividad cumplida durante el 3er trimetre, cuenta con las evidencias relacionadas con la realización de talleres de participación ciudadana, el análisis del entorno y la construcción de escenarios."/>
    <d v="2022-10-13T00:00:00"/>
    <s v="Cumplida"/>
    <d v="2022-09-20T00:00:00"/>
    <n v="0.06"/>
    <s v="Se realizaron las entrevistas y todos los talleres de participación colectiva virtuales y presenciales. Las entrevistas estan aqui: https://drive.google.com/drive/folders/1CMcy7ITx9yNwvheC7ubHoCsIbz1YwkTc"/>
    <n v="0.06"/>
    <s v="Subactividad ejecutada completamente"/>
    <d v="2023-01-18T00:00:00"/>
    <x v="0"/>
  </r>
  <r>
    <n v="6"/>
    <s v="Objetivo Estratégico No.3"/>
    <s v="Orientar el aprovechamiento y uso eficiente y responsable de los recursos minero – energéticos."/>
    <s v="3.1 Elaborar los planes minero-energéticos con aplicación de estándares OCDE, y alineación con los ODS, objetivos transformacionales del sector y Plan Nacional de Desarrollo – PND."/>
    <s v="Actualizar el Plan Energético Nacional 2022-2052"/>
    <s v="Plan Energético Nacional actualizado"/>
    <m/>
    <m/>
    <s v="Modelamiento nuevos escenarios"/>
    <n v="0.06"/>
    <s v="Funcionamiento"/>
    <s v="N.A."/>
    <x v="5"/>
    <m/>
    <s v="X"/>
    <m/>
    <d v="2022-06-01T00:00:00"/>
    <d v="2022-10-30T00:00:00"/>
    <m/>
    <m/>
    <m/>
    <m/>
    <n v="0"/>
    <m/>
    <m/>
    <m/>
    <m/>
    <s v="En terminos"/>
    <m/>
    <n v="0"/>
    <m/>
    <n v="0"/>
    <s v="Actividad se ejecuta entre junio y octubre según lo proyectado."/>
    <d v="2022-07-19T00:00:00"/>
    <s v="Sin avance y en terminos"/>
    <d v="2022-09-22T00:00:00"/>
    <n v="0.02"/>
    <s v="En ejecución sobre los tiempos planeados"/>
    <n v="0.02"/>
    <s v="Actividad que reporta avance del 2%, no se identican evidencias frente al &quot;modelamiento nuevos escenarios&quot;. Finaliza en Octubre."/>
    <d v="2022-10-13T00:00:00"/>
    <s v="Con avance y en terminos"/>
    <d v="2022-12-23T00:00:00"/>
    <n v="0.06"/>
    <s v="Se realizó la modelación de los escenarios del Plan Energético Nacional en la herramienta LEAP. Los resultados del modelo se encuentran en:_x000a__x000a_https://drive.google.com/drive/u/2/folders/15HwNiAnUijpxy3PnVgK01IoSka9WrqzF"/>
    <n v="0.06"/>
    <s v="Subactividad ejecutada completamente"/>
    <d v="2023-01-18T00:00:00"/>
    <x v="0"/>
  </r>
  <r>
    <n v="7"/>
    <s v="Objetivo Estratégico No.3"/>
    <s v="Orientar el aprovechamiento y uso eficiente y responsable de los recursos minero – energéticos."/>
    <s v="3.1 Elaborar los planes minero-energéticos con aplicación de estándares OCDE, y alineación con los ODS, objetivos transformacionales del sector y Plan Nacional de Desarrollo – PND."/>
    <s v="Actualizar el Plan Energético Nacional 2022-2052"/>
    <s v="Plan Energético Nacional actualizado"/>
    <m/>
    <m/>
    <s v="Redacción del documento, diagramación por parte de la OGI y publicación en la página web de la UPME documento a consulta"/>
    <n v="0.09"/>
    <s v="Funcionamiento"/>
    <s v="N.A."/>
    <x v="5"/>
    <s v="X"/>
    <m/>
    <s v="Oficina de Gestión de la Información"/>
    <d v="2022-06-01T00:00:00"/>
    <d v="2022-12-30T00:00:00"/>
    <m/>
    <m/>
    <m/>
    <m/>
    <n v="0"/>
    <m/>
    <m/>
    <m/>
    <m/>
    <s v="En terminos"/>
    <m/>
    <n v="0"/>
    <m/>
    <n v="0"/>
    <s v="Actividad que se ejecuta entre junio y diciembre según lo proyectado."/>
    <d v="2022-07-19T00:00:00"/>
    <s v="Sin avance y en terminos"/>
    <m/>
    <n v="0"/>
    <s v="Esto se realiza al final del año"/>
    <n v="0"/>
    <s v="Actividad que no presenta avance, finaliza en diciembre."/>
    <d v="2022-10-13T00:00:00"/>
    <s v="Sin avance y en terminos"/>
    <d v="2022-12-23T00:00:00"/>
    <n v="0.03"/>
    <s v="Se cuenta con el documento base, el cual se encuentra en revisión por parte de la Subdirección de Demanda. Posteriormente se remitirá a la OGI para la respectiva diagramación y publicación. El documento se puede consultar en: https://docs.google.com/docum"/>
    <n v="0.03"/>
    <s v="Actividad no ejecutada en su totalidad"/>
    <d v="2023-01-18T00:00:00"/>
    <x v="1"/>
  </r>
  <r>
    <n v="8"/>
    <s v="Objetivo Estratégico No.4"/>
    <s v="Desarrollar las acciones necesarias que permitan materializar los planes, programas y proyectos en el sector minero energético."/>
    <s v="4.2 Promover las FNCER y eficiencia energética."/>
    <s v="Actualizar la reglamentación de incentivos tributarios de acuerdo con lo establecido en la Ley 2099 de 2021"/>
    <s v="Resolución con el procedimiento"/>
    <n v="1"/>
    <s v="Documento"/>
    <s v="Publicación de resolución definitiva con el nuevo procedimiento para la solicitud de certificado UPME para las inversiones en FNCE, GEE e H2"/>
    <n v="0.05"/>
    <s v="Funcionamiento"/>
    <s v="N.A."/>
    <x v="6"/>
    <m/>
    <s v="X"/>
    <m/>
    <d v="2022-01-14T00:00:00"/>
    <d v="2022-04-30T00:00:00"/>
    <m/>
    <m/>
    <m/>
    <d v="2022-03-31T00:00:00"/>
    <n v="4.0000000000000008E-2"/>
    <s v="Se tiene una versión preliminar de la resolución definitiva y se tiene la matriz de comentarios con sus respectivas respuestas. Se debe realizar eltrámite ante función pública una vez eldecreto reglamentario se expida."/>
    <n v="0.04"/>
    <s v="La actividad presenta avance del 80% de lo programado, sin embargo, no se encuentran evidencias objetivas para determinar el cumplimiento."/>
    <d v="2022-04-19T00:00:00"/>
    <s v="Con avance"/>
    <d v="2022-05-13T00:00:00"/>
    <n v="4.0000000000000008E-2"/>
    <s v="Se envió a función pública la nueva versión del procedimiento para los incentivos tributarios de acuerdo con lo dispuesto en la Ley 2099"/>
    <n v="0.04"/>
    <s v="Actividad que continúa con el avance del 4% reportado en el 1er trimestre, cuenta con las evidencias y  presenta rezago del 1%. Finalizaba en abril."/>
    <d v="2022-07-19T00:00:00"/>
    <s v="Incumplida"/>
    <d v="2022-08-05T00:00:00"/>
    <n v="0.05"/>
    <s v="Tarea cumplida. La resolución con el nuevo procedimiento ya se encuentra publicada y en vigencia.  La resolución se encuentra aqui: https://www1.upme.gov.co/Normatividad/319_2022.pdf"/>
    <n v="0.05"/>
    <s v="Actividad cumplida durante el 3er trimestre, cuenta con las evidencias."/>
    <d v="2022-10-13T00:00:00"/>
    <s v="Cumplida"/>
    <d v="2022-08-05T00:00:00"/>
    <n v="0.05"/>
    <s v="Tarea cumplida. La resolución con el nuevo procedimiento ya se encuentra publicada y en vigencia.  La resolución se encuentra aqui: https://www1.upme.gov.co/Normatividad/319_2022.pdf"/>
    <n v="0.05"/>
    <s v="Subactividad ejecutada completamente"/>
    <d v="2023-01-18T00:00:00"/>
    <x v="0"/>
  </r>
  <r>
    <n v="9"/>
    <s v="Objetivo Estratégico No.4"/>
    <s v="Desarrollar las acciones necesarias que permitan materializar los planes, programas y proyectos en el sector minero energético."/>
    <s v="4.2 Promover las FNCER y eficiencia energética."/>
    <s v="Actualizar la reglamentación de incentivos tributarios de acuerdo con lo establecido en la Ley 2099 de 2021"/>
    <s v="Resolución con el procedimiento"/>
    <n v="1"/>
    <s v="Documento"/>
    <s v="Publicación de resolución definitiva con los criterios para determinar la inclusión de un bien o servicio a la lista de inversiones con incentivos tributarios."/>
    <n v="0.05"/>
    <s v="Funcionamiento"/>
    <s v="N.A."/>
    <x v="6"/>
    <m/>
    <s v="X"/>
    <m/>
    <d v="2022-01-01T00:00:00"/>
    <d v="2022-06-30T00:00:00"/>
    <m/>
    <m/>
    <m/>
    <d v="2022-03-31T00:00:00"/>
    <n v="2.0000000000000004E-2"/>
    <s v="Se presentó una versión preliminar al director y estamos realizando los ajustes."/>
    <n v="0.02"/>
    <s v="La actividad presenta avance del 40% de lo programado, sin embargo, no se encuentra evidencias objetivas para determinar el cumplimiento. La actividad finaliza en junio."/>
    <d v="2022-04-19T00:00:00"/>
    <s v="Con avance"/>
    <m/>
    <n v="2.5000000000000001E-2"/>
    <s v="Se realizó la consulta pública de la resolución. Se recibieron los comentarios. Se procederá a analizarlos y ajustar la resolución con ellos."/>
    <n v="2.5000000000000001E-2"/>
    <s v="Actividad que reporta avance acumulado del 2,5%, cuenta con las evidencias objetivas y queda con un rezago del 2,5%. Finalizaba en junio."/>
    <d v="2022-07-19T00:00:00"/>
    <s v="Incumplida"/>
    <d v="2022-08-05T00:00:00"/>
    <n v="4.4999999999999998E-2"/>
    <s v="La resolución definitiva se encuentra en revisión de DAFP para proceder con su publicación y aplicación"/>
    <n v="4.4999999999999998E-2"/>
    <s v="Actividad que presenta avance acumulado del 4,5%, no cuenta con evidencias objetivas para validar el reporte."/>
    <d v="2022-10-13T00:00:00"/>
    <s v="Incumplida"/>
    <d v="2022-08-05T00:00:00"/>
    <n v="0.05"/>
    <s v="La lista de bienes y servicios se encuentra en el anexo 2 de la resolución UPME 319 de 2022 https://www1.upme.gov.co/Normatividad/319_2022.pdf_x000a__x000a_El procedimiento de ampliación para la inclusión de bienes o servicios a la establecida en la Resolución UPME N"/>
    <n v="0.05"/>
    <s v="Subactividad ejecutada completamente"/>
    <d v="2023-01-18T00:00:00"/>
    <x v="0"/>
  </r>
  <r>
    <n v="10"/>
    <s v="Objetivo Estratégico No.4"/>
    <s v="Desarrollar las acciones necesarias que permitan materializar los planes, programas y proyectos en el sector minero energético."/>
    <s v="4.2 Promover las FNCER y eficiencia energética."/>
    <s v="Actualizar la reglamentación de incentivos tributarios de acuerdo con lo establecido en la Ley 2099 de 2021"/>
    <s v="Lista de bienes y servicios GEE"/>
    <n v="1"/>
    <s v="Documento"/>
    <s v="Publicación del listado de bienes y servicios de GEE de acuerdo con la adopción del nuevo PAI-PROURE"/>
    <n v="0.05"/>
    <s v="Inversión"/>
    <s v="Asesoría para la seguridad energética y el seguimiento del PEN a nivel Nacional."/>
    <x v="6"/>
    <m/>
    <s v="X"/>
    <m/>
    <d v="2022-03-01T00:00:00"/>
    <d v="2022-07-30T00:00:00"/>
    <m/>
    <m/>
    <m/>
    <d v="2022-03-31T00:00:00"/>
    <n v="1.4999999999999999E-2"/>
    <s v="Se avanza en la compilación de la lista."/>
    <n v="1.4999999999999999E-2"/>
    <s v="La actividad presenta avance del 30% de lo programado, sin embargo, no se encuentra evidencias objetivas para determinar el cumplimiento. La actividad finaliza en julio."/>
    <d v="2022-04-19T00:00:00"/>
    <s v="Con avance"/>
    <m/>
    <n v="2.5000000000000001E-2"/>
    <s v="Se publicó a comentarios una primera versión de la lista. Se finalizó el periodo de comentarios en la semana de 13 de junio."/>
    <n v="2.5000000000000001E-2"/>
    <s v="Actividad que reporta avance acumulado del 2,5%, cuenta con las evidencias objetivas. Finaliza en julio."/>
    <d v="2022-07-19T00:00:00"/>
    <s v="Con avance y en terminos"/>
    <d v="2022-08-05T00:00:00"/>
    <n v="0.05"/>
    <s v="La lista de bienes y servicios se encuentra en el anexo 2 de la resolución UPME 319 de 2022 https://www1.upme.gov.co/Normatividad/319_2022.pdf"/>
    <n v="0.05"/>
    <s v="Actividad cumplida durante el 3er trimestre, cuenta con las evidencias."/>
    <d v="2022-10-13T00:00:00"/>
    <s v="Cumplida"/>
    <d v="2022-08-05T00:00:00"/>
    <n v="0.05"/>
    <s v="La lista de bienes y servicios se encuentra en el anexo 2 de la resolución UPME 319 de 2022. https://www1.upme.gov.co/Normatividad/319_2022.pdf"/>
    <n v="0.05"/>
    <s v="Subactividad ejecutada completamente"/>
    <d v="2023-01-18T00:00:00"/>
    <x v="0"/>
  </r>
  <r>
    <n v="11"/>
    <s v="Objetivo Estratégico No.4"/>
    <s v="Desarrollar las acciones necesarias que permitan materializar los planes, programas y proyectos en el sector minero energético."/>
    <s v="4.2 Promover las FNCER y eficiencia energética."/>
    <s v="Actualizar la reglamentación de incentivos tributarios de acuerdo con lo establecido en la Ley 2099 de 2021"/>
    <s v="Lista de bienes y servicios GEE"/>
    <n v="1"/>
    <s v="Documento"/>
    <s v="Publicación del listado de bienes y servicios de H2"/>
    <n v="0.05"/>
    <s v="Inversión"/>
    <s v="Asesoría para la seguridad energética y el seguimiento del PEN a nivel Nacional."/>
    <x v="6"/>
    <m/>
    <s v="X"/>
    <m/>
    <d v="2022-01-01T00:00:00"/>
    <d v="2022-06-30T00:00:00"/>
    <m/>
    <m/>
    <m/>
    <d v="2022-03-31T00:00:00"/>
    <n v="2.5000000000000001E-2"/>
    <s v="Se terminó la primera fase del convenio con CSIRO y se tiene una lista compilada con respuesta a comentarios sobre los bienes y servicios asociados al upstream. TRabajamos en la segunda fase para completar la lista."/>
    <n v="2.5000000000000001E-2"/>
    <s v="La actividad presenta avance del 50% de lo programado, sin embargo, no se encuentra evidencias objetivas para determinar el cumplimiento."/>
    <d v="2022-04-19T00:00:00"/>
    <s v="Con avance"/>
    <m/>
    <n v="4.0000000000000008E-2"/>
    <s v="Se recibió el informe del consultor y se procede a publicar la lista a comentarios"/>
    <n v="0.04"/>
    <s v="Actividad que reporta avance del 4%, cuenta con las evidencias objetivas y queda con un rezago del 1%. Finalizaba en junio."/>
    <d v="2022-07-19T00:00:00"/>
    <s v="Incumplida"/>
    <d v="2022-08-05T00:00:00"/>
    <n v="0.05"/>
    <s v="La lista de bienes y servicios se encuentra en el anexo 3 de la resolución UPME 319 de 2022. https://www1.upme.gov.co/Normatividad/319_2022.pdf"/>
    <n v="0.05"/>
    <s v="Actividad cumplida durante el 3er trimestre, cuenta con las evidencias."/>
    <d v="2022-10-13T00:00:00"/>
    <s v="Cumplida"/>
    <d v="2022-08-05T00:00:00"/>
    <n v="0.05"/>
    <s v="La lista de bienes y servicios se encuentra en el anexo 3 de la resolución UPME 319 de 2022. https://www1.upme.gov.co/Normatividad/319_2022.pdf"/>
    <n v="0.05"/>
    <s v="Subactividad ejecutada completamente"/>
    <d v="2023-01-18T00:00:00"/>
    <x v="0"/>
  </r>
  <r>
    <n v="12"/>
    <s v="Objetivo Estratégico No.4"/>
    <s v="Desarrollar las acciones necesarias que permitan materializar los planes, programas y proyectos en el sector minero energético."/>
    <s v="4.2 Promover las FNCER y eficiencia energética."/>
    <s v="Actualizar la reglamentación de incentivos tributarios de acuerdo con lo establecido en la Ley 2099 de 2021"/>
    <s v="Lista de bienes y servicios GEE"/>
    <n v="1"/>
    <s v="Documento"/>
    <s v="Publicación del listado de bienes y servicios de CCUS"/>
    <n v="0.05"/>
    <s v="Inversión"/>
    <s v="Asesoría para la seguridad energética y el seguimiento del PEN a nivel Nacional."/>
    <x v="6"/>
    <m/>
    <s v="X"/>
    <m/>
    <d v="2022-04-01T00:00:00"/>
    <d v="2022-09-30T00:00:00"/>
    <m/>
    <m/>
    <m/>
    <d v="2022-03-31T00:00:00"/>
    <n v="5.000000000000001E-3"/>
    <s v="Se seleccionó al contratista para asesorar la lista de bienes y servicios para CCUS. Se encuentra en trámites precontractuales."/>
    <n v="5.0000000000000001E-3"/>
    <m/>
    <m/>
    <s v="Con avance"/>
    <m/>
    <n v="1.4999999999999999E-2"/>
    <s v="Se recibió el primer informe del consultor. El contrato avanza de forma normal"/>
    <n v="1.4999999999999999E-2"/>
    <s v="Actividad que reporta avance del 1,5% y cuenta con las evidencias objetivas. Finaliza en septiembre."/>
    <d v="2022-07-19T00:00:00"/>
    <s v="Con avance y en terminos"/>
    <d v="2022-09-30T00:00:00"/>
    <n v="0.05"/>
    <s v="El contratista ya entregó una lista inicial a la que se hicieron comentarios por parte del equipo de trabajo. Se publicará en la fecha programada"/>
    <n v="0.05"/>
    <s v="Actividad cumplida durante el 3er trimestre, las evidencias coirresponden al Informe No.2 &quot;Identificación de los bienes y servicios que son requeridos para la Captura, secuestro y utilización de carbono de acuerdo con lo establecido en la ley 2099 de 2021"/>
    <d v="2022-10-13T00:00:00"/>
    <s v="Cumplida"/>
    <d v="2022-12-31T00:00:00"/>
    <n v="0.05"/>
    <s v="Actividad cumplida durante el 3er trimestre, las evidencias coirresponden al Informe No.2 &quot;Identificación de los bienes y servicios que son requeridos para la Captura, secuestro y utilización de carbono de acuerdo con lo establecido en la ley 2099 de 2021"/>
    <n v="0.05"/>
    <s v="Subactividad ejecutada completamente"/>
    <d v="2023-01-18T00:00:00"/>
    <x v="0"/>
  </r>
  <r>
    <n v="13"/>
    <s v="Objetivo Estratégico No.3"/>
    <s v="Orientar el aprovechamiento y uso eficiente y responsable de los recursos minero – energéticos."/>
    <s v="3.1 Elaborar los planes minero-energéticos con aplicación de estándares OCDE, y alineación con los ODS, objetivos transformacionales del sector y Plan Nacional de Desarrollo – PND."/>
    <s v="Elaborar el Balance energético nacional BECO 2021"/>
    <s v="Matriz producción-utilización para 19 energéticos para el año 2021"/>
    <n v="1"/>
    <s v="Matriz"/>
    <s v="Compilación datos 2021"/>
    <n v="0.18"/>
    <s v="Funcionamiento"/>
    <s v="N.A."/>
    <x v="5"/>
    <m/>
    <s v="X"/>
    <m/>
    <d v="2022-03-30T00:00:00"/>
    <d v="2022-09-30T00:00:00"/>
    <m/>
    <m/>
    <m/>
    <d v="2022-03-31T00:00:00"/>
    <n v="1.7999999999999999E-2"/>
    <s v="Se cuenta con los datos de 2021"/>
    <n v="1.7999999999999999E-2"/>
    <s v="El reporte indica que se avanzó en la actividad, sin embargo, no se encuentra evidencias objetivas del autodiagnostico del PEN para determinar el cumplimiento. "/>
    <d v="2022-04-19T00:00:00"/>
    <s v="Con avance"/>
    <d v="2022-06-30T00:00:00"/>
    <n v="5.3999999999999999E-2"/>
    <s v="Avance en la recopilación de datos."/>
    <n v="7.1999999999999995E-2"/>
    <s v="Actividad que reporta avance acumulado del 7,2%, no se encuentran las evidencias del avance relacionado con la compilación de datos. Finaliza en septiembre."/>
    <d v="2022-07-19T00:00:00"/>
    <s v="Con avance y en terminos"/>
    <d v="2022-09-01T00:00:00"/>
    <n v="0.18"/>
    <s v="Ya se tiene la matriz compilada para publicación en la página web de la entidad"/>
    <n v="0.18"/>
    <s v="Actividad cumplida durante el 3er trimestre, cuenta con las evidencias que corresponde a achivo excel con datos relacionados con el BECO."/>
    <d v="2022-10-13T00:00:00"/>
    <s v="Cumplida"/>
    <d v="2022-09-01T00:00:00"/>
    <n v="0.18"/>
    <s v="La nueva versión del Balance Energético Colombiano se encuentra publicada en el siguiente enlace: https://www1.upme.gov.co/DemandayEficiencia/Paginas/BECO.aspx"/>
    <n v="0.18"/>
    <s v="Subactividad ejecutada completamente"/>
    <d v="2023-01-18T00:00:00"/>
    <x v="0"/>
  </r>
  <r>
    <n v="14"/>
    <s v="Objetivo Estratégico No.3"/>
    <s v="Orientar el aprovechamiento y uso eficiente y responsable de los recursos minero – energéticos."/>
    <s v="3.1 Elaborar los planes minero-energéticos con aplicación de estándares OCDE, y alineación con los ODS, objetivos transformacionales del sector y Plan Nacional de Desarrollo – PND."/>
    <s v="Elaborar el Balance energético nacional BECO 2021"/>
    <m/>
    <m/>
    <m/>
    <s v="Presentación datos consolidados 2021"/>
    <n v="0.04"/>
    <s v="Funcionamiento"/>
    <s v="N.A."/>
    <x v="5"/>
    <m/>
    <s v="X"/>
    <m/>
    <d v="2022-10-01T00:00:00"/>
    <d v="2022-10-05T00:00:00"/>
    <m/>
    <m/>
    <m/>
    <m/>
    <n v="0"/>
    <m/>
    <m/>
    <m/>
    <m/>
    <s v="En terminos"/>
    <m/>
    <n v="0"/>
    <m/>
    <n v="0"/>
    <s v="Actividad que se ejecuta en octubre, según lo proyectado."/>
    <d v="2022-07-19T00:00:00"/>
    <s v="Sin avance y en terminos"/>
    <d v="2022-09-07T00:00:00"/>
    <n v="0.04"/>
    <s v="La presentación del BECO se realizó el día miercoles 7 de septiembre al director de la UPME para proceder con ajustes y publicación final"/>
    <n v="0.04"/>
    <s v="Actividad cumplida durante el 3er trimestre, cuenta con las evidencias."/>
    <d v="2022-10-13T00:00:00"/>
    <s v="Cumplida"/>
    <d v="2022-09-07T00:00:00"/>
    <n v="0.04"/>
    <s v="La presentación del BECO se realizó el día 28 de septiembre al público. Se encuentra en: https://www.youtube.com/watch?v=Rv3ioW5l6GQ"/>
    <n v="0.04"/>
    <s v="Subactividad ejecutada completamente"/>
    <d v="2023-01-18T00:00:00"/>
    <x v="0"/>
  </r>
  <r>
    <n v="15"/>
    <s v="Objetivo Estratégico No.3"/>
    <s v="Orientar el aprovechamiento y uso eficiente y responsable de los recursos minero – energéticos."/>
    <s v="3.1 Elaborar los planes minero-energéticos con aplicación de estándares OCDE, y alineación con los ODS, objetivos transformacionales del sector y Plan Nacional de Desarrollo – PND."/>
    <s v="Elaborar el Balance energético nacional BECO 2021"/>
    <m/>
    <m/>
    <m/>
    <s v="Publicación en la página web"/>
    <n v="0.04"/>
    <s v="Funcionamiento"/>
    <s v="N.A."/>
    <x v="5"/>
    <m/>
    <s v="X"/>
    <m/>
    <d v="2022-10-05T00:00:00"/>
    <d v="2022-10-10T00:00:00"/>
    <m/>
    <m/>
    <m/>
    <m/>
    <n v="0"/>
    <m/>
    <m/>
    <m/>
    <m/>
    <s v="En terminos"/>
    <m/>
    <n v="0"/>
    <m/>
    <n v="0"/>
    <s v="Actividad que se ejecuta en octubre, según lo proyectado."/>
    <d v="2022-07-19T00:00:00"/>
    <s v="Sin avance y en terminos"/>
    <d v="2022-09-23T00:00:00"/>
    <n v="0.04"/>
    <s v="Se publica la versión del BECO para el año 2021 en la página web de la entidad. La publicación se encuentra aqui: https://www1.upme.gov.co/DemandayEficiencia/Paginas/BECO.aspx"/>
    <n v="0.04"/>
    <s v="Actividad cumplida durante el 3er trimestre, cuenta con las evidencias."/>
    <d v="2022-10-13T00:00:00"/>
    <s v="Cumplida"/>
    <d v="2022-09-23T00:00:00"/>
    <n v="0.04"/>
    <s v="La nueva versión del Balance Energético Colombiano se encuentra publicada en el siguiente enlace: https://www1.upme.gov.co/DemandayEficiencia/Paginas/BECO.aspx"/>
    <n v="0.04"/>
    <s v="Subactividad ejecutada completamente"/>
    <d v="2023-01-18T00:00:00"/>
    <x v="0"/>
  </r>
  <r>
    <n v="1"/>
    <s v="Objetivo Estratégico No.4"/>
    <s v="Desarrollar las acciones necesarias que permitan materializar los planes, programas y proyectos en el sector minero energético."/>
    <s v="4.3 Realizar acciones para extender la cobertura de servicios públicos de electricidad y gas combustible.  "/>
    <s v="Evaluar técnica y financieramente los proyectos de energía eléctrica y gas combustible presentados a los mecanismos y fondos de apoyo financiero"/>
    <s v="Conceptos de evaluación en formato excel y posteriormente en PDF "/>
    <n v="1"/>
    <s v="Porcentaje"/>
    <s v="1.1 Evaluar técnica y financieramente los proyectos de energía eléctrica y gas combustible presentados a los mecanismos y fondos de apoyo financiero"/>
    <n v="0.3"/>
    <s v="Funcionamiento / Inversión"/>
    <s v="Asesoría para la equidad y conectividad energética a nivel Nacional."/>
    <x v="7"/>
    <m/>
    <s v="X"/>
    <s v="N/A"/>
    <d v="2022-02-01T00:00:00"/>
    <d v="2022-12-31T00:00:00"/>
    <s v="3. Gestión con Valores para Resultados"/>
    <s v="3.2 Fortalecimiento organizacional y simplificación de procesos"/>
    <s v="N.A."/>
    <d v="2022-03-31T00:00:00"/>
    <n v="7.4999999999999997E-2"/>
    <s v="Se ajustó el porcentaje reportado._x000a_FAER: Se realizó evaluación técnica y financieramente de la totalidad de los proyectos presentados al fondo.SGR: Se realizó la evaluación, dentro del tiempo establecido, de todos los proyectos presentados en elprimer tri"/>
    <n v="7.4999999999999997E-2"/>
    <s v="La actividad se reporta como cumplida, perto teniendo en cuenta que esta actividad se ejecuta por demanda y finaliza en diciembre. se ajusta el avance a la 4ta parte de los programado. Se cuenta con las evidencias del cumplimiento."/>
    <d v="2022-04-19T00:00:00"/>
    <s v="Con avance"/>
    <d v="2022-06-30T00:00:00"/>
    <n v="7.4999999999999997E-2"/>
    <s v="FTSP: Se evaluaron todos los proyectos presentados al fondo durante este trimestre._x000a_FECF: Se respondieron las solicitudes de evaluación dentro de los tiempos establecidos._x000a_PGLP: Se respondieron las solicitudes de evaluación dentro de los tiempos estableci"/>
    <n v="0.15"/>
    <s v="Actividad que reporta un avance acumulado del 15% y cuenta con las evidencias objetivas. Finaliza en diciembre"/>
    <d v="2022-07-19T00:00:00"/>
    <s v="Con avance y en terminos"/>
    <d v="2022-09-30T00:00:00"/>
    <n v="7.4999999999999997E-2"/>
    <s v="FECF: Se respondieron las solicitudes de evaluación dentro de los tiempos establecidos._x000a_PGLP: Se respondieron las solicitudes de evaluación dentro de los tiempos establecidos._x000a_OxI: Se evaluaron los proyectos dentro de los tiempos establecidos._x000a_SGR: Se rea"/>
    <n v="0.22500000000000001"/>
    <s v="Actividad que reporta al 3er trimestre un avance acumulado del 22,5% y cuenta con las evidencias objetivas. Finaliza en diciembre"/>
    <d v="2022-10-13T00:00:00"/>
    <s v="Con avance y en terminos"/>
    <d v="2022-12-31T00:00:00"/>
    <n v="0.3"/>
    <s v="FAER: Se realizó evaluación técnica y financieramente de la totalidad de los proyectos presentados al fondo. _x000a_FECF: Se respondieron las solicitudes de evaluación dentro de los tiempos establecidos._x000a_PGLP: Se respondieron las solicitudes de evaluación dentr"/>
    <n v="0.3"/>
    <s v="Subactividad ejecutada completamente"/>
    <d v="2023-01-18T00:00:00"/>
    <x v="0"/>
  </r>
  <r>
    <n v="2"/>
    <s v="Objetivo Estratégico No.4"/>
    <s v="Desarrollar las acciones necesarias que permitan materializar los planes, programas y proyectos en el sector minero energético."/>
    <s v="4.3 Realizar acciones para extender la cobertura de servicios públicos de electricidad y gas combustible.  "/>
    <s v="Evaluar técnica y financieramente los proyectos de energía eléctrica y gas combustible presentados a los mecanismos y fondos de apoyo financiero"/>
    <s v="Documento resumen de formalizacion de tramite "/>
    <n v="1"/>
    <s v="Porcentaje"/>
    <s v="1.2 Formalización trámite evaluación proyectos FINDETER"/>
    <n v="0.05"/>
    <s v="Funcionamiento / Inversión"/>
    <s v="Asesoría para la equidad y conectividad energética a nivel Nacional."/>
    <x v="7"/>
    <m/>
    <s v="X"/>
    <s v="N/A"/>
    <d v="2022-02-01T00:00:00"/>
    <d v="2022-12-31T00:00:00"/>
    <s v="3. Gestión con Valores para Resultados"/>
    <s v="3.2 Fortalecimiento organizacional y simplificación de procesos"/>
    <s v="N.A."/>
    <d v="2022-03-31T00:00:00"/>
    <n v="2.5000000000000001E-2"/>
    <s v="Se ajustó el porcentaje reportado._x000a_Se han realizado los documentos de memoria justificativa y proyecto de resolución para pasar a revisión jurídica "/>
    <n v="2.5000000000000001E-2"/>
    <s v="La actividad se reporta como cumplida, sin embargo, el tramite aun no ha sido formalizado en el SUIT y no se cuenta con el producto mencionado, razón por la cual se debe ajustar el avance acorde con lo avanzado. Se cuenta con las evidencias y la actividad"/>
    <d v="2022-04-19T00:00:00"/>
    <s v="Cumplida"/>
    <d v="2022-06-30T00:00:00"/>
    <n v="0"/>
    <s v="Por parte de la Oficina de Gestión de Fondos se adelantó el proyecto de resolución “Por la cual se establecen las tarifas a cobrar por la expedición de conceptos para acceder a los beneficios de la Línea de Redescuento con Tasa Compensada de FINDETER y el"/>
    <n v="2.5000000000000001E-2"/>
    <s v="Actividad no presenta avance en el 2do trimestre, continua con un avance del 2,5%, cuenta con las evidencias (Proyecto de resolución y memoria justificativa). Finaliza en diciembre."/>
    <d v="2022-07-19T00:00:00"/>
    <s v="Con avance y en terminos"/>
    <d v="2022-09-30T00:00:00"/>
    <n v="3.7499999999999999E-2"/>
    <s v="Por parte de la OGPF se adelantó el Procedimiento para el Tramite FINDETER, el Documento metodologico para establecer la tarifa FINDETER y el documento Manifestación de Impacto Regulatorio MIR, con el proposito de soportar el proyecto de resolución “Por l"/>
    <n v="3.7499999999999999E-2"/>
    <s v="Activida que al 3er trimestre presenta un avance acumulado del 3,75%, cuenta con las evidencias relacionadas con el procedimiento y el proyecto de resolución. Finaliza en Diciembre."/>
    <d v="2022-10-13T00:00:00"/>
    <s v="Con avance y en terminos"/>
    <d v="2022-12-31T00:00:00"/>
    <n v="0.04"/>
    <s v="De acuerdo a reunión sostenida con el área juridica y de planeación de la UPME, se realizaron modificaciones a: el Documento metodologico para establecer la tarifa FINDETER y el documento Manifestación de Impacto Regulatorio MIR, con el proposito de sopor"/>
    <n v="0.04"/>
    <s v="Actividad no ejecutada en su totalidad"/>
    <d v="2023-01-18T00:00:00"/>
    <x v="1"/>
  </r>
  <r>
    <n v="3"/>
    <s v="Objetivo Estratégico No.4"/>
    <s v="Desarrollar las acciones necesarias que permitan materializar los planes, programas y proyectos en el sector minero energético."/>
    <s v="4.3 Realizar acciones para extender la cobertura de servicios públicos de electricidad y gas combustible.  "/>
    <s v="Realizar seguimiento gerencial, trazabilidad y transparencia en la evaluación de proyectos"/>
    <s v="Aplicativo actualizado con la informacion de los proyectos evaluados"/>
    <n v="1"/>
    <s v="Porcentaje"/>
    <s v="2.1 Actualizar el aplicativo o herramienta con la información de los proyectos evaluados"/>
    <n v="2.5000000000000001E-2"/>
    <s v="Funcionamiento / Inversión"/>
    <s v="Asesoría para la equidad y conectividad energética a nivel Nacional."/>
    <x v="7"/>
    <s v="X"/>
    <m/>
    <s v="Oficina de Gestión de la Información"/>
    <d v="2022-02-01T00:00:00"/>
    <d v="2022-12-31T00:00:00"/>
    <s v="3. Gestión con Valores para Resultados"/>
    <s v="3.2 Fortalecimiento organizacional y simplificación de procesos"/>
    <s v="N.A."/>
    <d v="2022-03-31T00:00:00"/>
    <n v="7.4999999999999997E-3"/>
    <s v="Se ajustó el porcentaje reportado._x000a_FAER: La herramienta de seguimiento de los conceptos de evaluación se ha mantenido actualizada _x000a_SGR: Se ha actualizado constantemente la herramienta de seguimiento de los conceptos de evaluación de los proyectos presenta"/>
    <n v="7.4999999999999997E-3"/>
    <s v="La actividad se reporta como cumplida, pero teniendo en cuenta que esta actividad se ejecuta por demanda y finaliza en diciembre. Se recomienda ajustaa el avance a la 4 parte de los programado. Se cuenta con las evidencias del cumplimiento."/>
    <d v="2022-04-19T00:00:00"/>
    <s v="Con avance"/>
    <d v="2022-06-30T00:00:00"/>
    <n v="7.4999999999999997E-3"/>
    <s v="FTSP: Se cargaron los proyectos presentados durante el trimestre y se actualizo su concepto en el aplicativo y herramienta de seguimiento._x000a_FECF: La herramienta de seguimiento con la información de los proyectos FECF evaluados se encuentra actualizada_x000a_PGLP"/>
    <n v="1.4999999999999999E-2"/>
    <s v="Actividad que reporta un avance acumulado del 1,5%, cuenta con las evidencias. Finaliza en diciembre."/>
    <d v="2022-07-19T00:00:00"/>
    <s v="Con avance y en terminos"/>
    <d v="2022-09-30T00:00:00"/>
    <n v="2.2499999999999999E-2"/>
    <s v="FECF: La herramienta de seguimiento con la información de los proyectos FECF evaluados se encuentra actualizada_x000a_PGLP: La herramienta de seguimiento con la información de los proyectos PGLP evaluados se encuentra actualizada_x000a_OxI: La herramienta de seguimie"/>
    <n v="2.2499999999999999E-2"/>
    <s v="Actividad que reporta un avance acumulado del 2,25%, cuenta con las evidencias. Finaliza en diciembre."/>
    <d v="2022-10-13T00:00:00"/>
    <s v="Con avance y en terminos"/>
    <d v="2022-12-31T00:00:00"/>
    <n v="2.5000000000000001E-2"/>
    <s v="FAER: La herramienta de seguimiento con la información de los proyectos FAER evaluados se encuentra actualizada_x000a_FECF: La herramienta de seguimiento con la información de los proyectos FECF evaluados se encuentra actualizada_x000a_PGLP: La herramienta de seguimi"/>
    <n v="2.5000000000000001E-2"/>
    <s v="Subactividad ejecutada completamente"/>
    <d v="2023-01-18T00:00:00"/>
    <x v="0"/>
  </r>
  <r>
    <n v="4"/>
    <s v="Objetivo Estratégico No.4"/>
    <s v="Desarrollar las acciones necesarias que permitan materializar los planes, programas y proyectos en el sector minero energético."/>
    <s v="4.3 Realizar acciones para extender la cobertura de servicios públicos de electricidad y gas combustible.  "/>
    <s v="Realizar seguimiento gerencial, trazabilidad y transparencia en la evaluación de proyectos"/>
    <s v="Informe de gestion de proyectos reportado y publicado trimestralmente "/>
    <n v="1"/>
    <s v="Porcentaje"/>
    <s v="2.2 Elaborar un informe de gestión de proyectos con reportes y publicado"/>
    <n v="2.5000000000000001E-2"/>
    <s v="Funcionamiento"/>
    <s v="N.A."/>
    <x v="7"/>
    <s v="X"/>
    <m/>
    <s v="Oficina de Gestión de la Información"/>
    <d v="2022-02-01T00:00:00"/>
    <d v="2022-12-31T00:00:00"/>
    <s v="3. Gestión con Valores para Resultados"/>
    <s v="3.2 Fortalecimiento organizacional y simplificación de procesos"/>
    <s v="N.A."/>
    <d v="2022-08-31T00:00:00"/>
    <n v="7.4999999999999997E-3"/>
    <s v="Se ajustó el porcentaje reportado._x000a_Se realizó elinforme de gestión para elTrimestre-I  del 2022 y elmismo ya se encuentra publicado."/>
    <n v="7.4999999999999997E-3"/>
    <s v="La actividad se reporta como cumplida, pero teniendo en cuenta que esta actividad se ejecuta trimestralmente y finaliza en diciembre. Se recomienda ajusta el avance a la 4ta parte de los programado. Se cuenta con las evidencias del cumplimiento."/>
    <d v="2022-04-19T00:00:00"/>
    <s v="Con avance"/>
    <d v="2022-06-30T00:00:00"/>
    <n v="7.4999999999999997E-3"/>
    <s v="Se realizó el informe de gestión para el Trimestre-II del 2022, está pendiente publicación."/>
    <n v="1.4999999999999999E-2"/>
    <s v="Actividad que reporta un avance acumulado del 1,5%, cuenta con las evidencias. Finaliza en diciembre."/>
    <d v="2022-07-19T00:00:00"/>
    <s v="Con avance y en terminos"/>
    <d v="2022-09-30T00:00:00"/>
    <n v="2.2499999999999999E-2"/>
    <s v="Se ajustó el porcentaje reportado._x000a_Se realizó elinforme de gestión para elTrimestre-III del 2022 y el mismo ya se encuentra publicado."/>
    <n v="2.2499999999999999E-2"/>
    <s v="Actividad que reporta un avance acumulado del 2,25%, cuenta con las evidencias. Finaliza en diciembre."/>
    <d v="2022-10-13T00:00:00"/>
    <s v="Con avance y en terminos"/>
    <d v="2022-12-31T00:00:00"/>
    <n v="2.5000000000000001E-2"/>
    <s v="Se ajustó el porcentaje reportado._x000a_Se realizó elinforme de gestión para elTrimestre-IV del 2022 y el mismo ya se encuentra publicado."/>
    <n v="2.5000000000000001E-2"/>
    <s v="Subactividad ejecutada completamente"/>
    <d v="2023-01-18T00:00:00"/>
    <x v="0"/>
  </r>
  <r>
    <n v="5"/>
    <s v="Objetivo Estratégico No.4"/>
    <s v="Desarrollar las acciones necesarias que permitan materializar los planes, programas y proyectos en el sector minero energético."/>
    <s v="4.3 Realizar acciones para extender la cobertura de servicios públicos de electricidad y gas combustible.  "/>
    <s v="Racionalizar los procedimientos con la construcción de manuales operativos o guías de evaluación."/>
    <s v="Documentos terminados y publicados"/>
    <n v="1"/>
    <s v="Porcentaje"/>
    <s v="3.1 Actualizar y publicar las guías de evaluación de proyectos"/>
    <n v="0.1"/>
    <s v="Funcionamiento"/>
    <s v="N.A."/>
    <x v="7"/>
    <s v="X"/>
    <m/>
    <s v="Oficina de Gestión de la Información"/>
    <d v="2022-02-01T00:00:00"/>
    <d v="2022-12-31T00:00:00"/>
    <s v="3. Gestión con Valores para Resultados"/>
    <s v="3.2 Fortalecimiento organizacional y simplificación de procesos"/>
    <s v="N.A."/>
    <d v="2022-03-31T00:00:00"/>
    <n v="2.5000000000000001E-2"/>
    <s v="SGR-Manual Operativo: se tiene un avance del 80%._x000a_OxI - Guía: Se tiene un avance del 30%._x000a_FAER - Guía: Se tiene un avance del 5%. FINDETER: La Guia esta actualizada, pendiente su publicación."/>
    <n v="2.5000000000000001E-2"/>
    <s v="La actividad se reporta como cumplida, pero teniendo en cuenta que esta actividad se ejecuta trimestralmente de la gestión realizada durante el mismo,  se recomienda ajustar el avance a la 4ta parte de lo programado. Se cuenta con las evidencias del cumpl"/>
    <d v="2022-04-19T00:00:00"/>
    <s v="Con avance"/>
    <d v="2022-06-30T00:00:00"/>
    <n v="2.5000000000000001E-2"/>
    <s v="OxI - Guía: Se tiene un avance del 35%. _x000a_SGR-Manual Operativo: se tiene un avance del 90%._x000a_FAER - Guía: Se tiene un avance del 5%. _x000a_FINDETER: La Guía está actualizada, pendiente su publicación."/>
    <n v="0.05"/>
    <s v="Actividad que reporta un avance acumulado del 5%, cuenta con evidencias del avance en la actualización de guía para el fondo Oxl, faltan evidencias del resto de guías. Finaliza en diciembre."/>
    <d v="2022-07-19T00:00:00"/>
    <s v="Con avance y en terminos"/>
    <d v="2022-09-30T00:00:00"/>
    <n v="7.4999999999999997E-2"/>
    <s v="OxI - Guía: Se tiene un avance del 70%. _x000a_SGR-Manual Operativo: se tiene un avance del 95%._x000a_FAER - Guía: Se tiene un avance del 5%. _x000a_FINDETER: La Guía está actualizada, pendiente su publicación"/>
    <n v="7.4999999999999997E-2"/>
    <s v="Actividad que reporta un avance acumulado del 7,5%, cuenta con las evidencias DE LA guia PARA OxL y SGR . Finaliza en diciembre."/>
    <d v="2022-10-13T00:00:00"/>
    <s v="Con avance y en terminos"/>
    <d v="2022-12-31T00:00:00"/>
    <n v="9.5000000000000001E-2"/>
    <s v="FINDETER: La Guía está actualizada, se encuentra en revision para su publicación._x000a_OxI: Se publicó la guía para la estructuraciòn y formulaciòn de proyectos de energía eléctrica y gas combustible en la página web de la UPME, la cual puede consultarse en el"/>
    <n v="9.5000000000000001E-2"/>
    <s v="Actividad no ejecutada en su totalidad"/>
    <d v="2023-01-18T00:00:00"/>
    <x v="1"/>
  </r>
  <r>
    <n v="6"/>
    <s v="Objetivo Estratégico No.4"/>
    <s v="Desarrollar las acciones necesarias que permitan materializar los planes, programas y proyectos en el sector minero energético."/>
    <s v="4.3 Realizar acciones para extender la cobertura de servicios públicos de electricidad y gas combustible.  "/>
    <s v="Racionalizar los procedimientos con la construcción de manuales operativos o guías de evaluación."/>
    <s v="Documento terminado y entregado a la UNGRD"/>
    <n v="1"/>
    <s v="Porcentaje"/>
    <s v="3.2 Actualizar  y enviar a la UNGRD la guía de evaluación de proyectos de Plan Todos Somos PAZcífico"/>
    <n v="2.5000000000000001E-2"/>
    <s v="Funcionamiento"/>
    <s v="N.A."/>
    <x v="7"/>
    <m/>
    <s v="X"/>
    <s v="N/A"/>
    <d v="2022-02-01T00:00:00"/>
    <d v="2022-12-31T00:00:00"/>
    <s v="3. Gestión con Valores para Resultados"/>
    <s v="3.2 Fortalecimiento organizacional y simplificación de procesos"/>
    <s v="N.A."/>
    <d v="2022-03-31T00:00:00"/>
    <n v="0.03"/>
    <s v="Se actualiza la guía y se envía para aprobación del comité técnico del FTSP  número 23 el cual se realizará el1 de Abril."/>
    <n v="0.03"/>
    <s v="La actividad reporta cumplimiento anticipado, no se evidencias los soportes para definir el cumplimiento."/>
    <d v="2022-04-19T00:00:00"/>
    <s v="Cumplida"/>
    <d v="2022-05-17T00:00:00"/>
    <n v="0"/>
    <s v="La actividad se completo el 31 de marzo, sin embargo el 17 de Mayo del 2022 se publicó la guía en la página web de la upme SIEL en el siguiente enlace http://www.siel.gov.co/portals/0/fondos/Formatos/Formatos_Proyectos_PTSP/May_2022/Guia_presentacion_proy"/>
    <n v="0.03"/>
    <s v="Actividad cumplida en el 1er trimestre, cuenta con las evidencias objetivas."/>
    <d v="2022-07-19T00:00:00"/>
    <s v="Cumplida"/>
    <d v="2022-03-31T00:00:00"/>
    <n v="0"/>
    <s v="La actividad se completo el 31 de marzo, sin embargo el 17 de Mayo del 2022 se publicó la guía en la página web de la upme SIEL en el siguiente enlace http://www.siel.gov.co/portals/0/fondos/Formatos/Formatos_Proyectos_PTSP/May_2022/Guia_presentacion_proy"/>
    <n v="0.03"/>
    <s v="Actividad cumplida en el 1er trimestre y conplementado el reporte durante el 3er trimestre. cuenta con las evidencias."/>
    <d v="2022-10-13T00:00:00"/>
    <s v="Cumplida"/>
    <d v="2022-03-31T00:00:00"/>
    <n v="0"/>
    <s v="La actividad se completo el 31 de marzo, sin embargo el 17 de Mayo del 2022 se publicó la guía en la página web de la upme SIEL en el siguiente enlace http://www.siel.gov.co/portals/0/fondos/Formatos/Formatos_Proyectos_PTSP/May_2022/Guia_presentacion_proy"/>
    <n v="0.03"/>
    <s v="Subactividad ejecutada completamente"/>
    <d v="2023-01-18T00:00:00"/>
    <x v="0"/>
  </r>
  <r>
    <n v="7"/>
    <s v="Objetivo Estratégico No.4"/>
    <s v="Desarrollar las acciones necesarias que permitan materializar los planes, programas y proyectos en el sector minero energético."/>
    <s v="4.3 Realizar acciones para extender la cobertura de servicios públicos de electricidad y gas combustible.  "/>
    <s v="Racionalizar los procedimientos con la construcción de manuales operativos o guías de evaluación."/>
    <s v="Documento terminado y publicado"/>
    <n v="1"/>
    <s v="Porcentaje"/>
    <s v="3.3 Actualizar y publicar guía general de evaluación de proyectos."/>
    <n v="2.5000000000000001E-2"/>
    <s v="Funcionamiento"/>
    <s v="N.A."/>
    <x v="7"/>
    <s v="X"/>
    <m/>
    <s v="Oficina de Gestión de la Información"/>
    <d v="2022-02-01T00:00:00"/>
    <d v="2022-12-31T00:00:00"/>
    <s v="3. Gestión con Valores para Resultados"/>
    <s v="3.2 Fortalecimiento organizacional y simplificación de procesos"/>
    <s v="N.A."/>
    <d v="2022-03-31T00:00:00"/>
    <n v="3.0000000000000001E-3"/>
    <s v="Se realiza actualización de guia tiene un avance del 10%"/>
    <n v="3.0000000000000001E-3"/>
    <s v="Se reporta avance de la actividad, evidencia el proyecto de actualización para fondos del SRG, se ajustó el valor del avance para que fuera el 10% del 3% programado para esta actividad. Finaliza en diciembre la actividad."/>
    <d v="2022-04-19T00:00:00"/>
    <s v="Con avance"/>
    <d v="2022-06-30T00:00:00"/>
    <n v="7.4999999999999997E-3"/>
    <s v="Se realiza actualización de guia tiene un avance del 20%"/>
    <n v="1.0500000000000001E-2"/>
    <s v="Actividad que reporta un avance acumulado del 1,05%, cuenta con evidencias del avance en la actualización de guía. Finaliza en diciembre."/>
    <d v="2022-07-19T00:00:00"/>
    <s v="Con avance y en terminos"/>
    <d v="2022-09-30T00:00:00"/>
    <n v="2.2499999999999999E-2"/>
    <s v="Se realiza actualización de guia tiene un avance del 50%"/>
    <n v="2.2499999999999999E-2"/>
    <s v="Actividad que reporta un avance acumulado del 2,25%, cuenta con evidencias del avance en la actualización de guía. Finaliza en diciembre."/>
    <d v="2022-10-13T00:00:00"/>
    <s v="Con avance y en terminos"/>
    <d v="2022-12-31T00:00:00"/>
    <n v="2.5000000000000001E-2"/>
    <s v="Se realizó la actualización de la guía general de evaluación de proyectos. Está en revisión para su publicación."/>
    <n v="2.5000000000000001E-2"/>
    <s v="Subactividad ejecutada completamente"/>
    <d v="2023-01-18T00:00:00"/>
    <x v="0"/>
  </r>
  <r>
    <n v="8"/>
    <s v="Objetivo Estratégico No.4"/>
    <s v="Desarrollar las acciones necesarias que permitan materializar los planes, programas y proyectos en el sector minero energético."/>
    <s v="4.3 Realizar acciones para extender la cobertura de servicios públicos de electricidad y gas combustible.  "/>
    <s v="Promover Planes de Energización Rural Sostenible-PERS"/>
    <s v="Convenio aprobado por juridica UPME/ Actas de seguimiento y reuniones"/>
    <n v="1"/>
    <s v="Porcentaje"/>
    <s v="4.1 Realizar la Gestión previa, elaboración de convenio y realizar el seguimiento y control General de los PERS."/>
    <n v="0.1"/>
    <s v="Funcionamiento"/>
    <s v="N.A."/>
    <x v="7"/>
    <m/>
    <s v="X"/>
    <s v="N/A"/>
    <d v="2022-02-01T00:00:00"/>
    <d v="2022-12-31T00:00:00"/>
    <s v="3. Gestión con Valores para Resultados"/>
    <s v="3.2 Fortalecimiento organizacional y simplificación de procesos"/>
    <s v="N.A."/>
    <d v="2022-03-31T00:00:00"/>
    <n v="0.02"/>
    <s v="1. Se sigue con el proceso de trámite de liquidación para el Pers Guaviare. Sobre este se solicitó concepto jurídico sobre tema de los rendimientos financieros.  Hasta tanto este aspecto no se llegue a un acuerdo no se puede avanzar._x000a_2. Con relación al Pe"/>
    <n v="0.02"/>
    <s v="Actividad que presenta avance y cuenta con las evidencias del seguimiento  a PERS, finaliza en Diciembre."/>
    <d v="2022-04-19T00:00:00"/>
    <s v="Con avance"/>
    <d v="2022-06-30T00:00:00"/>
    <n v="0.02"/>
    <s v="1.  Pers Guaviare: Teniendo en cuenta que la liquidacion debia darse dentro de los seis meses establecidos en el convenio, y no se surtio en dicho tiempo, se envio informe de supervision de la UPME al IPSE y Energuaviare., conforme a concepto del asesor j"/>
    <n v="0.04"/>
    <s v="Actividad que reporta un avance acumulado del 4%, cuenta con evidencias del avance. Finaliza en diciembre."/>
    <d v="2022-07-19T00:00:00"/>
    <s v="Con avance y en terminos"/>
    <d v="2022-09-30T00:00:00"/>
    <n v="6.5000000000000002E-2"/>
    <s v="1.  Pers Guaviare: El documento de liquidación se firmó el 16 de septiembre de 2022 por los representantes legales de cada entidad._x000a_2. Con relacion al PERS Cauca, se deja plasmados en correo los compromisos requeridos. Se ha tenido comunicacion sobre el t"/>
    <n v="6.5000000000000002E-2"/>
    <s v="Actividad que reporta un avance acumulado del 6,5%, cuenta con evidencias del avance en la actualización de guía. Finaliza en diciembre."/>
    <d v="2022-10-13T00:00:00"/>
    <s v="Con avance y en terminos"/>
    <d v="2022-12-31T00:00:00"/>
    <n v="0.1"/>
    <s v="1. Con relacion al PERS Cauca . El 28 de octubre de 2022 se firmo el otrosi No 2, con el cual se amplia el tiempo de ejecucion hata el 30 de abril de 2023 por razones de conflicto armado en región.   El 16 de diciembre la Universidad remite avance tecnico"/>
    <n v="0.1"/>
    <s v="Subactividad ejecutada completamente"/>
    <d v="2023-01-18T00:00:00"/>
    <x v="0"/>
  </r>
  <r>
    <n v="9"/>
    <s v="Objetivo Estratégico No.4"/>
    <s v="Desarrollar las acciones necesarias que permitan materializar los planes, programas y proyectos en el sector minero energético."/>
    <s v="4.3 Realizar acciones para extender la cobertura de servicios públicos de electricidad y gas combustible.  "/>
    <s v="Promover Planes de Energización Rural Sostenible-PERS"/>
    <s v="Actas de reuniones y correos de aclaraciones y observaciones a los productos PERS"/>
    <n v="1"/>
    <s v="Porcentaje"/>
    <s v="4.2 Revisar la información de Oferta, demanda, socieconòmica, información de proyectos, politica pùblica"/>
    <n v="0.1"/>
    <s v="Funcionamiento"/>
    <s v="N.A."/>
    <x v="7"/>
    <m/>
    <s v="X"/>
    <s v="N/A"/>
    <d v="2022-02-01T00:00:00"/>
    <d v="2022-12-31T00:00:00"/>
    <s v="3. Gestión con Valores para Resultados"/>
    <s v="3.2 Fortalecimiento organizacional y simplificación de procesos"/>
    <s v="N.A."/>
    <d v="2022-03-31T00:00:00"/>
    <n v="2.5000000000000001E-2"/>
    <s v="Se recibió informe técnico por parte de la Universidad del Cauca, en el se presentan los avances de los diferentes frentes de trabajo.   Los profesionales de la oficina han revisado la documentacion, de la cual se hicieron recomendaciones.   Se han realiz"/>
    <n v="2.5000000000000001E-2"/>
    <s v="La actividad presenta avance y  cuenta con las evidencias. Finaliza en diciembre"/>
    <d v="2022-04-19T00:00:00"/>
    <s v="Con avance"/>
    <d v="2022-06-30T00:00:00"/>
    <n v="2.5000000000000001E-2"/>
    <s v="PERS CAUCA: Se revisa el avance tecnico bimestral del pers en cada uno de los componentes y se ajusta la Metodología para la recolección de información primaria._x000a_PERS CAQUETA: Se realizan las observaciones correspondientes a los documentos presentados de "/>
    <n v="0.05"/>
    <s v="Actividad que reporta un avance acumulado del 5%, cuenta con evidencias del avance. Finaliza en diciembre."/>
    <d v="2022-07-19T00:00:00"/>
    <s v="Con avance y en terminos"/>
    <d v="2022-09-30T00:00:00"/>
    <n v="7.4999999999999997E-2"/>
    <s v="PERS BOLIVAR: Se revisa el documento de diseño muestral y se dan las orientaciones para la elaboración de este documento, asi mismo, se realizan las capacitaciones en cada una de las tematicas a trabajar en el PERS._x000a_PERS GUAVIARE: Se efectua la revisión d"/>
    <n v="7.4999999999999997E-2"/>
    <s v="Actividad que reporta un avance acumulado del 7,5%, cuenta con evidencias del avance en la actualización de guía. Finaliza en diciembre."/>
    <d v="2022-10-13T00:00:00"/>
    <s v="Con avance y en terminos"/>
    <d v="2022-12-31T00:00:00"/>
    <n v="0.09"/>
    <s v="PERS CAUCA: se han efecuado reuniones para revisar aspectos de los proyectos. Si bien el trabajo de campo culmino, la Universidad  reviso las encuestas a mayor profundidad debido a una posible perdida de datos. El supervisor de la Universidad informo que "/>
    <n v="0.09"/>
    <s v="Subactividad no ejecutada en su totalidad"/>
    <d v="2023-01-18T00:00:00"/>
    <x v="1"/>
  </r>
  <r>
    <n v="10"/>
    <s v="Objetivo Estratégico No.4"/>
    <s v="Desarrollar las acciones necesarias que permitan materializar los planes, programas y proyectos en el sector minero energético."/>
    <s v="4.3 Realizar acciones para extender la cobertura de servicios públicos de electricidad y gas combustible.  "/>
    <s v="Promover Planes de Energización Rural Sostenible-PERS"/>
    <s v="Actas de reuniones y correos de aclaraciones y observaciones a los productos PERS"/>
    <n v="1"/>
    <s v="Porcentaje"/>
    <s v="4.3 Realizar crítica de datos de las encuestas"/>
    <n v="0.1"/>
    <s v="Funcionamiento / Inversión"/>
    <s v="Asesoría para la equidad y conectividad energética a nivel Nacional."/>
    <x v="7"/>
    <m/>
    <s v="X"/>
    <s v="N/A"/>
    <d v="2022-02-01T00:00:00"/>
    <d v="2022-12-31T00:00:00"/>
    <s v="3. Gestión con Valores para Resultados"/>
    <s v="3.2 Fortalecimiento organizacional y simplificación de procesos"/>
    <s v="N.A."/>
    <m/>
    <n v="0"/>
    <s v="se realizó revisión frente al archivo excel de cálculo de las variables del Pers Cauca para dejar una plantilla y que el gestor local la utilice una vez realice las encuestas.  Esta última actividad aún no se ha realizado por lo que no se tiene la crítica"/>
    <m/>
    <m/>
    <m/>
    <s v="En terminos"/>
    <d v="2022-06-30T00:00:00"/>
    <n v="0"/>
    <s v="Para este periodo no se ha realizado critica de datos."/>
    <n v="0"/>
    <s v="Actividad que continúa sin avance con corte al 2do trimestre. Finaliza en diciembre"/>
    <d v="2022-07-19T00:00:00"/>
    <s v="Sin avance y en terminos"/>
    <d v="2022-09-30T00:00:00"/>
    <n v="0"/>
    <s v="El PERS Cauca, se encuentra en la actividad de trabajo de campo, una vez se tengan las encuestas se procedera con la critica de datos por parte de la  Universidad como gestor local y de lo cual haremos un acompañamiento. Para esta actividad se dejaron des"/>
    <n v="0"/>
    <s v="Actividad que continúa sin avance con corte al 3er trimestre. Finaliza en diciembre"/>
    <d v="2022-10-13T00:00:00"/>
    <s v="Sin avance y en terminos"/>
    <d v="2022-12-31T00:00:00"/>
    <n v="0.1"/>
    <s v="PERS CAUCA: se han efecuado reuniones para revisar aspectos de la informacion cargada en el archivo BD. Se ajusta la plantilla utilizada por la Universidad y se realiza reunion sobre los campos ajustados. Asi mismos el 3 de noviembre se envio un archivo c"/>
    <n v="0.1"/>
    <s v="Subactividad ejecutada completamente"/>
    <d v="2023-01-18T00:00:00"/>
    <x v="0"/>
  </r>
  <r>
    <n v="11"/>
    <s v="Objetivo Estratégico No.4"/>
    <s v="Desarrollar las acciones necesarias que permitan materializar los planes, programas y proyectos en el sector minero energético."/>
    <s v="4.3 Realizar acciones para extender la cobertura de servicios públicos de electricidad y gas combustible.  "/>
    <s v="Promover Planes de Energización Rural Sostenible-PERS"/>
    <s v="Actas donde se evidencien la promocion y acompañamiento a los PERS que realizan entidades territoriales / Documento con los cambios planteados para los PERS"/>
    <n v="1"/>
    <s v="Porcentaje"/>
    <s v="4.4 Promover, acompañar la elaboración de PERS  que realicen las entidades territoriales y promover cambios estratégicos en los PERS."/>
    <n v="0.05"/>
    <s v="Funcionamiento"/>
    <s v="N.A."/>
    <x v="7"/>
    <m/>
    <s v="X"/>
    <s v="N/A"/>
    <d v="2022-02-01T00:00:00"/>
    <d v="2022-12-31T00:00:00"/>
    <s v="3. Gestión con Valores para Resultados"/>
    <s v="3.2 Fortalecimiento organizacional y simplificación de procesos"/>
    <s v="N.A."/>
    <m/>
    <n v="0"/>
    <m/>
    <m/>
    <m/>
    <m/>
    <s v="En terminos"/>
    <d v="2022-06-30T00:00:00"/>
    <n v="1.6E-2"/>
    <s v="Frente a promover el PERS, el Minambiente ha venido desarrollando el Pers Caqueta con el apoyo de la UPME en la revisión de los productos de este."/>
    <n v="1.6E-2"/>
    <s v="Actividad que reporta avance del 1,6% y cuenta con las evidencias. Finaliza en diciembre."/>
    <d v="2022-07-19T00:00:00"/>
    <s v="Con avance y en terminos"/>
    <d v="2022-09-30T00:00:00"/>
    <n v="3.4000000000000002E-2"/>
    <s v="Frente a promover el PERS, la UPME ha realizado el apoyo al Minambiente sobre la revision de los productos del PERS Caqueta, de lo cual se ha informado a la misma, la subsanación de las observaciones .  Finalizaria esta acción"/>
    <n v="3.4000000000000002E-2"/>
    <s v="Actividad que reporta un avance acumulado del 3,4%, cuenta con evidencias del avance en relación con el acompañamiento y observaciones emitidas al PERS Caquetá. Finaliza en diciembre."/>
    <d v="2022-10-13T00:00:00"/>
    <s v="Con avance y en terminos"/>
    <d v="2022-12-31T00:00:00"/>
    <n v="0.05"/>
    <s v="Frente a promover el PERS, la primera fase del PERS culmino, de la cual se tiene evidencia en presentacion de Comité Ejecutivo Visión Amazonía. "/>
    <n v="0.05"/>
    <s v="Subactividad ejecutada completamente"/>
    <d v="2023-01-18T00:00:00"/>
    <x v="0"/>
  </r>
  <r>
    <n v="12"/>
    <s v="Objetivo Estratégico No.4"/>
    <s v="Desarrollar las acciones necesarias que permitan materializar los planes, programas y proyectos en el sector minero energético."/>
    <s v="4.7 Construir y socializar los intereses del territorio con los intereses del gobierno nacional."/>
    <s v="Desarrollar actividades con enfoque territorial y estrategia de comunicación adecuada."/>
    <s v="Listado de asistencia a las capacitaciones"/>
    <n v="1"/>
    <s v="Porcentaje"/>
    <s v="5.1 Desarrollar capacitaciones regionales en formulación de proyectos identificando primero necesidades"/>
    <n v="2.5000000000000001E-2"/>
    <s v="Funcionamiento"/>
    <s v="N.A."/>
    <x v="7"/>
    <m/>
    <s v="X"/>
    <s v="N/A"/>
    <d v="2022-02-01T00:00:00"/>
    <d v="2022-12-31T00:00:00"/>
    <s v="3. Gestión con Valores para Resultados"/>
    <s v="3.2 Fortalecimiento organizacional y simplificación de procesos"/>
    <s v="N.A."/>
    <d v="2022-03-31T00:00:00"/>
    <n v="5.0000000000000001E-3"/>
    <s v="Se adelantó la consolidación de información referente a: departamentos con menor cobertura (&lt;70), cuáles de ellos presentan más proyectos y cuanto es el porcentaje de aprobación respecto a los proyectos presentados."/>
    <n v="5.0000000000000001E-3"/>
    <s v="Actividad que presenta avance y cuenta con las evidencias de mimos. Finaliza en diciembre."/>
    <d v="2022-04-19T00:00:00"/>
    <s v="Con avance"/>
    <d v="2022-06-30T00:00:00"/>
    <n v="0"/>
    <s v="En el segundo trimestre no se ha adelantado la actividad"/>
    <n v="5.0000000000000001E-3"/>
    <s v="Actividad que no reporta avance al 2do trimestre. Finaliza en diciembre"/>
    <d v="2022-07-19T00:00:00"/>
    <s v="Con avance y en terminos"/>
    <d v="2022-09-30T00:00:00"/>
    <n v="0.01"/>
    <s v="Se realizó una Capacitación en Fondos/Mecanismos de Financiación a personal de la gobernación de Norte de Santander el día 29/09/2022"/>
    <n v="0.01"/>
    <s v="Actividad que reporta un avance acumulado del 1%, cuenta con evidencias del avance. Finaliza en diciembre."/>
    <d v="2022-10-13T00:00:00"/>
    <s v="Con avance y en terminos"/>
    <d v="2022-12-31T00:00:00"/>
    <n v="2.5000000000000001E-2"/>
    <s v="Se realizarón 3 Capacitaciones en Fondos/Mecanismos de Financiación en el mes de octubre"/>
    <n v="2.5000000000000001E-2"/>
    <s v="Subactividad ejecutada completamente"/>
    <d v="2023-01-18T00:00:00"/>
    <x v="0"/>
  </r>
  <r>
    <n v="13"/>
    <s v="Objetivo Estratégico No.4"/>
    <s v="Desarrollar las acciones necesarias que permitan materializar los planes, programas y proyectos en el sector minero energético."/>
    <s v="4.7 Construir y socializar los intereses del territorio con los intereses del gobierno nacional."/>
    <s v="Desarrollar actividades con enfoque territorial y estrategia de comunicación adecuada."/>
    <s v="Documento terminado "/>
    <n v="1"/>
    <s v="Porcentaje"/>
    <s v="5.2 Desarrollar documento de estrategias de energización en las regiones."/>
    <n v="2.5000000000000001E-2"/>
    <s v="Funcionamiento"/>
    <s v="N.A."/>
    <x v="7"/>
    <m/>
    <s v="X"/>
    <s v="N/A"/>
    <d v="2022-02-01T00:00:00"/>
    <d v="2022-12-31T00:00:00"/>
    <s v="3. Gestión con Valores para Resultados"/>
    <s v="3.2 Fortalecimiento organizacional y simplificación de procesos"/>
    <s v="N.A."/>
    <d v="2022-03-31T00:00:00"/>
    <n v="7.4999999999999997E-3"/>
    <s v="Se cuenta con documento preliminar de los primeros ejercicios de identificación de pico y micro centrales en el sector rural con fines de ampliación de cobertura residencial o procesos productivos "/>
    <n v="7.4999999999999997E-3"/>
    <s v="Actividad a la que se le ajusta el procentaje de avance, teniendo en cuenta que se reportaba terminada, sin embargo el reporte indica que se ha avanzado sin conocer si se encuentra terminado tal y como se menciona en el producto de la actividad, se recomi"/>
    <d v="2022-04-19T00:00:00"/>
    <s v="Con avance"/>
    <d v="2022-06-30T00:00:00"/>
    <n v="7.4999999999999997E-3"/>
    <s v="Se estan desarrollando los cálculos de la curva de duración de caudal en los puntos de interes."/>
    <n v="1.4999999999999999E-2"/>
    <s v="Actividad que ajusta el porcentaje de avance del 3% reportado en el 1er trimestre (Cumplida) al 0,75% de avance, con corte al 2do trimestre tiene avance acumulado del 1,5%, cuenta con las evidencias acorde con el reporte. Finaliza en diciembre."/>
    <d v="2022-07-19T00:00:00"/>
    <s v="Con avance y en terminos"/>
    <d v="2022-09-30T00:00:00"/>
    <n v="2.2499999999999999E-2"/>
    <s v="Se calcularon los caudales medios y del 95% en los sitios del PIec (formatos shp) adjuntos,  se espera que se libere la nueva capa del piec para actualizar las metodologias y concluir el documento "/>
    <n v="2.2499999999999999E-2"/>
    <s v="Actividad que reporta un avance acumulado del 2,25%, cuenta con evidencias del avance. Finaliza en diciembre."/>
    <d v="2022-10-13T00:00:00"/>
    <s v="Con avance y en terminos"/>
    <d v="2022-12-31T00:00:00"/>
    <n v="2.5000000000000001E-2"/>
    <s v="Se realizo el calculo de potencial hidroenergetico en sitios donde se concentra mayor población sin servicio "/>
    <n v="2.5000000000000001E-2"/>
    <s v="Subactividad ejecutada completamente"/>
    <d v="2023-01-18T00:00:00"/>
    <x v="0"/>
  </r>
  <r>
    <n v="14"/>
    <s v="Objetivo Estratégico No.4"/>
    <s v="Desarrollar las acciones necesarias que permitan materializar los planes, programas y proyectos en el sector minero energético."/>
    <s v="4.7 Construir y socializar los intereses del territorio con los intereses del gobierno nacional."/>
    <s v="Desarrollar actividades con enfoque territorial y estrategia de comunicación adecuada."/>
    <s v="Análisis de Información para corridas Homer para elaboración PIEC y PECOR. Cargue de Información de OR, análisis de info para rpta a los OR. Búsqueda y actualización base de datos equipos e infraestructura eléctrica para correr soluciones en Homer para el"/>
    <n v="1"/>
    <s v="Porcentaje"/>
    <s v="5.3 Apoyo PIEC y PECOR"/>
    <n v="2.5000000000000001E-2"/>
    <s v="Funcionamiento"/>
    <s v="N.A."/>
    <x v="7"/>
    <m/>
    <s v="X"/>
    <s v="N/A"/>
    <d v="2022-02-01T00:00:00"/>
    <d v="2022-12-31T00:00:00"/>
    <s v="3. Gestión con Valores para Resultados"/>
    <s v="3.2 Fortalecimiento organizacional y simplificación de procesos"/>
    <s v="N.A."/>
    <d v="2022-03-31T00:00:00"/>
    <n v="2.5000000000000001E-2"/>
    <s v="se entregó cada uno de los análisis de Información solicitados para corridas Homer en esta oportunidad se adelantan corridas para 45 kWh/mes con el fin de suministrar información para la elaboración del  PIEC y PECOR.  De igual manera se participó en las "/>
    <n v="2.5000000000000001E-2"/>
    <s v="La actividad reporta terminación anticipada, se cuenta con evidencias."/>
    <d v="2022-04-19T00:00:00"/>
    <s v="Con avance"/>
    <d v="2022-06-30T00:00:00"/>
    <n v="0"/>
    <s v="Se entregaron los analisis correspondientes al segundo trimestre"/>
    <n v="2.5000000000000001E-2"/>
    <s v="Actividad que reporta un avance al 2do trimestre, pero en el 1er trimestre se había reportado cumplida, por lo tando se deja como cero en el avance y se deja la descripciòn. Finaliza en diciembre."/>
    <d v="2022-07-19T00:00:00"/>
    <s v="Con avance y en terminos"/>
    <d v="2022-09-30T00:00:00"/>
    <n v="0"/>
    <s v="Se entregaron cada uno de los análisis de Información solicitados para PIEC y PECOR.  De igual manera se participó en las pruebas para el nuevo aplicativo en BISAGI para PECOR."/>
    <n v="2.5000000000000001E-2"/>
    <s v="Actividad terminada conforme a lo planeado. Se reportó cumplida desde el primer trimestre, sin embargo se continuan realizado acciones de apoyo para el PIEC y el PECOR, la caules son reistradas trimestralmente. Son acciones realizadas por demanda."/>
    <d v="2022-10-13T00:00:00"/>
    <s v="Cumplida"/>
    <d v="2022-12-31T00:00:00"/>
    <n v="2.5000000000000001E-2"/>
    <s v="Se revisaron las observaciones de los distintos operadores de red respecto de los comentarios al PIEC en ejecución, realizando las correcciones necesarias y las aclaraciones solicitadas. Con base en las corridas de Homer se hicieron revisiones de las corr"/>
    <n v="2.5000000000000001E-2"/>
    <s v="Subactividad ejecutada completamente"/>
    <d v="2023-01-18T00:00:00"/>
    <x v="0"/>
  </r>
  <r>
    <n v="15"/>
    <s v="Objetivo Estratégico No.4"/>
    <s v="Desarrollar las acciones necesarias que permitan materializar los planes, programas y proyectos en el sector minero energético."/>
    <s v="4.7 Construir y socializar los intereses del territorio con los intereses del gobierno nacional."/>
    <s v="Desarrollar actividades con enfoque territorial y estrategia de comunicación adecuada."/>
    <s v="Calculos y documento con analisis del potencial energetico del recurso solar y actualizacion de metodologias en la region"/>
    <n v="1"/>
    <s v="Porcentaje"/>
    <s v="5.4 Cálculos y análisis del recurso solar a nivel regional"/>
    <n v="2.5000000000000001E-2"/>
    <s v="Funcionamiento / Inversión"/>
    <s v="Asesoría para la equidad y conectividad energética a nivel Nacional."/>
    <x v="7"/>
    <m/>
    <s v="X"/>
    <s v="N/A"/>
    <d v="2022-02-01T00:00:00"/>
    <d v="2022-12-31T00:00:00"/>
    <s v="3. Gestión con Valores para Resultados"/>
    <s v="3.2 Fortalecimiento organizacional y simplificación de procesos"/>
    <s v="N.A."/>
    <d v="2022-03-31T00:00:00"/>
    <n v="0.03"/>
    <s v="Se realizó la ficha se encuentra en comentarios para observaciones internas y se cuenta con un número de empresas para hacer elestudio de mercado "/>
    <n v="7.4999999999999997E-3"/>
    <s v="La actividad a la que se le ajusta el porcetaje de avance toda vez que reporta terminación anticipada, sin embargo, acorde con el reporte y las evidencias, no se ha cumplido con el producto. Se recomienda ajustar el porcentaje de deñl reporte acorde con e"/>
    <d v="2022-04-19T00:00:00"/>
    <s v="Con avance"/>
    <d v="2022-06-30T00:00:00"/>
    <n v="7.4999999999999997E-3"/>
    <s v="Se aprobo en comité de contratos, pendiente revisión de estudios previos"/>
    <n v="1.4999999999999999E-2"/>
    <s v="Actividad que ajusta el porcentaje de avance del 3% reportado en el 1er trimestre (Cumplida) al 0,75% de avance, con corte al 2do trimestre acumula avance del 1,5%, no cuenta con las evidencias que soporten el avance reportado. Finaliza en diciembre."/>
    <d v="2022-07-19T00:00:00"/>
    <s v="Con avance y en terminos"/>
    <d v="2022-09-30T00:00:00"/>
    <n v="0.02"/>
    <s v="Se realizó el proceso contractual donde solo se presento una empresa, se evaluó y se requirieron documentos subsanables y no los cargaron a tiempo en el sitio indicado en el Secop por lo anterior se sugiere declarar desierto "/>
    <n v="0.02"/>
    <s v="Actividad que reporta un avance acumulado del 2%, cuenta con evidencias del avance las cuales se relacionan con el proceso de contratación adelantado. Finaliza en diciembre."/>
    <d v="2022-10-13T00:00:00"/>
    <s v="Con avance y en terminos"/>
    <d v="2022-12-31T00:00:00"/>
    <n v="2.5000000000000001E-2"/>
    <s v="se calculó el potencial solar en La Guajira, los calculos y los informes presentados en la consultoria se encuentran en la carpeta de contratos del servidor de fondos contrato 136-2022"/>
    <n v="2.5000000000000001E-2"/>
    <s v="Subactividad ejecutada completamente"/>
    <d v="2023-01-18T00:00:00"/>
    <x v="0"/>
  </r>
  <r>
    <n v="1"/>
    <s v="Objetivo Estratégico No.2"/>
    <s v="Incorporar las mejores prácticas organizacionales y tecnológicas que garanticen calidad e integridad de la gestión pública."/>
    <s v="2.5 Realizar labor permanente de difusión y pedagogía tal que se dé a conocer el qué hacer en la entidad y se establezcan diálogos continuos con las partes interesadas del sector."/>
    <s v="Desarrollar las acciones del Plan Estratégico de Comunicaciones Externa"/>
    <s v="Tácticas externas del PECO implementadas"/>
    <n v="1"/>
    <s v="Porcentaje"/>
    <s v="Diseñar conceptualmente las campañas de comunicación externa para su divulgación por los canales institucionales como redes sociales, pagina web, mailing  y demás  "/>
    <n v="0.04"/>
    <s v="Inversión"/>
    <s v="Generación de valor público a través del emprendimiento y la innovación para la UPME ubicada en Bogotá._x000a_a. Ejecutar las iniciativas de socialización y despliegue de información del Plan Estratégico de comunicaciones. b. Potenciar la búsqueda, intercambio,"/>
    <x v="8"/>
    <s v="X"/>
    <m/>
    <s v="Todas las dependencias"/>
    <d v="2022-01-23T00:00:00"/>
    <d v="2022-12-31T00:00:00"/>
    <s v="3. Gestión con Valores para Resultados"/>
    <s v="3.1 Transparencia, acceso a la información pública y lucha contra la corrupción"/>
    <s v="14. Plan Estratégico de Comunicaciones"/>
    <d v="2022-03-31T00:00:00"/>
    <n v="1.2999999999999999E-2"/>
    <s v="Se diseñaron conceptualmente las campañas de comunicación relacionadas con el paso a paso de los proyectos de Fondo Pazcifico, Fondo FAER, Cupos de Combustibles, Ascenso Tecnológico y FECOC. las cuáles se pueden consultar en ellink https://drive.google.co"/>
    <n v="1.2999999999999999E-2"/>
    <s v="Se reporta avance de la actividad, y cuenta con las evidencias en enlace DRIVE , pendiente por verificar, toda vez que no se tiene acceso. Finaliza en diciembre"/>
    <d v="2022-04-19T00:00:00"/>
    <s v="Con avance"/>
    <d v="2022-05-11T00:00:00"/>
    <n v="1.2999999999999999E-2"/>
    <s v="Se diseñaron y diagramaron las campañas para redes sociales de Factor de Emisiones y el Programa de Ascenso Tecnológico "/>
    <n v="2.5999999999999999E-2"/>
    <s v="Actividad que reporta un avance acumulado del 2,6%, cuenta con las evidencias (piezas de las campañas). Finaliza en diciembre. "/>
    <d v="2022-07-19T00:00:00"/>
    <s v="Con avance y en terminos"/>
    <d v="2022-09-28T00:00:00"/>
    <n v="0.01"/>
    <s v="Durante el tercer trimestre se diseñaron conceptualmente campañas de comunicación alrededor de los mecanismos de divulgación y socialización del informe de cobre asi como las jornadas de socialización del procedimiento de solicitudes de conexión "/>
    <n v="3.5999999999999997E-2"/>
    <s v="Actividad que al 3er trimestre reporta un avance acumulado del 3,6%, cuenta con las evidencias  de piezas elaboradas para las campañas, es una actividad que se ejecuta por demanada. Finaliza en diciembre. "/>
    <d v="2022-10-14T00:00:00"/>
    <s v="Con avance y en terminos"/>
    <d v="2022-12-20T00:00:00"/>
    <n v="0.04"/>
    <s v="Durante el cuarto trimestre se llevaron a cabo campañas de comunicación alusivas a la importancia del sector energético como #LaEnergiaEstaContigo disponible en https://drive.google.com/drive/folders/11Qu99Sl_5rqIPcapt3ZS9vMjV6mG_Fw2?usp=share_link, de ig"/>
    <n v="0.04"/>
    <s v="Actividad finalizada y cuenta con las evidencias"/>
    <d v="2023-01-18T00:00:00"/>
    <x v="0"/>
  </r>
  <r>
    <n v="2"/>
    <s v="Objetivo Estratégico No.2"/>
    <s v="Incorporar las mejores prácticas organizacionales y tecnológicas que garanticen calidad e integridad de la gestión pública."/>
    <s v="2.5 Realizar labor permanente de difusión y pedagogía tal que se dé a conocer el qué hacer en la entidad y se establezcan diálogos continuos con las partes interesadas del sector."/>
    <s v="Desarrollar las acciones del Plan Estratégico de Comunicaciones Externa"/>
    <s v="Tácticas externas del PECO implementadas"/>
    <n v="1"/>
    <s v="Porcentaje"/>
    <s v="Consolidar calendario de eventos institucionales y sectoriales para brindar acompañamiento en el desarrollo de los espacios de acercamiento de doble vía con la ciudadana, via streaming o presencial."/>
    <n v="0.02"/>
    <s v="Inversión"/>
    <s v="Generación de valor público a través del emprendimiento y la innovación para la UPME ubicada en Bogotá._x000a_a. Ejecutar las iniciativas de socialización y despliegue de información del Plan Estratégico de comunicaciones. b. Potenciar la búsqueda, intercambio,"/>
    <x v="8"/>
    <s v="X"/>
    <m/>
    <s v="Todas las dependencias"/>
    <d v="2022-01-23T00:00:00"/>
    <d v="2022-12-31T00:00:00"/>
    <s v="3. Gestión con Valores para Resultados"/>
    <s v="3.1 Transparencia, acceso a la información pública y lucha contra la corrupción"/>
    <s v="14. Plan Estratégico de Comunicaciones"/>
    <d v="2022-03-31T00:00:00"/>
    <n v="6.0000000000000001E-3"/>
    <s v="Se consolidó el cronograma de eventos institucionales dirigidos a las audiencias externas como insumo para elComité de Comunicaiones https://docs.google.com/document/d/1GGQxTmWthhitHkc8_MkyPiEX09yrKwIp/edit?usp=sharing&amp;ouid=111760882073382928579&amp;rtpof=tru"/>
    <n v="6.0000000000000001E-3"/>
    <s v="Actividad que reporta avance y cuenta con las evidencias. Finaliza en diciembre"/>
    <d v="2022-04-19T00:00:00"/>
    <s v="Con avance"/>
    <d v="2022-06-15T00:00:00"/>
    <n v="6.0000000000000001E-3"/>
    <s v="En el segundo trimestre se llevaron a cabo 6 eventos institucionales, de conformidad con el respectivo informe que se proporciona como evidencia"/>
    <n v="1.2E-2"/>
    <s v="Actividad que reporta un avance acumulado del 1,2%, cuenta con las evidencias de los eventos en los que se realizó acompañamiento. Finaliza en diciembre. "/>
    <d v="2022-07-19T00:00:00"/>
    <s v="Con avance y en terminos"/>
    <d v="2022-09-28T00:00:00"/>
    <n v="5.0000000000000001E-3"/>
    <s v="Durante el tercer trimestre se llevaron a cabo 18 eventos externos de conformidad con el respectivo informe que se proporciona como evidencia "/>
    <n v="1.7000000000000001E-2"/>
    <s v="Actividad que al 3er trimestre reporta un avance acumulado del 1,7%, cuenta con las evidencias de los eventos en los que se realizó acompañamiento. Finaliza en diciembre. "/>
    <d v="2022-10-14T00:00:00"/>
    <s v="Con avance y en terminos"/>
    <d v="2022-12-20T00:00:00"/>
    <n v="3.0000000000000001E-3"/>
    <s v="Durante el cuarto trimestre se llevaron a cabo los eventos como la 9na, 10ma y 11ma jornadas de socialización del procedimiento de solicitudes de conexión, cuyos soportes se dejan en de evidencia en la URL https://docs.google.com/document/d/14uBIxr1dYqjET"/>
    <n v="0.02"/>
    <s v="Actividad finalizada y cuenta con las evidencias"/>
    <d v="2023-01-18T00:00:00"/>
    <x v="0"/>
  </r>
  <r>
    <n v="3"/>
    <s v="Objetivo Estratégico No.2"/>
    <s v="Incorporar las mejores prácticas organizacionales y tecnológicas que garanticen calidad e integridad de la gestión pública."/>
    <s v="2.5 Realizar labor permanente de difusión y pedagogía tal que se dé a conocer el qué hacer en la entidad y se establezcan diálogos continuos con las partes interesadas del sector."/>
    <s v="Desarrollar las acciones del Plan Estratégico de Comunicaciones Externa"/>
    <s v="Tácticas externas del PECO implementadas"/>
    <n v="1"/>
    <s v="Porcentaje"/>
    <s v="Coordinar editorialmente el diseño y diagramación documentos externos como planes técnicos, monografías sectoriales y demás iniciativas de corte editorial para socializar la gestión institucional con los públicos de relacionamiento a nivel externo."/>
    <n v="0.02"/>
    <s v="Inversión"/>
    <s v="Generación de valor público a través del emprendimiento y la innovación para la UPME ubicada en Bogotá._x000a_a. Ejecutar las iniciativas de socialización y despliegue de información del Plan Estratégico de comunicaciones. b. Potenciar la búsqueda, intercambio,"/>
    <x v="8"/>
    <s v="X"/>
    <m/>
    <s v="Todas las dependencias"/>
    <d v="2022-01-23T00:00:00"/>
    <d v="2022-12-31T00:00:00"/>
    <s v="3. Gestión con Valores para Resultados"/>
    <s v="3.1 Transparencia, acceso a la información pública y lucha contra la corrupción"/>
    <s v="14. Plan Estratégico de Comunicaciones"/>
    <d v="2022-03-31T00:00:00"/>
    <n v="6.0000000000000001E-3"/>
    <s v="Se diseñó y diagramaron tres cartillas guías para la presentación de proyectos en los fondos FAER y Pazcifico asi como para la solicitud de cupos de combustibles que se puede consultar en los siguientes links: https://drive.google.com/drive/folders/1zQsvB"/>
    <n v="6.0000000000000001E-3"/>
    <s v="Actividad que reporta avance y cuenta con las evidencias (Actividad por demanda). Finaliza en diciembre"/>
    <d v="2022-04-19T00:00:00"/>
    <s v="Con avance"/>
    <d v="2022-06-16T00:00:00"/>
    <n v="6.0000000000000001E-3"/>
    <s v="Se editaron iniciativas de corte editorial, en el ámbito audivosual, como las guías de incentivos tributarios a proyectos de FNCE y GEE "/>
    <n v="1.2E-2"/>
    <s v="Actividad que reporta un avance acumulado del 1,2%, cuenta con las evidencias de la diagramación. Finaliza en diciembre. "/>
    <d v="2022-07-19T00:00:00"/>
    <s v="Con avance y en terminos"/>
    <d v="2022-09-28T00:00:00"/>
    <n v="6.0000000000000001E-3"/>
    <s v="Se coordinaron iniciativas de corte editorial en el marco de recursos pedagógicos como incentivos tributarios para proyectos de Gestión Eficiente de Energía y Fuentes No Convencionales de Energía Renovable y Guías para el diligenciamiento de proyectos de "/>
    <n v="1.7999999999999999E-2"/>
    <s v="Actividad que reporta un avance acumulado del 1,8%, cuenta con las evidencias objetivas del reporte. Finaliza en diciembre. "/>
    <d v="2022-10-14T00:00:00"/>
    <s v="Con avance y en terminos"/>
    <d v="2022-12-20T00:00:00"/>
    <n v="2E-3"/>
    <s v="Durante el cuarto trimestre se diseño y diagramó el Boletín Estadístico de Minas y Energía para la series 2018-2022 https://drive.google.com/drive/folders/1HpNdZKM70idkShIYMXJaPjapnIZxpftU?usp=share_link "/>
    <n v="0.02"/>
    <s v="Actividad finalizada y cuenta con las evidencias"/>
    <d v="2023-01-18T00:00:00"/>
    <x v="0"/>
  </r>
  <r>
    <n v="4"/>
    <s v="Objetivo Estratégico No.2"/>
    <s v="Incorporar las mejores prácticas organizacionales y tecnológicas que garanticen calidad e integridad de la gestión pública."/>
    <s v="2.5 Realizar labor permanente de difusión y pedagogía tal que se dé a conocer el qué hacer en la entidad y se establezcan diálogos continuos con las partes interesadas del sector."/>
    <s v="Desarrollar las acciones del Plan Estratégico de Comunicaciones Interna"/>
    <s v="Tácticas internas del PECO implementadas"/>
    <n v="1"/>
    <s v="Porcentaje"/>
    <s v="Diseñar conceptualmente las campañas de comunicación interna para divulgación por la intranet, carteleras virtuales y demás canales de la Unidad"/>
    <n v="0.03"/>
    <s v="Inversión"/>
    <s v="Generación de valor público a través del emprendimiento y la innovación para la UPME ubicada en Bogotá._x000a_a. Ejecutar las iniciativas de socialización y despliegue de información del Plan Estratégico de comunicaciones. b. Potenciar la búsqueda, intercambio,"/>
    <x v="8"/>
    <s v="X"/>
    <m/>
    <s v="Todas las dependencias"/>
    <d v="2022-01-23T00:00:00"/>
    <d v="2022-12-31T00:00:00"/>
    <s v="3. Gestión con Valores para Resultados"/>
    <s v="3.1 Transparencia, acceso a la información pública y lucha contra la corrupción"/>
    <s v="14. Plan Estratégico de Comunicaciones"/>
    <d v="2022-03-31T00:00:00"/>
    <n v="8.0000000000000002E-3"/>
    <s v="Se realizaron diferentes campañas internas como: Avisos informativos novedad institucional - socialización resoluciones- Animaciones Carteleras - Animación papel tapiz y protectores de pantalla. Ver informe detallado de campañas aquí "/>
    <n v="8.0000000000000002E-3"/>
    <s v="Actividad que reporta avance y cuenta con las evidencias (Actividad por demanda). Finaliza en diciembre"/>
    <d v="2022-04-19T00:00:00"/>
    <s v="Con avance"/>
    <d v="2022-06-29T00:00:00"/>
    <n v="8.0000000000000002E-3"/>
    <s v="Se realizaron diferentes campañas internas como: Avisos informativos novedad institucional - socialización resoluciones- Animaciones Carteleras - Animación papel tapiz y protectores de pantalla. Ver informe detallado de campañas aquí https://drive.google."/>
    <n v="1.6E-2"/>
    <s v="Actividad que reporta un avance acumulado del 1,6%, cuenta con las evidencias de piezas de avisos informativos. Finaliza en diciembre. "/>
    <d v="2022-07-19T00:00:00"/>
    <s v="Con avance y en terminos"/>
    <d v="2022-09-30T00:00:00"/>
    <n v="8.0000000000000002E-3"/>
    <s v="Se realizaron campañas internas: Avisos informativos de novedades institucional, informes de PQRS - Novedades del SIGUEME - Política de seguridad y salud en el trabajo - Reportes Gerenciales Orfeo -  Protectores de Pantalla - Papel Tapiz  Ver evidencias a"/>
    <n v="2.4E-2"/>
    <s v="Actividad que reporta un avance acumulado del 2,4%, cuenta con las evidencias objetivas de los avisos y/o piezas realizadas. Finaliza en diciembre. "/>
    <d v="2022-10-14T00:00:00"/>
    <s v="Con avance y en terminos"/>
    <d v="2022-12-31T00:00:00"/>
    <n v="6.0000000000000001E-3"/>
    <s v="Se realizaron campañas internas relacionadas con la novedad institucoinal .  Ver evidencias aquí: https://docs.google.com/document/d/1ygd37-A_dVF2ok-KpYECDmqIssD0EbBGEf6wMTlZz9E/edit?usp=share_link"/>
    <n v="0.03"/>
    <s v="Actividad finalizada y cuenta con las evidencias"/>
    <d v="2023-01-18T00:00:00"/>
    <x v="0"/>
  </r>
  <r>
    <n v="5"/>
    <s v="Objetivo Estratégico No.2"/>
    <s v="Incorporar las mejores prácticas organizacionales y tecnológicas que garanticen calidad e integridad de la gestión pública."/>
    <s v="2.5 Realizar labor permanente de difusión y pedagogía tal que se dé a conocer el qué hacer en la entidad y se establezcan diálogos continuos con las partes interesadas del sector."/>
    <s v="Desarrollar las acciones del Plan Estratégico de Comunicaciones Interna"/>
    <s v="Tácticas internas del PECO implementadas"/>
    <n v="1"/>
    <s v="Porcentaje"/>
    <s v="Consolidar calendario de eventos a nivel interno, para el uso y apropiación de proyectos TI, cultura y bienestar institucional y brindar el respectivo acompañamiento. "/>
    <n v="0.02"/>
    <s v="Inversión"/>
    <s v="Generación de valor público a través del emprendimiento y la innovación para la UPME ubicada en Bogotá._x000a_a. Ejecutar las iniciativas de socialización y despliegue de información del Plan Estratégico de comunicaciones. b. Potenciar la búsqueda, intercambio,"/>
    <x v="8"/>
    <s v="X"/>
    <m/>
    <s v="Todas las dependencias"/>
    <d v="2022-01-23T00:00:00"/>
    <d v="2022-12-31T00:00:00"/>
    <s v="3. Gestión con Valores para Resultados"/>
    <s v="3.1 Transparencia, acceso a la información pública y lucha contra la corrupción"/>
    <s v="14. Plan Estratégico de Comunicaciones"/>
    <d v="2022-03-31T00:00:00"/>
    <n v="5.0000000000000001E-3"/>
    <s v="Se elaboró un calendario preliminar de eventos internos. Ver documento aquí  -  Se elaboró una matriz con las fechas estimadas de espacios de socialización de los proyectos de TI Ver documento a quí  "/>
    <n v="5.0000000000000001E-3"/>
    <s v="Actividad que reporta avance y cuenta con las evidencias. Finaliza en diciembre"/>
    <d v="2022-04-19T00:00:00"/>
    <s v="Con avance"/>
    <d v="2022-06-29T00:00:00"/>
    <n v="5.0000000000000001E-3"/>
    <s v="Se realizo acompañamiento a diferentes eventos internos y proyectos de TI https://drive.google.com/drive/folders/1wsQzFkRSMon1IdTshwl18EUFQfb4D7kM?usp=sharinghttps://drive.google.com/drive/folders/1wsQzFkRSMon1IdTshwl18EUFQfb4D7kM?usp=sharing"/>
    <n v="0.01"/>
    <s v="Actividad que reporta un avance acumulado del 1%, cuenta con las evidencias de las piezas realizadas para eventos. Finaliza en diciembre. "/>
    <d v="2022-07-19T00:00:00"/>
    <s v="Con avance y en terminos"/>
    <d v="2022-09-30T00:00:00"/>
    <n v="5.0000000000000001E-3"/>
    <s v="Se realizó el acompañamiento a diferentes eventos institucionales. Ver evidencias aquí : https://drive.google.com/drive/folders/1nxUUXPyR6V--hOy6TJI6xRq5VXBY-SUI?usp=sharing"/>
    <n v="1.4999999999999999E-2"/>
    <s v="Actividad que reporta un avance acumulado del 2,4%, cuenta con las evidencias objetivas del reporte. Finaliza en diciembre. "/>
    <d v="2022-10-14T00:00:00"/>
    <s v="Con avance y en terminos"/>
    <d v="2022-12-31T00:00:00"/>
    <n v="5.0000000000000001E-3"/>
    <s v="Se realizó el acompañamiento a diferentes eventos institucionales. Ver evidencias aquí: https://docs.google.com/document/d/1CgtwxGftvfb8rAjQ5-hkAo9taHsIHQk1pJjtfujlTNI/edit?usp=share_link"/>
    <n v="0.02"/>
    <s v="Actividad finalizada y cuenta con las evidencias"/>
    <d v="2023-01-18T00:00:00"/>
    <x v="0"/>
  </r>
  <r>
    <n v="6"/>
    <s v="Objetivo Estratégico No.2"/>
    <s v="Incorporar las mejores prácticas organizacionales y tecnológicas que garanticen calidad e integridad de la gestión pública."/>
    <s v="2.5 Realizar labor permanente de difusión y pedagogía tal que se dé a conocer el qué hacer en la entidad y se establezcan diálogos continuos con las partes interesadas del sector."/>
    <s v="Desarrollar las acciones del Plan Estratégico de Comunicaciones Interna"/>
    <s v="Tácticas internas del PECO implementadas"/>
    <n v="1"/>
    <s v="Porcentaje"/>
    <s v="Coordinar editorialmente el desarrollo de documentos de corte interno como informes, cartillas, presentaciones de comités y demás en articulación con las iniciativas lideradas por Talento Humano y demás dependencias. "/>
    <n v="0.02"/>
    <s v="Inversión"/>
    <s v="Generación de valor público a través del emprendimiento y la innovación para la UPME ubicada en Bogotá._x000a_a. Ejecutar las iniciativas de socialización y despliegue de información del Plan Estratégico de comunicaciones. b. Potenciar la búsqueda, intercambio,"/>
    <x v="8"/>
    <s v="X"/>
    <m/>
    <s v="Todas las dependencias"/>
    <d v="2022-01-23T00:00:00"/>
    <d v="2022-12-31T00:00:00"/>
    <s v="3. Gestión con Valores para Resultados"/>
    <s v="3.1 Transparencia, acceso a la información pública y lucha contra la corrupción"/>
    <s v="14. Plan Estratégico de Comunicaciones"/>
    <d v="2022-03-31T00:00:00"/>
    <n v="8.0000000000000002E-3"/>
    <s v="Se diagramaron los siguientes documentos: Plan de Seguridad y Privacidad de la Información -  Plan de Tratamiento de Riesgos de Seguridad y Privacidad de la Información - Presentacion Estrategia Cátedras Minero energéticas - ppt consejo directivo - Ma"/>
    <n v="8.0000000000000002E-3"/>
    <s v="Actividad que reporta avance y cuenta con las evidencias (Actividad por demanda). Finaliza en diciembre"/>
    <d v="2022-04-19T00:00:00"/>
    <s v="Con avance"/>
    <d v="2022-06-29T00:00:00"/>
    <n v="8.0000000000000002E-3"/>
    <s v="Se diagramaron los siguientes documentos: Presentación Resultados FURAG - ppt Consejo Directivo - Protocolo Bioseguridad - Presentación política de atención al ciudadano- presentación mesa de servicios- presentación para fotografias enterritorio y se trab"/>
    <n v="1.6E-2"/>
    <s v="Actividad que reporta un avance acumulado del 1,6%, cuenta con las evidencias de las diagramaciones. Finaliza en diciembre. "/>
    <d v="2022-07-19T00:00:00"/>
    <s v="Con avance y en terminos"/>
    <d v="2022-09-30T00:00:00"/>
    <n v="8.0000000000000002E-3"/>
    <s v="Se diagramaron los siguientes documentos: ppt consejo directivo - ppt cifras de solicitudes de conexión -  power Bi ejecución presupuestal - Informe de entrega -  Gestión de información - Política Gestión de la Información -  (10) documentos Gestión de la"/>
    <n v="0.02"/>
    <s v="Actividad que reporta un avance acumulado del 2%, cuenta con las evidencias objetivas de los avisos y/o piezas realizadas. Finaliza en diciembre. "/>
    <d v="2022-10-14T00:00:00"/>
    <s v="Con avance y en terminos"/>
    <d v="2022-12-31T00:00:00"/>
    <n v="0.02"/>
    <s v="Se diagramaron los siguientes documentos: ppt consejo directivo - ppt cifras de solicitudes de conexión -  power Bi ejecución presupuestal - Informe de entrega -  Gestión de información - Política Gestión de la Información -  (10) documentos Gestión de la"/>
    <n v="0.02"/>
    <s v="Actividad finalizada y cuenta con las evidencias"/>
    <d v="2023-01-18T00:00:00"/>
    <x v="0"/>
  </r>
  <r>
    <n v="7"/>
    <s v="Objetivo Estratégico No.2"/>
    <s v="Incorporar las mejores prácticas organizacionales y tecnológicas que garanticen calidad e integridad de la gestión pública."/>
    <s v="2.3 Implementar acciones orientadas a la transformación digital de la entidad. "/>
    <s v="Automatización de flujos identificados en la Arquitectura Empresarial"/>
    <s v="Procesos automatizados e implementados"/>
    <n v="6"/>
    <s v="Proceso"/>
    <s v="Desarrollar los módulos_x000a_- Etapa Precontractual _x000a_- Solicitudes de Conexión "/>
    <n v="0.01"/>
    <s v="Inversión"/>
    <s v="Generación de valor público a través del emprendimiento y la innovación para la UPME ubicada en Bogotá._x000a_a. Ejecutar las iniciativas de socialización y despliegue de información del Plan Estratégico de comunicaciones. b. Potenciar la búsqueda, intercambio,"/>
    <x v="8"/>
    <s v="X"/>
    <m/>
    <s v="Subdirección de energía / Secretaria General"/>
    <d v="2022-03-01T00:00:00"/>
    <d v="2022-03-30T00:00:00"/>
    <s v="3. Gestión con Valores para Resultados"/>
    <s v="3.6 Gobierno Digital"/>
    <s v="10. Plan Estratégico de Tecnologías de la Información y las Comunicaciones PETI"/>
    <d v="2022-03-17T00:00:00"/>
    <n v="0.01"/>
    <s v="Se adelantó la fase de desarrollo de los módulos y se entregaron para pruebas a las áreas usuarias_x000a_- Etapa Precontractual _x000a_- Solicitudes de Conexión _x000a_"/>
    <n v="0.01"/>
    <s v="Se cumplió la actividad de acuerdo a lo planificado. Se cuenta con las evidencias objetivas del desarrollo de los 2 modulos."/>
    <d v="2022-04-19T00:00:00"/>
    <s v="Cumplida"/>
    <d v="2022-06-30T00:00:00"/>
    <n v="0.01"/>
    <s v="Los módulos fueron desarrollados. Evidencia"/>
    <n v="0.01"/>
    <s v="Actividad cumplida en el 1er trimestre, cuenta con las evidencias objetivas."/>
    <d v="2022-07-19T00:00:00"/>
    <s v="Cumplida"/>
    <m/>
    <n v="0"/>
    <s v="Cumplida en el primer trimestre"/>
    <n v="0.01"/>
    <s v="Actividad cumplida desde el 1er trimestre."/>
    <d v="2022-10-14T00:00:00"/>
    <s v="Cumplida"/>
    <m/>
    <m/>
    <s v="Cumplida en el primer trimestre"/>
    <n v="0.01"/>
    <s v="Subactividad ejecutada completamente"/>
    <d v="2023-01-18T00:00:00"/>
    <x v="0"/>
  </r>
  <r>
    <n v="8"/>
    <s v="Objetivo Estratégico No.2"/>
    <s v="Incorporar las mejores prácticas organizacionales y tecnológicas que garanticen calidad e integridad de la gestión pública."/>
    <s v="2.3 Implementar acciones orientadas a la transformación digital de la entidad. "/>
    <s v="Automatización de flujos identificados en la Arquitectura Empresarial"/>
    <s v="Procesos automatizados e implementados"/>
    <n v="6"/>
    <s v="Proceso"/>
    <s v="Implementar los módulos:_x000a_- Precio Base de Minerales_x000a_- Evaluación plan de expansión de cobertura (PECOR)_x000a_- Etapa precontractual _x000a_- Solicitudes de conexión "/>
    <n v="0.03"/>
    <s v="Inversión"/>
    <s v="Generación de valor público a través del emprendimiento y la innovación para la UPME ubicada en Bogotá._x000a_a. Ejecutar las iniciativas de socialización y despliegue de información del Plan Estratégico de comunicaciones. b. Potenciar la búsqueda, intercambio,"/>
    <x v="8"/>
    <s v="X"/>
    <m/>
    <s v="Subdirección de minería / Subdirección de energía / Secretaria General"/>
    <d v="2022-01-02T00:00:00"/>
    <d v="2022-06-30T00:00:00"/>
    <s v="3. Gestión con Valores para Resultados"/>
    <s v="3.6 Gobierno Digital"/>
    <s v="10. Plan Estratégico de Tecnologías de la Información y las Comunicaciones PETI"/>
    <d v="2022-03-31T00:00:00"/>
    <n v="0.01"/>
    <s v="Ejecución de la fase de pruebas de recorrido y funcionales (con acompañamiento) con las áreas usuarias de los módulos  _x000a_- Precio Base de Minerales_x000a_- Evaluación plan de expansión de cobertura (PECOR)_x000a_- Etapa precontractual _x000a_- Solicitudes de conexión "/>
    <n v="0.01"/>
    <s v="Se presenta avance de la actividad, con evidencias para:_x000a_- Evaluación plan de expansión de cobertura (PECOR)_x000a_- Etapa precontractual _x000a_- Solicitudes de conexión _x000a_Finaliza en junio"/>
    <d v="2022-04-19T00:00:00"/>
    <s v="Con avance"/>
    <d v="2022-06-30T00:00:00"/>
    <n v="0.02"/>
    <s v="Alcance. 01/08/2022: Los módulos se encuentran implementados en ambiente de producción, quedando pendiente el despliegue ante el usuario final el cual se llevará a cabo una vez sea solicitado por el área dueña del proceso._x000a__x000a_Los módulos Pecor y Precio base"/>
    <n v="0.03"/>
    <s v="Actividad cumplida en el 2do trimestre, cuenta con las evidencias (Pendientes de validar porque al abrir los enlaces no  se permite acceder el sitio web)."/>
    <d v="2022-07-19T00:00:00"/>
    <s v="Cumplida"/>
    <m/>
    <n v="0"/>
    <s v="Cumplida en el segundo trimestre"/>
    <n v="0.03"/>
    <s v="Actividad cumplida desde el 1er trimestre."/>
    <d v="2022-10-14T00:00:00"/>
    <s v="Cumplida"/>
    <m/>
    <m/>
    <s v="Cumplida en el segundo trimestre"/>
    <n v="0.03"/>
    <s v="Subactividad ejecutada completamente"/>
    <d v="2023-01-18T00:00:00"/>
    <x v="0"/>
  </r>
  <r>
    <n v="9"/>
    <s v="Objetivo Estratégico No.2"/>
    <s v="Incorporar las mejores prácticas organizacionales y tecnológicas que garanticen calidad e integridad de la gestión pública."/>
    <s v="2.3 Implementar acciones orientadas a la transformación digital de la entidad. "/>
    <s v="Automatización de flujos identificados en la Arquitectura Empresarial"/>
    <s v="Procesos automatizados e implementados"/>
    <n v="6"/>
    <s v="Proceso"/>
    <s v="Mantenimiento de los módulos:_x000a_- Módulos de Incentivos por fuentes no convencionales de energía – FNCE_x000a_-Módulos de Incentivos por eficiencia energética –EE_x000a_-Módulo de Evaluación de Fondos"/>
    <n v="0.01"/>
    <s v="Inversión"/>
    <s v="Generación de valor público a través del emprendimiento y la innovación para la UPME ubicada en Bogotá._x000a_a. Ejecutar las iniciativas de socialización y despliegue de información del Plan Estratégico de comunicaciones. b. Potenciar la búsqueda, intercambio,"/>
    <x v="8"/>
    <s v="X"/>
    <m/>
    <s v="Subdirección de demanda, Oficina de Fondos"/>
    <d v="2022-01-07T00:00:00"/>
    <d v="2022-11-30T00:00:00"/>
    <s v="3. Gestión con Valores para Resultados"/>
    <s v="3.6 Gobierno Digital"/>
    <s v="10. Plan Estratégico de Tecnologías de la Información y las Comunicaciones PETI"/>
    <d v="2022-03-31T00:00:00"/>
    <n v="1E-3"/>
    <s v="Se llevó a cabo el levantamiento de los nuevos requerimientos de los  módulos de Incentivos por fuentes no convencionales de energía – FNCE e Incentivos por eficiencia energética –EE_x000a_Se están llevando a cabo los ajustes al Módulo de Evaluación de Fondos d"/>
    <n v="1E-3"/>
    <s v="Actividad que reporta avance y cuenta con las evidencias. Finaliza en noviembre"/>
    <d v="2022-04-19T00:00:00"/>
    <s v="Con avance"/>
    <d v="2022-06-30T00:00:00"/>
    <n v="2E-3"/>
    <s v="La contratación para el mantenimiento se encuentra publicado en el secop y esta cumpliendo el calendario del proceso"/>
    <n v="3.0000000000000001E-3"/>
    <s v="Actividad con avance acumulado del 0,3%, cuenta con las evidencias que corresponden al proceso de contratación &quot;Desarrollar e implementar nuevas funcionalidades en los módulos del Sistema Único de Usuarios -SUU y, brindar soporte sobre los existentes en l"/>
    <d v="2022-07-19T00:00:00"/>
    <s v="Con avance y en terminos"/>
    <d v="2022-09-30T00:00:00"/>
    <n v="0.01"/>
    <s v="Se hizo levantamiento de requerimientos de los módulos indicados y se desarrollaron nuevas funcionalidades del módulo de usuarios."/>
    <n v="0.01"/>
    <s v="Actividad finalizada anticipadamente, toda vez finalizaba en noviembre, cuenta con evidencias. "/>
    <d v="2022-10-14T00:00:00"/>
    <s v="Cumplida"/>
    <m/>
    <m/>
    <s v="Se realiza la implementacion de los modulos de FNCE y EE, conforme los requerimientos levantados y aprobados por el area tecnica"/>
    <n v="0.01"/>
    <s v="Subactividad ejecutada completamente"/>
    <d v="2023-01-18T00:00:00"/>
    <x v="0"/>
  </r>
  <r>
    <n v="10"/>
    <s v="Objetivo Estratégico No.2"/>
    <s v="Incorporar las mejores prácticas organizacionales y tecnológicas que garanticen calidad e integridad de la gestión pública."/>
    <s v="2.3 Implementar acciones orientadas a la transformación digital de la entidad. "/>
    <s v="Implementación de la virtualización de escritorios incluida la gestión del cambio"/>
    <s v="Solución escritorios implementados"/>
    <n v="1"/>
    <s v="Porcentaje"/>
    <s v="Estabilizar la solución "/>
    <n v="0.06"/>
    <s v="Inversión"/>
    <s v="Generación de valor público a través del emprendimiento y la innovación para la UPME ubicada en Bogotá._x000a_a. Ejecutar las iniciativas de socialización y despliegue de información del Plan Estratégico de comunicaciones. b. Potenciar la búsqueda, intercambio,"/>
    <x v="8"/>
    <s v="X"/>
    <m/>
    <s v="Todas las dependencias"/>
    <d v="2022-03-01T00:00:00"/>
    <d v="2022-03-30T00:00:00"/>
    <s v="3. Gestión con Valores para Resultados"/>
    <s v="3.6 Gobierno Digital"/>
    <s v="10. Plan Estratégico de Tecnologías de la Información y las Comunicaciones PETI"/>
    <d v="2022-03-31T00:00:00"/>
    <n v="0.05"/>
    <s v="Se recibieron equipos pendiente de entrega (monitores), se estabilizó solución, se configuraron clientes livianos en la infraestructura de VDI e inició entrega de equipos - solución a usuarios finales."/>
    <n v="0.05"/>
    <s v="Se cumplió la actividad en lo relacionado con la estabilización de la solución, la actividad presenta rezago del 1% toda vez que está pendiente finalizar la entrega de la solución a usuarios finales. "/>
    <d v="2022-04-19T00:00:00"/>
    <s v="Con avance"/>
    <d v="2022-06-16T00:00:00"/>
    <n v="0.06"/>
    <s v="Se entregó la solución de escritorios virtuales a los usuarios indicados por las áreas."/>
    <n v="0.06"/>
    <s v="Actividad cumplida durante el 2do trimestre y cuenta con las evidencias de implementación de escritorios virtuales."/>
    <d v="2022-07-19T00:00:00"/>
    <s v="Cumplida"/>
    <m/>
    <m/>
    <s v="Cumplida en el segundo trimestre"/>
    <n v="0.06"/>
    <s v="Actividad cumplida en el 2do trimestre."/>
    <d v="2022-10-14T00:00:00"/>
    <s v="Cumplida"/>
    <m/>
    <m/>
    <s v="Cumplida en el segundo trimestre"/>
    <n v="0.06"/>
    <s v="Subactividad ejecutada completamente"/>
    <d v="2023-01-18T00:00:00"/>
    <x v="0"/>
  </r>
  <r>
    <n v="11"/>
    <s v="Objetivo Estratégico No.2"/>
    <s v="Incorporar las mejores prácticas organizacionales y tecnológicas que garanticen calidad e integridad de la gestión pública."/>
    <s v="2.3 Implementar acciones orientadas a la transformación digital de la entidad. "/>
    <s v="Implementación de la virtualización de escritorios incluida la gestión del cambio"/>
    <s v="Solución escritorios implementados"/>
    <n v="1"/>
    <s v="Porcentaje"/>
    <s v="Fortalecimiento de la solución"/>
    <n v="0.04"/>
    <s v="Inversión"/>
    <s v="Generación de valor público a través del emprendimiento y la innovación para la UPME ubicada en Bogotá._x000a_a. Ejecutar las iniciativas de socialización y despliegue de información del Plan Estratégico de comunicaciones. b. Potenciar la búsqueda, intercambio,"/>
    <x v="8"/>
    <s v="X"/>
    <m/>
    <s v="Todas las dependencias"/>
    <d v="2022-01-02T00:00:00"/>
    <d v="2022-11-30T00:00:00"/>
    <s v="3. Gestión con Valores para Resultados"/>
    <s v="3.6 Gobierno Digital"/>
    <s v="10. Plan Estratégico de Tecnologías de la Información y las Comunicaciones PETI"/>
    <d v="2022-03-31T00:00:00"/>
    <n v="0.01"/>
    <s v="Presentación y aprobación en comité de contratos la ficha para adelantar el proceso, elaboración de estudios previos e inicio a la fase precontractual del proceso (recepción de propuestas)"/>
    <n v="0.01"/>
    <s v="Actividad que reporta avance y cuenta con las evidencias. Finaliza en noviembre"/>
    <d v="2022-04-19T00:00:00"/>
    <s v="Con avance"/>
    <d v="2022-05-20T00:00:00"/>
    <n v="0.02"/>
    <s v="Se realiza contrato C-106-2022 para suministrar, instalar y configurar una solución de contingencia y respaldo para escritorios virtuales con la firma GREEN SERVICES AND SOLUTIONS S.A.S. y se da inicio a su ejecución."/>
    <n v="0.03"/>
    <s v="Actividad con avance acumulado del 2%, cuenta con las evidencias de la contratación adelantada para suministrar, instalar y configurar una solución de contingencia y respaldo para escritorios virtuales (con duración ampliada). Finaliza en noviembre."/>
    <d v="2022-07-19T00:00:00"/>
    <s v="Con avance y en terminos"/>
    <d v="2022-09-30T00:00:00"/>
    <n v="3.5000000000000003E-2"/>
    <s v="Se realizó Modificatorio No.1 al contrato C-106-2022 por razones de retraso en la línea de producción del fabricante. Se amplió el plazo de ejecución hasta el 1 de diciembre de 2022. El contratista entregó el documento de planeacion de la solución y la ma"/>
    <n v="3.5000000000000003E-2"/>
    <s v="Actividad que reporta avance acumulado del 3,5%, cuenta con las evidencias de la modificación del contrato y del documento de planeación mencionado. Finaliza en noviembre."/>
    <d v="2022-10-14T00:00:00"/>
    <s v="Con avance y en terminos"/>
    <d v="2022-12-01T00:00:00"/>
    <n v="0.04"/>
    <s v="Contratista entregó e implementó equipos objeto del contrato"/>
    <n v="0.04"/>
    <s v="Subactividad ejecutada completamente"/>
    <d v="2023-01-18T00:00:00"/>
    <x v="0"/>
  </r>
  <r>
    <n v="12"/>
    <s v="Objetivo Estratégico No.2"/>
    <s v="Incorporar las mejores prácticas organizacionales y tecnológicas que garanticen calidad e integridad de la gestión pública."/>
    <s v="2.3 Implementar acciones orientadas a la transformación digital de la entidad. "/>
    <s v="Implementación de la virtualización de escritorios incluida la gestión del cambio"/>
    <s v="Solución escritorios implementados"/>
    <n v="1"/>
    <s v="Porcentaje"/>
    <s v="Apropiar la solución por parte del usuario final"/>
    <n v="0.02"/>
    <s v="Inversión"/>
    <s v="Generación de valor público a través del emprendimiento y la innovación para la UPME ubicada en Bogotá._x000a_a. Ejecutar las iniciativas de socialización y despliegue de información del Plan Estratégico de comunicaciones. b. Potenciar la búsqueda, intercambio,"/>
    <x v="8"/>
    <s v="X"/>
    <m/>
    <s v="Todas las dependencias"/>
    <d v="2022-01-04T00:00:00"/>
    <d v="2022-12-30T00:00:00"/>
    <s v="3. Gestión con Valores para Resultados"/>
    <s v="3.6 Gobierno Digital"/>
    <s v="10. Plan Estratégico de Tecnologías de la Información y las Comunicaciones PETI"/>
    <d v="2022-03-31T00:00:00"/>
    <n v="1E-3"/>
    <s v="Reuniones internas (en sitio) para establecer estrategia de socialización del proyecto al interior de la entidad"/>
    <n v="1E-3"/>
    <s v="Actividad que reporta avance y cuenta con las evidencias relacionadas con piezas (Mailing) relacionadas con la solición. Finaliza en diciembre."/>
    <d v="2022-04-19T00:00:00"/>
    <s v="Con avance"/>
    <d v="2022-06-01T00:00:00"/>
    <n v="0.02"/>
    <s v="Desarrollo de piezas comunicacionales para envio por correo, intranet y cartelera virtual"/>
    <n v="0.02"/>
    <s v="Actividad cumplida durante el 2do trimestre y cuenta con las evidencias de socialización interna de escritorios virtuales."/>
    <d v="2022-07-19T00:00:00"/>
    <s v="Cumplida"/>
    <m/>
    <m/>
    <s v="Cumplida en el segundo trimestre"/>
    <n v="0.02"/>
    <s v="Actividad cumplida en el 2do trimestre."/>
    <d v="2022-10-14T00:00:00"/>
    <s v="Cumplida"/>
    <m/>
    <m/>
    <s v="Cumplida en el segundo trimestre"/>
    <n v="0.02"/>
    <s v="Subactividad ejecutada completamente"/>
    <d v="2023-01-18T00:00:00"/>
    <x v="0"/>
  </r>
  <r>
    <n v="13"/>
    <s v="Objetivo Estratégico No.2"/>
    <s v="Incorporar las mejores prácticas organizacionales y tecnológicas que garanticen calidad e integridad de la gestión pública."/>
    <s v="2.3 Implementar acciones orientadas a la transformación digital de la entidad. "/>
    <s v="Gestión de contenido web como habilitador tecnológico en el fortalecimiento de servicios ciudadanos"/>
    <s v="Web site implementado en  nueva  versión de  CMS"/>
    <n v="1"/>
    <s v="Porcentaje"/>
    <s v="Afinar y publicar la solución de CMS actualizado"/>
    <n v="0.01"/>
    <s v="Inversión"/>
    <s v="Generación de valor público a través del emprendimiento y la innovación para la UPME ubicada en Bogotá._x000a_a. Ejecutar las iniciativas de socialización y despliegue de información del Plan Estratégico de comunicaciones. b. Potenciar la búsqueda, intercambio,"/>
    <x v="8"/>
    <s v="X"/>
    <m/>
    <s v="Todas las dependencias"/>
    <d v="2022-03-01T00:00:00"/>
    <d v="2022-03-30T00:00:00"/>
    <s v="3. Gestión con Valores para Resultados"/>
    <s v="3.6 Gobierno Digital"/>
    <s v="10. Plan Estratégico de Tecnologías de la Información y las Comunicaciones PETI"/>
    <d v="2022-03-18T00:00:00"/>
    <n v="0.01"/>
    <s v="Se adelantaron actividades de ajuste y afinamiento respecto a la actualización del CMS, el cual ya se encuentra instalado y configurado en los servidores de producción de la UPME; posteriormente se presentó el nuevo website al comité directivo el pasado 2"/>
    <n v="0.01"/>
    <s v="Se cumplió la actividad en cuanto a la instalación y configuración del CMS, así mismo cuenta con las evidencias objetivas."/>
    <d v="2022-04-19T00:00:00"/>
    <s v="Cumplida"/>
    <m/>
    <m/>
    <m/>
    <n v="0.01"/>
    <s v="Actividad cumplida durante el 1er trimestre."/>
    <d v="2022-07-19T00:00:00"/>
    <s v="Cumplida"/>
    <m/>
    <m/>
    <s v="Cumplida en el primer trimestre"/>
    <n v="0.01"/>
    <s v="Actividad cumplida desde el 2do trimestre."/>
    <d v="2022-10-14T00:00:00"/>
    <s v="Cumplida"/>
    <m/>
    <m/>
    <s v="Cumplida en el primer trimestre"/>
    <n v="0.01"/>
    <s v="Subactividad ejecutada completamente"/>
    <d v="2023-01-18T00:00:00"/>
    <x v="0"/>
  </r>
  <r>
    <n v="14"/>
    <s v="Objetivo Estratégico No.2"/>
    <s v="Incorporar las mejores prácticas organizacionales y tecnológicas que garanticen calidad e integridad de la gestión pública."/>
    <s v="2.3 Implementar acciones orientadas a la transformación digital de la entidad. "/>
    <s v="Gestión de contenido web como habilitador tecnológico en el fortalecimiento de servicios ciudadanos"/>
    <s v="Web site implementado en  nueva  versión de  CMS"/>
    <n v="1"/>
    <s v="Porcentaje"/>
    <s v="Actualizar e integrar las páginas del SIMEC (SIEL, SIPG, SI3EA) al portal de la UPME."/>
    <n v="0.04"/>
    <s v="Inversión"/>
    <s v="Generación de valor público a través del emprendimiento y la innovación para la UPME ubicada en Bogotá._x000a_a. Ejecutar las iniciativas de socialización y despliegue de información del Plan Estratégico de comunicaciones. b. Potenciar la búsqueda, intercambio,"/>
    <x v="8"/>
    <s v="X"/>
    <m/>
    <s v="Todas las dependencias"/>
    <d v="2022-01-02T00:00:00"/>
    <d v="2022-11-30T00:00:00"/>
    <s v="3. Gestión con Valores para Resultados"/>
    <s v="3.6 Gobierno Digital"/>
    <s v="10. Plan Estratégico de Tecnologías de la Información y las Comunicaciones PETI"/>
    <d v="2022-03-31T00:00:00"/>
    <n v="1.0526315789473684E-2"/>
    <s v="Se dió inicio al proyecto, se realizaron actividades de revisión del mapeo de contenidos levantado para los portales SIEL y SIPG y se realizaron las reuniones de inicio con las subdirecciones de energía éléctrica e hidrocarburos así como con la oficina de"/>
    <n v="1.0500000000000001E-2"/>
    <s v="Actividad que reporta avance y cuenta con las evidencias. Finaliza en noviembre"/>
    <d v="2022-04-19T00:00:00"/>
    <s v="Con avance"/>
    <d v="2022-06-30T00:00:00"/>
    <n v="8.0000000000000002E-3"/>
    <s v="Se realizaron reuniones de trabajo con la subdirección de hidrocarburos para elaborar el diseño del mockup del sitio y dar inicio a la estructuración y configuración del portal SIPG en la herramienta tecnológica, así como se dió inicio a la estructuración"/>
    <n v="1.89E-2"/>
    <s v="Actividad con avance acumulado del 1,89%, no cuenta con evidencias para validar el reporte. Finaliza en noviembre."/>
    <d v="2022-07-19T00:00:00"/>
    <s v="Con avance y en terminos"/>
    <d v="2022-09-30T00:00:00"/>
    <n v="2.4E-2"/>
    <s v="Se realiza la configuración del sitio SIPG en la nueva herramienta y se da inicio a la migración de contenidos."/>
    <n v="2.4E-2"/>
    <s v="Actividad que presenta avance acumulado al 3er trimestre del 2,4%, cuenta con las evidencias relacioandas con la configuración del Sistema de Información de Petroleo y Gas - SIPG. Finaliza en noviembre."/>
    <d v="2022-10-14T00:00:00"/>
    <s v="Con avance y en terminos"/>
    <d v="2022-12-23T00:00:00"/>
    <n v="0.04"/>
    <s v="Se dispone en ambiente productivo los nuevos sitios del SIPG y SIEL las cuales tienen las URLs: https://www1.upme.gov.co/siel_x000a_https://www1.upme.gov.co/sipg"/>
    <n v="0.04"/>
    <s v="Subactividad ejecutada completamente"/>
    <d v="2023-01-18T00:00:00"/>
    <x v="0"/>
  </r>
  <r>
    <n v="15"/>
    <s v="Objetivo Estratégico No.2"/>
    <s v="Incorporar las mejores prácticas organizacionales y tecnológicas que garanticen calidad e integridad de la gestión pública."/>
    <s v="2.3 Implementar acciones orientadas a la transformación digital de la entidad. "/>
    <s v="Llevar a cabo acciones de Arquitectura Empresarial enfocadas en el marco de referencia emitido por MinTIC"/>
    <s v="Road Map de Arquitectura Empresarial"/>
    <n v="1"/>
    <s v="Porcentaje"/>
    <s v="Actualizar los dominios de arquitectura definidos en el marco de referencia"/>
    <n v="0.04"/>
    <s v="Inversión"/>
    <s v="Generación de valor público a través del emprendimiento y la innovación para la UPME ubicada en Bogotá._x000a_a. Ejecutar las iniciativas de socialización y despliegue de información del Plan Estratégico de comunicaciones. b. Potenciar la búsqueda, intercambio,"/>
    <x v="8"/>
    <s v="X"/>
    <m/>
    <s v="Todas las dependencias"/>
    <d v="2022-01-02T00:00:00"/>
    <d v="2022-12-30T00:00:00"/>
    <s v="3. Gestión con Valores para Resultados"/>
    <s v="3.6 Gobierno Digital"/>
    <s v="10. Plan Estratégico de Tecnologías de la Información y las Comunicaciones PETI"/>
    <d v="2022-03-31T00:00:00"/>
    <n v="6.0000000000000001E-3"/>
    <s v="En desarrollo actividades de los Dominios Arquitectura de Información, Arquitectura de Sistemas de Información, Arquitectura de Infraestructura de TI, Arquitectura de Seguridad  y Uso y Apropiacion de Arquitectura._x000a_"/>
    <n v="6.0000000000000001E-3"/>
    <s v="Actividad que reporta avance y cuenta con las evidencias. Finaliza en diciembre"/>
    <d v="2022-04-19T00:00:00"/>
    <s v="Con avance"/>
    <d v="2022-05-31T00:00:00"/>
    <n v="3.4285714285714287E-2"/>
    <s v="En desarrollo actividades de los Dominios Planeaciòn de la Arquitectura, Arquitectura de Información, Arquitectura de Sistemas de Información, Arquitectura de Infraestructura de TI, Arquitectura de Seguridad  y Uso y Apropiacion de Arquitectura."/>
    <n v="3.4299999999999997E-2"/>
    <s v="Actividad con avance acumulado del 3,43%, cuenta con evidencias que corresponden al cronograma del proyecto con Id. PETI_2022_005. Finaliza en diciembre."/>
    <d v="2022-07-19T00:00:00"/>
    <s v="Con avance y en terminos"/>
    <d v="2022-09-30T00:00:00"/>
    <n v="3.5999999999999997E-2"/>
    <s v="En desarrollo actividades de los Dominios Planeaciòn de la Arquitectura, Arquitectura de Información, Arquitectura de Sistemas de Información, Arquitectura de Infraestructura de TI, Arquitectura de Seguridad  y Uso y Apropiacion de Arquitectura."/>
    <n v="3.5999999999999997E-2"/>
    <s v="Actividad que presenta avance acumulado al 3er trimestre del 3,6%, cuenta con evidencias que corresponden resumen del avance cualitativo y financiero del proyecto con Id. PETI_2022_005, sin que se pueda evidenciar la ejecución de las actividades relaciona"/>
    <d v="2022-10-14T00:00:00"/>
    <s v="Con avance y en terminos"/>
    <d v="2022-12-30T00:00:00"/>
    <n v="0.04"/>
    <s v="Desarrolladas actividades de los Dominios Planeaciòn de la Arquitectura, Arquitectura de Información, Arquitectura de Sistemas de Información, Arquitectura de Infraestructura de TI, Arquitectura de Seguridad  y Uso y Apropiacion de Arquitectura. (Evidenci"/>
    <n v="0.04"/>
    <s v="Subactividad ejecutada completamente"/>
    <d v="2023-01-18T00:00:00"/>
    <x v="0"/>
  </r>
  <r>
    <n v="16"/>
    <s v="Objetivo Estratégico No.2"/>
    <s v="Incorporar las mejores prácticas organizacionales y tecnológicas que garanticen calidad e integridad de la gestión pública."/>
    <s v="2.3 Implementar acciones orientadas a la transformación digital de la entidad. "/>
    <s v="Llevar a cabo acciones de Arquitectura Empresarial enfocadas en el marco de referencia emitido por MinTIC"/>
    <s v="Road Map de Arquitectura Empresarial"/>
    <n v="1"/>
    <s v="Porcentaje"/>
    <s v="Generar reportes de seguimiento al ejercicio de Arquitectura Empresarial"/>
    <n v="0.01"/>
    <s v="Inversión"/>
    <s v="Generación de valor público a través del emprendimiento y la innovación para la UPME ubicada en Bogotá._x000a_a. Ejecutar las iniciativas de socialización y despliegue de información del Plan Estratégico de comunicaciones. b. Potenciar la búsqueda, intercambio,"/>
    <x v="8"/>
    <s v="X"/>
    <m/>
    <s v="Todas las dependencias"/>
    <d v="2022-01-02T00:00:00"/>
    <d v="2022-12-30T00:00:00"/>
    <s v="3. Gestión con Valores para Resultados"/>
    <s v="3.6 Gobierno Digital"/>
    <s v="10. Plan Estratégico de Tecnologías de la Información y las Comunicaciones PETI"/>
    <d v="2022-03-31T00:00:00"/>
    <n v="1.25E-3"/>
    <s v="Se generaron reportes de Seguimiento de los Dominios AI, AS y UA."/>
    <n v="1.2999999999999999E-3"/>
    <s v="Actividad que reporta avance y cuenta con las evidencias. Finaliza en diciembre"/>
    <d v="2022-04-19T00:00:00"/>
    <s v="Con avance"/>
    <d v="2022-05-31T00:00:00"/>
    <n v="3.7890000000000003E-3"/>
    <s v="Se generó reporte de seguimiento de los dominios PA, AI, ASI, AIT, AS y UA"/>
    <n v="5.0000000000000001E-3"/>
    <s v="Actividad con avance acululado del 0,50%, cuenta con evidencias que corresponden a un reporte de seguimiento a mayo del proyecto con Id. PETI_2022_005. Finaliza en diciembre."/>
    <d v="2022-07-19T00:00:00"/>
    <s v="Con avance y en terminos"/>
    <d v="2022-09-30T00:00:00"/>
    <n v="7.0000000000000001E-3"/>
    <s v="Se generó reporte de seguimiento de los dominios PA, AI, ASI, AIT, AS y UA"/>
    <n v="7.0000000000000001E-3"/>
    <s v="Actividad que presenta avance acumulado al 3er trimestre del 3,6%, cuenta con evidencias que corresponden resumen del avance cualitativo y financiero del proyecto con Id. PETI_2022_005. Finaliza en diciembre."/>
    <d v="2022-10-14T00:00:00"/>
    <s v="Con avance y en terminos"/>
    <d v="2022-12-30T00:00:00"/>
    <n v="0.01"/>
    <s v="Se generó reporte de seguimiento de los dominios PA, AI, ASI, AIT, AS y UA (Evidencia arquitectura empresarial)"/>
    <n v="0.01"/>
    <s v="Subactividad ejecutada completamente"/>
    <d v="2023-01-18T00:00:00"/>
    <x v="0"/>
  </r>
  <r>
    <n v="17"/>
    <s v="Objetivo Estratégico No.2"/>
    <s v="Incorporar las mejores prácticas organizacionales y tecnológicas que garanticen calidad e integridad de la gestión pública."/>
    <s v="2.3 Implementar acciones orientadas a la transformación digital de la entidad. "/>
    <s v="Fortalecimiento a los datos e información de las áreas técnicas de la UPME"/>
    <s v="Modelos de analítica estadística y geoespacial avanzada para los proyectos priorizados."/>
    <n v="1"/>
    <s v="Porcentaje"/>
    <s v="Definir Arquitectura de datos e información para los proyectos  priorizados por las áreas técnicas de la UPME, bajo la perspectiva de la gestión de datos y sistemas"/>
    <n v="0.08"/>
    <s v="Inversión"/>
    <s v="Generación de valor público a través del emprendimiento y la innovación para la UPME ubicada en Bogotá._x000a_a. Ejecutar las iniciativas de socialización y despliegue de información del Plan Estratégico de comunicaciones. b. Potenciar la búsqueda, intercambio,"/>
    <x v="8"/>
    <s v="X"/>
    <m/>
    <s v="Subdirecciones / Oficina de Fondos"/>
    <d v="2022-01-02T00:00:00"/>
    <d v="2022-11-30T00:00:00"/>
    <s v="3. Gestión con Valores para Resultados"/>
    <s v="3.6 Gobierno Digital"/>
    <s v="10. Plan Estratégico de Tecnologías de la Información y las Comunicaciones PETI"/>
    <d v="2022-03-31T00:00:00"/>
    <n v="1.2999999999999999E-2"/>
    <s v="Elaboración de documentos diagnóstico por cada uno de los seis proyectos priorizados (PIEC, PERS, Boletín estadístico, Plan de Sustitución de Leña, Precios base de liquidación de regalías y BECO) en los  cuáles se identificaron las fuentes de información "/>
    <n v="1.2999999999999999E-2"/>
    <s v="Actividad que reporta avance y cuenta con las evidencias. Finaliza en noviembre"/>
    <d v="2022-04-19T00:00:00"/>
    <s v="Con avance"/>
    <d v="2022-06-30T00:00:00"/>
    <n v="0.04"/>
    <s v="Se ha generado la primer versión de los documentos de formato de levantamiento de requerimientos por cada uno de los seis proyectos priorizados (PIEC, PERS, Boletín estadístico, Plan de Sustitución de Leña, Precios base de liquidación de regalías/Formato "/>
    <n v="5.2999999999999999E-2"/>
    <s v="Actividad con avance acumulado del 5,3%, cuenta con las evidencias correspondientes a los formatos de levantamiento de requerimientos de software. Finaliza en noviembre. "/>
    <d v="2022-07-19T00:00:00"/>
    <s v="Con avance y en terminos"/>
    <d v="2022-09-30T00:00:00"/>
    <n v="7.0000000000000007E-2"/>
    <s v="Trabajo en conjunto con las subdirecciones para ajustar el documento de las operaciones estadisticas BECO, ICEE, Proyecciones de Precios y la ficha tecnica de indicadores del BECO y Proyecciones de precios_x000a_Socialización con los responsables tematicos de l"/>
    <n v="7.0000000000000007E-2"/>
    <s v="Actividad con avance acumulado al 3er trimestre del 7,0%, cuenta con las evidencias ubicadas en drive donde se visualizan documentos relacionados Diccionario de datos, ficha técnica de indicadores, metodología de operaciones estadísticas, entre otros. Fin"/>
    <d v="2022-10-14T00:00:00"/>
    <s v="Con avance y en terminos"/>
    <d v="2022-12-20T00:00:00"/>
    <n v="0.08"/>
    <s v="Documentos de trabajo se encuentran en las evidencias: https://drive.google.com/drive/folders/1xXJ2k58Wy_bP-x0nSCtTVlpBRR_Wctyi"/>
    <n v="0.08"/>
    <s v="Subactividad ejecutada completamente"/>
    <d v="2023-01-18T00:00:00"/>
    <x v="0"/>
  </r>
  <r>
    <n v="18"/>
    <s v="Objetivo Estratégico No.2"/>
    <s v="Incorporar las mejores prácticas organizacionales y tecnológicas que garanticen calidad e integridad de la gestión pública."/>
    <s v="2.3 Implementar acciones orientadas a la transformación digital de la entidad. "/>
    <s v="Fortalecimiento a los datos e información de las áreas técnicas de la UPME"/>
    <s v="Modelos de analítica estadística y geoespacial avanzada para los proyectos priorizados."/>
    <n v="1"/>
    <s v="Porcentaje"/>
    <s v="Generar el mapa, modelo  y diccionario de datos  para los proyectos priorizados."/>
    <n v="0.04"/>
    <s v="Inversión"/>
    <s v="Generación de valor público a través del emprendimiento y la innovación para la UPME ubicada en Bogotá._x000a_a. Ejecutar las iniciativas de socialización y despliegue de información del Plan Estratégico de comunicaciones. b. Potenciar la búsqueda, intercambio,"/>
    <x v="8"/>
    <s v="X"/>
    <m/>
    <s v="Subdirecciones / Oficina de Fondos"/>
    <d v="2022-01-02T00:00:00"/>
    <d v="2022-11-30T00:00:00"/>
    <s v="3. Gestión con Valores para Resultados"/>
    <s v="3.6 Gobierno Digital"/>
    <s v="10. Plan Estratégico de Tecnologías de la Información y las Comunicaciones PETI"/>
    <d v="2022-03-31T00:00:00"/>
    <n v="2E-3"/>
    <s v="A partir de la información recopilada en los documentos diagnósticos y las reuniones con las áreas técnicas se generó un inventario de fuentes (Data Lake) en elcual se caracterizaron preliminarmente las fuentes para cada uno de los proyectos priorizados. "/>
    <n v="2E-3"/>
    <s v="Actividad que reporta avance y cuenta con las evidencias. Finaliza en noviembre"/>
    <d v="2022-04-19T00:00:00"/>
    <s v="Con avance"/>
    <d v="2022-06-30T00:00:00"/>
    <n v="0.02"/>
    <s v="Se ha generado la primer versión del mapa de información que integra los seis proyectos priorizados (PIEC, PERS, Boletín estadístico, Plan de Sustitución de Leña, Precios base de liquidación de regalías/Formato Básico Minero y BECO), así como los dicciona"/>
    <n v="2.1999999999999999E-2"/>
    <s v="Actividad con avance acumulado del 2,2%, cuenta con las evidencias correspondientes a la descripción de objetos, diccionario de datos. Finaliza en noviembre. "/>
    <d v="2022-07-19T00:00:00"/>
    <s v="Con avance y en terminos"/>
    <d v="2022-09-30T00:00:00"/>
    <n v="3.1E-2"/>
    <s v="Casos de uso para PIEC, PERS, Boletín estadístico, Plan de sustitución de leña, Formato Básico Minero, BECO."/>
    <n v="3.1E-2"/>
    <s v="Actividad con avance acumulado al 3er trimestre del 3,1%, cuenta con las evidencias correspondientes a la relación de los enlaces de los casos de uso adelantados. Finaliza en noviembre. "/>
    <d v="2022-10-14T00:00:00"/>
    <s v="Con avance y en terminos"/>
    <d v="2022-12-20T00:00:00"/>
    <n v="0.04"/>
    <s v="Se encuentra disponible la documentación en la ruta: https://drive.google.com/drive/folders/1xXJ2k58Wy_bP-x0nSCtTVlpBRR_Wctyi"/>
    <n v="0.04"/>
    <s v="Subactividad ejecutada completamente"/>
    <d v="2023-01-18T00:00:00"/>
    <x v="0"/>
  </r>
  <r>
    <n v="19"/>
    <s v="Objetivo Estratégico No.2"/>
    <s v="Incorporar las mejores prácticas organizacionales y tecnológicas que garanticen calidad e integridad de la gestión pública."/>
    <s v="2.3 Implementar acciones orientadas a la transformación digital de la entidad. "/>
    <s v="Fortalecimiento a los datos e información de las áreas técnicas de la UPME"/>
    <s v="Modelos de analítica estadística y geoespacial avanzada para los proyectos priorizados."/>
    <n v="1"/>
    <s v="Porcentaje"/>
    <s v="Diseñar e implementar modelos de analítica estadística y geoespacial avanzada para los proyectos priorizados."/>
    <n v="0.03"/>
    <s v="Inversión"/>
    <s v="Generación de valor público a través del emprendimiento y la innovación para la UPME ubicada en Bogotá._x000a_a. Ejecutar las iniciativas de socialización y despliegue de información del Plan Estratégico de comunicaciones. b. Potenciar la búsqueda, intercambio,"/>
    <x v="8"/>
    <s v="X"/>
    <m/>
    <s v="Subdirecciones - Oficina de Fondos"/>
    <d v="2022-01-02T00:00:00"/>
    <d v="2022-11-30T00:00:00"/>
    <s v="3. Gestión con Valores para Resultados"/>
    <s v="3.6 Gobierno Digital"/>
    <s v="10. Plan Estratégico de Tecnologías de la Información y las Comunicaciones PETI"/>
    <d v="2022-03-31T00:00:00"/>
    <n v="1E-3"/>
    <s v="En cuanto a los modelos de analítica estadística y geoespacial avanzada, para el caso del proyecto de Boletín Estadístico, se ha iniciado el proceso de definición de procesos para la migración de datos mediante instrumentos de extracción, transformación y"/>
    <n v="1E-3"/>
    <s v="Actividad que reporta avance y cuenta con las evidencias. Finaliza en noviembre"/>
    <d v="2022-04-19T00:00:00"/>
    <s v="Con avance"/>
    <d v="2022-06-30T00:00:00"/>
    <n v="1.4999999999999999E-2"/>
    <s v="En cuanto a los modelos de analítica estadística y geoespacial se ha generado en su primer versión: i) Tablero de control para el proyecto Formato Básico Minero que representa los datos de municipios por etapa en un mapa coropletico y despliega diferentes"/>
    <n v="1.6E-2"/>
    <s v="Actividad con avance acumulado del 1,6%, cuenta con las evidencias correspondientes a la presentación del modelo de analítica estadística y geoespacial. Finaliza en noviembre. "/>
    <d v="2022-07-19T00:00:00"/>
    <s v="Con avance y en terminos"/>
    <d v="2022-09-30T00:00:00"/>
    <n v="0.02"/>
    <s v="Tableros de control para sustitución de leña, análisis de fuente de energía (XM) y Encuesta PERS para una de sus preguntas. "/>
    <n v="0.02"/>
    <s v="Actividad con avance acumulado al 3er trimestre del 2%, cuenta con las evidencias de la implementación de tableros de control en power BI. Finaliza en noviembre."/>
    <d v="2022-10-14T00:00:00"/>
    <s v="Con avance y en terminos"/>
    <d v="2022-12-20T00:00:00"/>
    <n v="0.03"/>
    <s v="Se desarrolló modelo de analítica para cada proyecto priorizado: https://drive.google.com/drive/folders/1xXJ2k58Wy_bP-x0nSCtTVlpBRR_Wctyi"/>
    <n v="0.03"/>
    <s v="Subactividad ejecutada completamente"/>
    <d v="2023-01-18T00:00:00"/>
    <x v="0"/>
  </r>
  <r>
    <n v="20"/>
    <s v="Objetivo Estratégico No.2"/>
    <s v="Incorporar las mejores prácticas organizacionales y tecnológicas que garanticen calidad e integridad de la gestión pública."/>
    <s v="2.3 Implementar acciones orientadas a la transformación digital de la entidad. "/>
    <s v="Implementar la fase 2 del plan unificado de gobierno de datos para la gestión de la información de la entidad"/>
    <s v="Documento alineación entre el gobierno de datos institucional con el gobierno de datos sectorial y métricas para el control sobre el gobierno de datos."/>
    <n v="1"/>
    <s v="Unidad"/>
    <s v="Alinear el gobierno de datos institucional con el gobierno de datos sectorial."/>
    <n v="0.04"/>
    <s v="Inversión"/>
    <s v="Generación de valor público a través del emprendimiento y la innovación para la UPME ubicada en Bogotá._x000a_a. Ejecutar las iniciativas de socialización y despliegue de información del Plan Estratégico de comunicaciones. b. Potenciar la búsqueda, intercambio,"/>
    <x v="8"/>
    <s v="X"/>
    <m/>
    <s v="Todas las dependencias"/>
    <d v="2022-01-02T00:00:00"/>
    <d v="2022-12-30T00:00:00"/>
    <s v="3. Gestión con Valores para Resultados"/>
    <s v="3.6 Gobierno Digital"/>
    <s v="10. Plan Estratégico de Tecnologías de la Información y las Comunicaciones PETI"/>
    <d v="2022-03-31T00:00:00"/>
    <n v="3.0000000000000001E-3"/>
    <s v="Mesas de trabajo con equipo de gestión de información sectorial, para identificar las actividades requeridas en la fase 2 del plan unificado de gobierno de datos alineado con elsectorial"/>
    <n v="3.0000000000000001E-3"/>
    <s v="Actividad que reporta avance y cuenta con las evidencias. Finaliza en diciembre"/>
    <d v="2022-04-19T00:00:00"/>
    <s v="Con avance"/>
    <d v="2022-06-30T00:00:00"/>
    <n v="8.9999999999999993E-3"/>
    <s v="Se realizan semanales con el equipo de gestión de información sectorial,  con el fin que las acciones realizadas en gobierno de datos de la upme estén acorde a los requerimientos sectoriales "/>
    <n v="1.2E-2"/>
    <s v="Actividad con avance acumulado del 1,2%, cuenta con las evidencias del reporte que corresponden a la planeación del proceso de contratación. Finaliza en diciembre. "/>
    <d v="2022-07-19T00:00:00"/>
    <s v="Con avance y en terminos"/>
    <d v="2022-09-30T00:00:00"/>
    <n v="0.02"/>
    <s v="Se continua realizando las reuniones con el equipo de gestión de información sectorial, buscando que las gestiones realizadas por arquietectura de informacion se encuentren acordes a los lineamientos sectoriales"/>
    <n v="0.02"/>
    <s v="Actividad con avance acumulado al 3er trimestre del 2%, no se identifican las evidencias correspondientes dentro de la carpeta dispuesta para tal fin. Finaliza en noviembre."/>
    <d v="2022-10-14T00:00:00"/>
    <s v="Con avance y en terminos"/>
    <d v="2022-12-15T00:00:00"/>
    <n v="0.04"/>
    <s v="Se anexa documento de alineación"/>
    <n v="0.04"/>
    <s v="Subactividad ejecutada completamente"/>
    <d v="2023-01-18T00:00:00"/>
    <x v="0"/>
  </r>
  <r>
    <n v="21"/>
    <s v="Objetivo Estratégico No.2"/>
    <s v="Incorporar las mejores prácticas organizacionales y tecnológicas que garanticen calidad e integridad de la gestión pública."/>
    <s v="2.3 Implementar acciones orientadas a la transformación digital de la entidad. "/>
    <s v="Implementar la fase 2 del plan unificado de gobierno de datos para la gestión de la información de la entidad"/>
    <s v="Documento alineación entre el gobierno de datos institucional con el gobierno de datos sectorial y métricas para el control sobre el gobierno de datos."/>
    <n v="1"/>
    <s v="Unidad"/>
    <s v="Definir e implementar las métricas para el control sobre el gobierno de los datos y KPI’s que permitan medir la gestión del gobierno de datos en la UPME."/>
    <n v="0.01"/>
    <s v="Inversión"/>
    <s v="Generación de valor público a través del emprendimiento y la innovación para la UPME ubicada en Bogotá._x000a_a. Ejecutar las iniciativas de socialización y despliegue de información del Plan Estratégico de comunicaciones. b. Potenciar la búsqueda, intercambio,"/>
    <x v="8"/>
    <s v="X"/>
    <m/>
    <s v="Todas las dependencias"/>
    <d v="2022-01-02T00:00:00"/>
    <d v="2022-12-30T00:00:00"/>
    <s v="3. Gestión con Valores para Resultados"/>
    <s v="3.6 Gobierno Digital"/>
    <s v="10. Plan Estratégico de Tecnologías de la Información y las Comunicaciones PETI"/>
    <d v="2022-03-31T00:00:00"/>
    <n v="1E-3"/>
    <s v="Mesas de trabajo para revisar las observaciones dadas por el contratista de la implementación de la fase 1 de plan unificado de gobierno de datos respecto a métricas de gobierno de datos"/>
    <n v="1E-3"/>
    <s v="Actividad que reporta avance y cuenta con las evidencias. Finaliza en diciembre"/>
    <d v="2022-04-19T00:00:00"/>
    <s v="Con avance"/>
    <d v="2022-06-30T00:00:00"/>
    <n v="1.5E-3"/>
    <s v="se presentaron las fichas para la contratacion de la fase 2 del plan unificado de gobierno. Evidencias"/>
    <n v="3.0000000000000001E-3"/>
    <s v="Actividad con avance acumulado del 0,30%, cuenta con las evidencias que corresponden a las citaciones de mesas de trabajo presenciales para la articulación gestión información sectorial. Finaliza en diciembre. "/>
    <d v="2022-07-19T00:00:00"/>
    <s v="Con avance y en terminos"/>
    <d v="2022-09-30T00:00:00"/>
    <n v="6.0000000000000001E-3"/>
    <s v="Se inicia el contrato de interoperabilidad, el contrato de  metadatos no fue posible ejecutarlo"/>
    <n v="6.0000000000000001E-3"/>
    <s v="Actividad con avance acumulado al 3er trimestre del 0,6%, no se identifican las evidencias correspondientes dentro de la carpeta dispuesta para tal fin. Finaliza en diciembre."/>
    <d v="2022-10-14T00:00:00"/>
    <s v="Con avance y en terminos"/>
    <d v="2022-12-30T00:00:00"/>
    <n v="8.0000000000000002E-3"/>
    <s v="Se crearon documentos de interoperabilidad y quedó pendiente la identificación e implementación de los metadatos. Evidencia: https://drive.google.com/drive/folders/1vclc4VQ3f9k8poC8YhR8Lw-7plCX7YVQ"/>
    <n v="8.0000000000000002E-3"/>
    <s v="Subactividad no ejecutada en su totalidad"/>
    <d v="2023-01-18T00:00:00"/>
    <x v="1"/>
  </r>
  <r>
    <n v="22"/>
    <s v="Objetivo Estratégico No.2"/>
    <s v="Incorporar las mejores prácticas organizacionales y tecnológicas que garanticen calidad e integridad de la gestión pública."/>
    <s v="2.3 Implementar acciones orientadas a la transformación digital de la entidad. "/>
    <s v="Adelantar acciones de Seguridad y Privacidad de la Informacion (Seguridad Digital) alineadas con el Modelo de Seguridad y Privacidad de la Informacion - MSPI"/>
    <s v="Ejecución de los Planes : _x000a_- Seguridad y Privacidad  de la Informacion_x000a_- Tratamiento de Riesgos de Seguridad y Privacidad de la Informacion"/>
    <n v="1"/>
    <s v="Porcentaje"/>
    <s v="Desarrollar acciones formuladas en el Plan de Seguridad y Privacidad de la información ."/>
    <n v="0.05"/>
    <s v="Inversión"/>
    <s v="Generación de valor público a través del emprendimiento y la innovación para la UPME ubicada en Bogotá._x000a_a. Ejecutar las iniciativas de socialización y despliegue de información del Plan Estratégico de comunicaciones. b. Potenciar la búsqueda, intercambio,"/>
    <x v="8"/>
    <s v="X"/>
    <m/>
    <s v="Todas las dependencias"/>
    <d v="2022-01-02T00:00:00"/>
    <d v="2022-12-30T00:00:00"/>
    <s v="3. Gestión con Valores para Resultados"/>
    <s v="3.7 Seguridad digital"/>
    <s v="10. Plan Estratégico de Tecnologías de la Información y las Comunicaciones PETI"/>
    <d v="2022-03-31T00:00:00"/>
    <n v="9.0650000000000001E-3"/>
    <s v="Se tiene programado para comité de Gestión y Desempeño socialización de avances del plan de SPI"/>
    <n v="9.1000000000000004E-3"/>
    <s v="Actividad que reporta avance y cuenta con las evidencias. Finaliza en diciembre"/>
    <d v="2022-04-19T00:00:00"/>
    <s v="Con avance"/>
    <m/>
    <m/>
    <m/>
    <n v="9.1000000000000004E-3"/>
    <s v="Actividad que no reporta avance al 2do trimestre. Finaliza en diciembre"/>
    <d v="2022-07-19T00:00:00"/>
    <s v="Con avance y en terminos"/>
    <d v="2022-09-30T00:00:00"/>
    <n v="0.03"/>
    <s v="A corte del tercer trimestre se realizó avance en cada una de las actividades descritas en el Plan de Seguridad y Privacidad de la Información. Las evidencias se encuentran en la siguiente ruta: _x000a_https://drive.google.com/drive/folders/1a1bEOaLkKR2HGglb5Ls"/>
    <n v="0.03"/>
    <s v="Actividad con avance acumulado al 3er trimestre del 3%, cuenta con evidencias correspondiente a la Consolidación de las actividades de los Planes SPI y PTRSPI Actualizado 3cer trimestre 2022. Finaliza en diciembre."/>
    <d v="2022-10-14T00:00:00"/>
    <s v="Con avance y en terminos"/>
    <d v="2022-12-20T00:00:00"/>
    <n v="0.05"/>
    <s v="A corte del cuarto trimestre se realizó avance en cada una de las actividades descritas en el Plan de Seguridad y Privacidad de la Información. Las evidencias se encuentran en la siguiente ruta: _x000a_https://drive.google.com/drive/folders/1a1bEOaLkKR2HGglb5Ls"/>
    <n v="0.05"/>
    <s v="Subactividad ejecutada completamente"/>
    <d v="2023-01-18T00:00:00"/>
    <x v="0"/>
  </r>
  <r>
    <n v="23"/>
    <s v="Objetivo Estratégico No.2"/>
    <s v="Incorporar las mejores prácticas organizacionales y tecnológicas que garanticen calidad e integridad de la gestión pública."/>
    <s v="2.3 Implementar acciones orientadas a la transformación digital de la entidad. "/>
    <s v="Adelantar acciones de Seguridad y Privacidad de la Informacion (Seguridad Digital) alineadas con el Modelo de Seguridad y Privacidad de la Informacion - MSPI"/>
    <s v="Ejecución de los Planes : _x000a_- Seguridad y Privacidad  de la Informacion_x000a_- Tratamiento de Riesgos de Seguridad y Privacidad de la Informacion"/>
    <n v="1"/>
    <s v="Porcentaje"/>
    <s v="Desarrollar acciones formuladas en el plan tratamiento de riesgos de seguridad y privacidad de la información"/>
    <n v="0.03"/>
    <s v="Inversión"/>
    <s v="Generación de valor público a través del emprendimiento y la innovación para la UPME ubicada en Bogotá._x000a_a. Ejecutar las iniciativas de socialización y despliegue de información del Plan Estratégico de comunicaciones. b. Potenciar la búsqueda, intercambio,"/>
    <x v="8"/>
    <s v="X"/>
    <m/>
    <s v="Todas las dependencias"/>
    <d v="2022-01-02T00:00:00"/>
    <d v="2022-12-30T00:00:00"/>
    <s v="3. Gestión con Valores para Resultados"/>
    <s v="3.7 Seguridad digital"/>
    <s v="10. Plan Estratégico de Tecnologías de la Información y las Comunicaciones PETI"/>
    <d v="2022-03-31T00:00:00"/>
    <n v="3.9999999900000001E-3"/>
    <s v="Se tiene programado para comité de Gestión y Desempeño socialización de avances del plan de TRSPI"/>
    <n v="4.0000000000000001E-3"/>
    <s v="Actividad que reporta avance y cuenta con las evidencias. Finaliza en diciembre"/>
    <d v="2022-04-19T00:00:00"/>
    <s v="Con avance"/>
    <m/>
    <m/>
    <m/>
    <n v="4.0000000000000001E-3"/>
    <s v="Actividad que no reporta avance al 2do trimestre. Finaliza en diciembre"/>
    <d v="2022-07-19T00:00:00"/>
    <s v="Con avance y en terminos"/>
    <d v="2022-09-30T00:00:00"/>
    <n v="1.7999999999999999E-2"/>
    <s v="A corte del tercer trimestre se realizó avance en cada una de las actividades descritas en el Plan Tratamiento de Riesgos de Seguridad y Privacidad de la Información - PTRSPI. Las evidencias se encuentran en la siguiente ruta: _x000a_https://drive.google.com/dr"/>
    <n v="1.7999999999999999E-2"/>
    <s v="Actividad con avance acumulado al 3er trimestre del 3%, cuenta con evidencias correspondiente a la Consolidación de las ctividades de los Planes SPI y PTRSPI Actualizado 3cer trimestre 2022. Finaliza en diciembre."/>
    <d v="2022-10-14T00:00:00"/>
    <s v="Con avance y en terminos"/>
    <d v="2022-12-20T00:00:00"/>
    <n v="0.03"/>
    <s v="A corte del cuarto trimestre se realizó avance en cada una de las actividades descritas en el Plan Tratamiento de Riesgos de Seguridad y Privacidad de la Información - PTRSPI. Las evidencias se encuentran en la siguiente ruta: _x000a_https://drive.google.com/dr"/>
    <n v="0.03"/>
    <s v="Subactividad ejecutada completamente"/>
    <d v="2023-01-18T00:00:00"/>
    <x v="0"/>
  </r>
  <r>
    <n v="24"/>
    <s v="Objetivo Estratégico No.2"/>
    <s v="Incorporar las mejores prácticas organizacionales y tecnológicas que garanticen calidad e integridad de la gestión pública."/>
    <s v="2.3 Implementar acciones orientadas a la transformación digital de la entidad. "/>
    <s v="Implementar el modelo operativo  en la mesa de servicio enfocado al mejoramiento de la experiencia de usuario."/>
    <s v="Reporte de seguimiento a la Operacion de la Mesa de Servicio"/>
    <n v="10"/>
    <s v="Unidad"/>
    <s v="Adoptar el modelo Operativo en la mesa de servicio enfocado al mejoramiento de la experiencia de usuario."/>
    <n v="0.02"/>
    <s v="Inversión"/>
    <s v="Generación de valor público a través del emprendimiento y la innovación para la UPME ubicada en Bogotá._x000a_a. Ejecutar las iniciativas de socialización y despliegue de información del Plan Estratégico de comunicaciones. b. Potenciar la búsqueda, intercambio,"/>
    <x v="8"/>
    <s v="X"/>
    <m/>
    <s v="Todas las dependencias"/>
    <d v="2022-03-01T00:00:00"/>
    <d v="2022-12-30T00:00:00"/>
    <s v="3. Gestión con Valores para Resultados"/>
    <s v="3.6 Gobierno Digital"/>
    <s v="10. Plan Estratégico de Tecnologías de la Información y las Comunicaciones PETI"/>
    <d v="2022-03-31T00:00:00"/>
    <n v="1.0999999999999999E-2"/>
    <s v="Se llevó a cabo la parametrización de la herramienta GLPI de mesa de servicio, habilitando el acceso a través del enlace mesa de servicio.upme.gov.co, se programó ellanzamiento del modelo operativo de la  mesa de servicio al interior de la entidad, para e"/>
    <n v="1.0999999999999999E-2"/>
    <s v="Actividad que reporta avance y cuenta con las evidencias. Finaliza en diciembre. Validar si se puede dar por cumplida la actividad dado que la herramienta ya se encuentra adoptada."/>
    <d v="2022-04-19T00:00:00"/>
    <s v="Cumplida"/>
    <d v="2022-04-07T00:00:00"/>
    <n v="0.02"/>
    <s v="Se lanzó mesa de servicios a través de actividad en &quot;Tardeando con la UPME&quot;"/>
    <n v="0.02"/>
    <s v="Actividad cumplida en el 2do trimestre y cuenta con las evidencias."/>
    <d v="2022-07-19T00:00:00"/>
    <s v="Cumplida"/>
    <m/>
    <m/>
    <s v="Cumplida en el segundo trimestre"/>
    <n v="0.02"/>
    <s v="Actividad cumplida desde el 2do trimestre."/>
    <d v="2022-10-14T00:00:00"/>
    <s v="Cumplida"/>
    <m/>
    <m/>
    <s v="Cumplida en el segundo trimestre"/>
    <n v="0.02"/>
    <s v="Subactividad ejecutada completamente"/>
    <d v="2023-01-18T00:00:00"/>
    <x v="0"/>
  </r>
  <r>
    <n v="25"/>
    <s v="Objetivo Estratégico No.2"/>
    <s v="Incorporar las mejores prácticas organizacionales y tecnológicas que garanticen calidad e integridad de la gestión pública."/>
    <s v="2.3 Implementar acciones orientadas a la transformación digital de la entidad. "/>
    <s v="Implementar el modelo operativo  en la mesa de servicio enfocado al mejoramiento de la experiencia de usuario."/>
    <s v="Reporte de seguimiento a la Operacion de la Mesa de Servicio"/>
    <n v="10"/>
    <s v="Unidad"/>
    <s v="Adelantar procesos administrativos requeridos para la consecución del servicio."/>
    <n v="0.02"/>
    <s v="Inversión"/>
    <s v="Generación de valor público a través del emprendimiento y la innovación para la UPME ubicada en Bogotá._x000a_a. Ejecutar las iniciativas de socialización y despliegue de información del Plan Estratégico de comunicaciones. b. Potenciar la búsqueda, intercambio,"/>
    <x v="8"/>
    <s v="X"/>
    <m/>
    <s v="Todas las dependencias"/>
    <d v="2022-03-01T00:00:00"/>
    <d v="2022-12-30T00:00:00"/>
    <s v="3. Gestión con Valores para Resultados"/>
    <s v="3.6 Gobierno Digital"/>
    <s v="2. Plan Anual de Adquisiciones"/>
    <d v="2022-02-17T00:00:00"/>
    <n v="0.02"/>
    <s v="Se adelantó el proceso de contratación de la mesa de servicio a través de la tienda virtual del estado Colombiano, incluyendo tres técnicos y un profesional "/>
    <n v="0.02"/>
    <s v="Actividad cumplida anticipadamente, cuenta con las evidencias objetivas de su ejecución."/>
    <d v="2022-04-19T00:00:00"/>
    <s v="Cumplida"/>
    <m/>
    <m/>
    <m/>
    <n v="0.02"/>
    <s v="Actividad cumplida en el 1er trimestre."/>
    <d v="2022-07-19T00:00:00"/>
    <s v="Cumplida"/>
    <m/>
    <m/>
    <s v="Cumplida en el primer trimestre"/>
    <n v="0.02"/>
    <s v="Actividad cumplida desde el 1er trimestre."/>
    <d v="2022-10-14T00:00:00"/>
    <s v="Cumplida"/>
    <m/>
    <m/>
    <s v="Cumplida en el primer trimestre"/>
    <n v="0.02"/>
    <s v="Subactividad ejecutada completamente"/>
    <d v="2023-01-18T00:00:00"/>
    <x v="0"/>
  </r>
  <r>
    <n v="26"/>
    <s v="Objetivo Estratégico No.2"/>
    <s v="Incorporar las mejores prácticas organizacionales y tecnológicas que garanticen calidad e integridad de la gestión pública."/>
    <s v="2.3 Implementar acciones orientadas a la transformación digital de la entidad. "/>
    <s v="Implementar el modelo operativo  en la mesa de servicio enfocado al mejoramiento de la experiencia de usuario."/>
    <s v="Reporte de seguimiento a la Operacion de la Mesa de Servicio"/>
    <n v="10"/>
    <s v="Unidad"/>
    <s v="Generar reportes de seguimiento a la operación del modelo."/>
    <n v="0.01"/>
    <s v="Inversión"/>
    <s v="Generación de valor público a través del emprendimiento y la innovación para la UPME ubicada en Bogotá._x000a_a. Ejecutar las iniciativas de socialización y despliegue de información del Plan Estratégico de comunicaciones. b. Potenciar la búsqueda, intercambio,"/>
    <x v="8"/>
    <s v="X"/>
    <m/>
    <s v="Todas las dependencias"/>
    <d v="2022-03-01T00:00:00"/>
    <d v="2022-12-30T00:00:00"/>
    <s v="3. Gestión con Valores para Resultados"/>
    <s v="3.6 Gobierno Digital"/>
    <s v="2. Plan Anual de Adquisiciones"/>
    <d v="2022-03-31T00:00:00"/>
    <n v="8.0000000000000004E-4"/>
    <s v="Informe mensual de gestión de los casos de soporte solicitados por los usuarios"/>
    <n v="8.0000000000000004E-4"/>
    <s v="Actividad que reporta avance y cuenta con las evidencias. Finaliza en diciembre"/>
    <d v="2022-04-19T00:00:00"/>
    <s v="Con avance"/>
    <d v="2022-06-30T00:00:00"/>
    <n v="8.0000000000000004E-4"/>
    <s v="Informe mensual de gestión de los casos de soporte solicitados por los usuarios"/>
    <n v="2E-3"/>
    <s v="Actividad con avance acumulado del 0,2% y con evidencias  que corresponden a los informes mensuales de soporte y asistencia técnica. Finaliza en diciembre."/>
    <d v="2022-07-19T00:00:00"/>
    <s v="Con avance y en terminos"/>
    <d v="2022-09-30T00:00:00"/>
    <n v="7.4999999999999997E-3"/>
    <s v="Se entregan informes de gestion  del tercer trimestre con atencion de requerimientos e incidentes de la mesa de servicio. Evidencias https://drive.google.com/drive/u/1/folders/1ePx2DJhFf-MzZKiNMGpS6SI22wJv9Ivp"/>
    <n v="7.4999999999999997E-3"/>
    <s v="Actividad con avance acumulado al 3er trimestre del 0,75%, cuenta con evidencias de los informes. Finaliza en diciembre."/>
    <d v="2022-10-14T00:00:00"/>
    <s v="Con avance y en terminos"/>
    <d v="2022-12-31T00:00:00"/>
    <n v="0.01"/>
    <s v="Se entregan informes de gestion  del cuarto trimestre con atencion de requerimientos e incidentes de la mesa de servicio. Evidencias  _x000a_https://drive.google.com/drive/folders/1hOPMi4dWULdRH-_JKuUfuZRVmP_DQzy2 con lo cual se da por cumplida la acción."/>
    <n v="0.01"/>
    <s v="Subactividad ejecutada completamente"/>
    <d v="2023-01-18T00:00:00"/>
    <x v="0"/>
  </r>
  <r>
    <n v="27"/>
    <s v="Objetivo Estratégico No.2"/>
    <s v="Incorporar las mejores prácticas organizacionales y tecnológicas que garanticen calidad e integridad de la gestión pública."/>
    <s v="2.3 Implementar acciones orientadas a la transformación digital de la entidad. "/>
    <s v="Actualizar la infraestructura de red institucional"/>
    <s v="Solucion infraestructura de red implementada"/>
    <n v="1"/>
    <s v="Porcentaje"/>
    <s v="Configuración de la solución adquirida"/>
    <n v="0.03"/>
    <s v="Inversión"/>
    <s v="Generación de valor público a través del emprendimiento y la innovación para la UPME ubicada en Bogotá._x000a_a. Ejecutar las iniciativas de socialización y despliegue de información del Plan Estratégico de comunicaciones. b. Potenciar la búsqueda, intercambio,"/>
    <x v="8"/>
    <m/>
    <s v="X"/>
    <m/>
    <d v="2022-03-01T00:00:00"/>
    <d v="2022-04-30T00:00:00"/>
    <s v="3. Gestión con Valores para Resultados"/>
    <s v="3.6 Gobierno Digital"/>
    <s v="10. Plan Estratégico de Tecnologías de la Información y las Comunicaciones PETI"/>
    <d v="2022-03-31T00:00:00"/>
    <n v="1.2E-2"/>
    <s v="Se llevaron a cabo reuniones de seguimiento y programación de actividades  previas a la migración del core y switches de borde"/>
    <n v="1.2E-2"/>
    <s v="Actividad que reporta avance con evidencias. Finaliza en abril"/>
    <d v="2022-04-19T00:00:00"/>
    <s v="Con avance"/>
    <d v="2022-04-09T00:00:00"/>
    <n v="0.03"/>
    <s v="Se generan actas con las actividades previas y posteriores configuracion de la solucion el dia 09 de abril."/>
    <n v="0.03"/>
    <s v="Actividad cumplida en el 2do trimestre conforme a lo planificado, cuenta con las evidencias de las actas."/>
    <d v="2022-07-19T00:00:00"/>
    <s v="Cumplida"/>
    <m/>
    <m/>
    <s v="Cumplida en el segundo trimestre"/>
    <n v="0.03"/>
    <s v="Actividad cumplida desde el 2do trimestre."/>
    <d v="2022-10-14T00:00:00"/>
    <s v="Cumplida"/>
    <m/>
    <m/>
    <s v="Cumplida en el segundo trimestre"/>
    <n v="0.03"/>
    <s v="Subactividad ejecutada completamente"/>
    <d v="2023-01-18T00:00:00"/>
    <x v="0"/>
  </r>
  <r>
    <n v="28"/>
    <s v="Objetivo Estratégico No.2"/>
    <s v="Incorporar las mejores prácticas organizacionales y tecnológicas que garanticen calidad e integridad de la gestión pública."/>
    <s v="2.3 Implementar acciones orientadas a la transformación digital de la entidad. "/>
    <s v="Actualizar la infraestructura de red institucional"/>
    <s v="Solucion infraestructura de red implementada"/>
    <n v="1"/>
    <s v="Porcentaje"/>
    <s v="Puesta en operación y estabilización de la solución."/>
    <n v="0.02"/>
    <s v="Inversión"/>
    <s v="Generación de valor público a través del emprendimiento y la innovación para la UPME ubicada en Bogotá._x000a_a. Ejecutar las iniciativas de socialización y despliegue de información del Plan Estratégico de comunicaciones. b. Potenciar la búsqueda, intercambio,"/>
    <x v="8"/>
    <m/>
    <s v="X"/>
    <m/>
    <d v="2022-04-15T00:00:00"/>
    <d v="2022-06-30T00:00:00"/>
    <s v="3. Gestión con Valores para Resultados"/>
    <s v="3.6 Gobierno Digital"/>
    <s v="10. Plan Estratégico de Tecnologías de la Información y las Comunicaciones PETI"/>
    <d v="2022-03-31T00:00:00"/>
    <n v="6.0000000000000001E-3"/>
    <s v="Se llevaron a cabo actividades en sitio previas  a la migración del switch core y switches de borde "/>
    <n v="6.0000000000000001E-3"/>
    <m/>
    <m/>
    <s v="Con avance"/>
    <d v="2022-04-09T00:00:00"/>
    <n v="0.02"/>
    <s v="Puesta en operación y estabilización de la solución de migracion de nueva solucion de infraestructura de red."/>
    <n v="0.02"/>
    <s v="Actividad cumplida en el 2do trimestre conforme a lo planificado, cuenta con las evidencias que corresponden al informe de puesta en operación y actas de seguimiento."/>
    <d v="2022-07-19T00:00:00"/>
    <s v="Cumplida"/>
    <m/>
    <m/>
    <s v="Cumplida en el segundo trimestre"/>
    <n v="0.02"/>
    <s v="Actividad cumplida desde el 2do trimestre."/>
    <d v="2022-10-14T00:00:00"/>
    <s v="Cumplida"/>
    <m/>
    <m/>
    <s v="Cumplida en el segundo trimestre"/>
    <n v="0.02"/>
    <s v="Subactividad ejecutada completamente"/>
    <d v="2023-01-18T00:00:00"/>
    <x v="0"/>
  </r>
  <r>
    <n v="29"/>
    <s v="Objetivo Estratégico No.2"/>
    <s v="Incorporar las mejores prácticas organizacionales y tecnológicas que garanticen calidad e integridad de la gestión pública."/>
    <s v="2.3 Implementar acciones orientadas a la transformación digital de la entidad. "/>
    <s v="Implementar el DRP acorde con las necesidades"/>
    <s v="Solucion DRP implementada"/>
    <n v="1"/>
    <s v="Porcentaje"/>
    <s v="Actualizar arquitectura de solución DRP"/>
    <n v="0.03"/>
    <s v="Inversión"/>
    <s v="Generación de valor público a través del emprendimiento y la innovación para la UPME ubicada en Bogotá._x000a_a. Ejecutar las iniciativas de socialización y despliegue de información del Plan Estratégico de comunicaciones. b. Potenciar la búsqueda, intercambio,"/>
    <x v="8"/>
    <m/>
    <s v="X"/>
    <m/>
    <d v="2022-01-02T00:00:00"/>
    <d v="2022-04-30T00:00:00"/>
    <s v="3. Gestión con Valores para Resultados"/>
    <s v="3.7 Seguridad digital"/>
    <s v="10. Plan Estratégico de Tecnologías de la Información y las Comunicaciones PETI"/>
    <d v="2022-03-31T00:00:00"/>
    <n v="5.0000000000000001E-3"/>
    <s v="Se llevaron a cabo reuniones de aclaración de conceptos y mesas de trabajo con posibles proponentes; se definieron aplicaciones institucionales a respaldar en la nube"/>
    <n v="5.0000000000000001E-3"/>
    <s v="Actividad que reporta avance con evidencias. Finaliza en abril"/>
    <d v="2022-04-19T00:00:00"/>
    <s v="Con avance"/>
    <d v="2022-04-29T00:00:00"/>
    <n v="0.03"/>
    <s v="Se definió arquitectura de solución de DRP para abrir proceso de contratación de servicios a través de la Tienda Virtual del Estado Colombiano"/>
    <n v="0.03"/>
    <s v="Actividad cumplida en el 2do trimestre conforme a lo planificado, cuenta con las evidencias que corresponden a la arquitectura de la solución de DRP."/>
    <d v="2022-07-19T00:00:00"/>
    <s v="Cumplida"/>
    <m/>
    <m/>
    <s v="Cumplida en el segundo trimestre."/>
    <n v="0.03"/>
    <s v="Actividad cumplida desde el 2do trimestre."/>
    <d v="2022-10-14T00:00:00"/>
    <s v="Cumplida"/>
    <m/>
    <m/>
    <s v="Cumplida en el segundo trimestre."/>
    <n v="0.03"/>
    <s v="Subactividad ejecutada completamente"/>
    <d v="2023-01-18T00:00:00"/>
    <x v="0"/>
  </r>
  <r>
    <n v="30"/>
    <s v="Objetivo Estratégico No.2"/>
    <s v="Incorporar las mejores prácticas organizacionales y tecnológicas que garanticen calidad e integridad de la gestión pública."/>
    <s v="2.3 Implementar acciones orientadas a la transformación digital de la entidad. "/>
    <s v="Implementar el DRP acorde con las necesidades"/>
    <s v="Solucion DRP implementada"/>
    <n v="1"/>
    <s v="Porcentaje"/>
    <s v="Implementar solución definida"/>
    <n v="7.0000000000000007E-2"/>
    <s v="Inversión"/>
    <s v="Generación de valor público a través del emprendimiento y la innovación para la UPME ubicada en Bogotá._x000a_a. Ejecutar las iniciativas de socialización y despliegue de información del Plan Estratégico de comunicaciones. b. Potenciar la búsqueda, intercambio,"/>
    <x v="8"/>
    <m/>
    <s v="X"/>
    <m/>
    <d v="2022-01-05T00:00:00"/>
    <d v="2022-12-30T00:00:00"/>
    <s v="3. Gestión con Valores para Resultados"/>
    <s v="3.7 Seguridad digital"/>
    <s v="10. Plan Estratégico de Tecnologías de la Información y las Comunicaciones PETI"/>
    <m/>
    <n v="0"/>
    <m/>
    <m/>
    <m/>
    <m/>
    <s v="En terminos"/>
    <d v="2022-06-21T00:00:00"/>
    <n v="0.02"/>
    <s v="Se contrató el servicio a través de Orden de Compra 90880 de la Tienda Virtual del Estado Colombiano, para implementar el plan de recuperación ante desastres de la Unidad, mediante una infraestructura como servicio (IaaS) de TI a través de la nube privada"/>
    <n v="0.02"/>
    <s v="Actividad con avance acumulado del 2%, cuenta con las evidencias que corresponden a la orden de compra No. 90880 emitida el 31/05/22. Finaliza en diciembre."/>
    <d v="2022-07-19T00:00:00"/>
    <s v="Con avance y en terminos"/>
    <d v="2022-09-30T00:00:00"/>
    <n v="0.03"/>
    <s v="Se está implementando la infraestructura en la nube privada de ASIC. Se anexan actas de seguimiento."/>
    <n v="0.03"/>
    <s v="Actividad con avance acumulado al 3er trimestre del 3%, cuenta con evidencias que corrresponde a las actas de los seguimientos realizados. Finaliza en diciembre."/>
    <d v="2022-10-14T00:00:00"/>
    <s v="Con avance y en terminos"/>
    <m/>
    <n v="7.0000000000000007E-2"/>
    <s v="Se implementó servicio de infraestructura en el nube privada de ASIC. Se anexan actas."/>
    <n v="7.0000000000000007E-2"/>
    <s v="Actividad finalizada y cuenta con las evidencias"/>
    <d v="2023-01-18T00:00:00"/>
    <x v="0"/>
  </r>
  <r>
    <n v="31"/>
    <s v="Objetivo Estratégico No.2"/>
    <s v="Incorporar las mejores prácticas organizacionales y tecnológicas que garanticen calidad e integridad de la gestión pública."/>
    <s v="2.3 Implementar acciones orientadas a la transformación digital de la entidad. "/>
    <s v="Identificar de manera articulada con las entidades del sector los objetos territoriales que hacen parte del catastro multiproposito en coordinacion con la ICDE y el modelo LADM"/>
    <s v="Objetos territoriales del sector minero energeticos que hacen parte del catastro multiproposito"/>
    <n v="1"/>
    <s v="Porcentaje"/>
    <s v="Identificar objetos territoriales sector minero"/>
    <n v="0.03"/>
    <s v="Inversión"/>
    <s v="Generación de valor público a través del emprendimiento y la innovación para la UPME ubicada en Bogotá._x000a_a. Ejecutar las iniciativas de socialización y despliegue de información del Plan Estratégico de comunicaciones. b. Potenciar la búsqueda, intercambio,"/>
    <x v="8"/>
    <m/>
    <s v="X"/>
    <m/>
    <d v="2022-01-03T00:00:00"/>
    <d v="2022-11-15T00:00:00"/>
    <s v="3. Gestión con Valores para Resultados"/>
    <s v="3.6 Gobierno Digital"/>
    <s v="2. Plan Anual de Adquisiciones"/>
    <d v="2022-03-31T00:00:00"/>
    <n v="1.26E-2"/>
    <s v="• Se definió el Plan de Trabajo  con los responsables de la política de administración de tierras a cargo del DNP y el IGAC y se definió el acompañamiento de la Cooperación Suiza como los conocedores de la metodología de identificación y caracterización d"/>
    <n v="1.26E-2"/>
    <s v="La actividad reporta avance  y se presentan las evidencias objetivas. La fecha de terminación es en noviembre."/>
    <d v="2022-04-19T00:00:00"/>
    <s v="Con avance"/>
    <d v="2022-06-30T00:00:00"/>
    <n v="1.7000000000000001E-2"/>
    <s v="Se definió el Plan de Trabajo con los responsables de la política de administración de tierras a cargo del DNP y el IGAC y se definió el acompañamiento de la Cooperación Suiza como los conocedores de la metodología de identificación y caracterización de l"/>
    <n v="0.03"/>
    <s v="Actividad con avance acumulado del 1,8%, cuenta con las evidencias. Finaliza en noviembre."/>
    <d v="2022-07-19T00:00:00"/>
    <s v="Cumplida"/>
    <m/>
    <m/>
    <s v="Cumplida en el segundo trimestre"/>
    <n v="0.03"/>
    <s v="Actividad cumplida en el 2do trimestre."/>
    <d v="2022-10-14T00:00:00"/>
    <s v="Cumplida"/>
    <m/>
    <m/>
    <s v="Cumplida en el segundo trimestre"/>
    <n v="0.03"/>
    <s v="Subactividad ejecutada completamente"/>
    <d v="2023-01-18T00:00:00"/>
    <x v="0"/>
  </r>
  <r>
    <n v="32"/>
    <s v="Objetivo Estratégico No.2"/>
    <s v="Incorporar las mejores prácticas organizacionales y tecnológicas que garanticen calidad e integridad de la gestión pública."/>
    <s v="2.3 Implementar acciones orientadas a la transformación digital de la entidad. "/>
    <s v="Identificar de manera articulada con las entidades del sector los objetos territoriales que hacen parte del catastro multiproposito en coordinacion con la ICDE y el modelo LADM"/>
    <s v="Objetos territoriales del sector minero energeticos que hacen parte del catastro multiproposito"/>
    <n v="1"/>
    <s v="Porcentaje"/>
    <s v="Identificar objetos territoriales sector hidrocarburos"/>
    <n v="0.03"/>
    <s v="Inversión"/>
    <s v="Generación de valor público a través del emprendimiento y la innovación para la UPME ubicada en Bogotá._x000a_a. Ejecutar las iniciativas de socialización y despliegue de información del Plan Estratégico de comunicaciones. b. Potenciar la búsqueda, intercambio,"/>
    <x v="8"/>
    <m/>
    <s v="X"/>
    <m/>
    <d v="2022-01-03T00:00:00"/>
    <d v="2022-11-15T00:00:00"/>
    <s v="3. Gestión con Valores para Resultados"/>
    <s v="3.6 Gobierno Digital"/>
    <s v="2. Plan Anual de Adquisiciones"/>
    <d v="2022-03-31T00:00:00"/>
    <n v="1.26E-2"/>
    <s v="• Se definió el Plan de Trabajo  con los responsables de la política de administración de tierras a cargo del DNP y el IGAC y se definió el acompañamiento de la Cooperación Suiza como los conocedores de la metodología de identificación y caracterización d"/>
    <n v="1.26E-2"/>
    <s v="La actividad reporta avance  y se presentan las evidencias objetivas. La fecha de terminación es en noviembre."/>
    <d v="2022-04-19T00:00:00"/>
    <s v="Con avance"/>
    <d v="2022-06-30T00:00:00"/>
    <n v="0.01"/>
    <s v="Se definió el Plan de Trabajo con los responsables de la política de administración de tierras a cargo del DNP y el IGAC y se definió el acompañamiento de la Cooperación Suiza como los conocedores de la metodología de identificación y caracterización de l"/>
    <n v="0.03"/>
    <s v="Actividad cumplida durante el 2do trimestre, cuenta con las evidencias. Finalizaba en noviembre."/>
    <d v="2022-07-19T00:00:00"/>
    <s v="Cumplida"/>
    <m/>
    <m/>
    <s v="Cumplida en el segundo trimestre"/>
    <n v="0.03"/>
    <s v="Actividad cumplida desde el 2do trimestre."/>
    <d v="2022-10-14T00:00:00"/>
    <s v="Cumplida"/>
    <m/>
    <m/>
    <s v="Cumplida en el segundo trimestre"/>
    <n v="0.03"/>
    <s v="Subactividad ejecutada completamente"/>
    <d v="2023-01-18T00:00:00"/>
    <x v="0"/>
  </r>
  <r>
    <n v="33"/>
    <s v="Objetivo Estratégico No.2"/>
    <s v="Incorporar las mejores prácticas organizacionales y tecnológicas que garanticen calidad e integridad de la gestión pública."/>
    <s v="2.3 Implementar acciones orientadas a la transformación digital de la entidad."/>
    <s v="Identificar de manera articulada con las entidades del sector los objetos territoriales que hacen parte del catastro multiproposito en coordinacion con la ICDE y el modelo LADM"/>
    <s v="Objetos territoriales del sector minero energeticos que hacen parte del catastro multiproposito"/>
    <n v="1"/>
    <s v="Porcentaje"/>
    <s v="Identificar objetos territoriales sector eléctrico"/>
    <n v="0.04"/>
    <s v="Inversión"/>
    <s v="Generación de valor público a través del emprendimiento y la innovación para la UPME ubicada en Bogotá._x000a_a. Ejecutar las iniciativas de socialización y despliegue de información del Plan Estratégico de comunicaciones. b. Potenciar la búsqueda, intercambio,"/>
    <x v="8"/>
    <m/>
    <s v="X"/>
    <m/>
    <d v="2022-01-03T00:00:00"/>
    <d v="2022-11-15T00:00:00"/>
    <s v="3. Gestión con Valores para Resultados"/>
    <s v="3.6 Gobierno Digital"/>
    <s v="2. Plan Anual de Adquisiciones"/>
    <d v="2022-03-31T00:00:00"/>
    <n v="1.6799999999999999E-2"/>
    <s v="• Se definió el Plan de Trabajo  con los responsables de la política de administración de tierras a cargo del DNP y el IGAC y se definió el acompañamiento de la Cooperación Suiza como los conocedores de la metodología de identificación y caracterización d"/>
    <n v="1.6799999999999999E-2"/>
    <s v="La actividad reporta avance  y se presentan las evidencias objetivas. La fecha de terminación es en noviembre."/>
    <d v="2022-04-19T00:00:00"/>
    <s v="Con avance"/>
    <d v="2022-06-30T00:00:00"/>
    <n v="2.3E-2"/>
    <s v="Se definió el Plan de Trabajo con los responsables de la política de administración de tierras a cargo del DNP y el IGAC y se definió el acompañamiento de la Cooperación Suiza como los conocedores de la metodología de identificación y caracterización de l"/>
    <n v="0.04"/>
    <s v="Actividad cumplida durante el 2do trimestre, cuenta con las evidencias. Finalizaba en noviembre."/>
    <d v="2022-07-19T00:00:00"/>
    <s v="Cumplida"/>
    <m/>
    <m/>
    <s v="Cumplida en el segundo trimestre"/>
    <n v="0.04"/>
    <s v="Actividad cumplida en el 2do trimestre."/>
    <d v="2022-10-14T00:00:00"/>
    <s v="Cumplida"/>
    <m/>
    <m/>
    <s v="Cumplida en el segundo trimestre"/>
    <n v="0.04"/>
    <s v="Subactividad ejecutada completamente"/>
    <d v="2023-01-18T00:00:00"/>
    <x v="0"/>
  </r>
  <r>
    <n v="1"/>
    <s v="Objetivo Estratégico No.2"/>
    <s v="Incorporar las mejores prácticas organizacionales y tecnológicas que garanticen calidad e integridad de la gestión pública."/>
    <s v="2.1 Realizar la modernización institucional con procesos fortalecidos, eficientes y eficaces."/>
    <s v="Elaborar el Programa Anual de Auditorias Internas - PAAI 2022"/>
    <s v="Programa Anual de Auditorias Internas - PAAI 2022 aprobado"/>
    <n v="1"/>
    <s v="Unidad"/>
    <s v="Elaborar y presentar para aprobación el Programa Anual de Auditorías Internas - PAAI 2022"/>
    <n v="0.1"/>
    <s v="Funcionamiento / Inversión"/>
    <s v="Generación de valor público a través del emprendimiento y la innovación para la UPME ubicada en Bogotá._x000a_a. Promover la transformación de las capacidades del Talento Humano hacia la transformación digital y la economía digital."/>
    <x v="9"/>
    <m/>
    <s v="X"/>
    <m/>
    <d v="2022-01-01T00:00:00"/>
    <d v="2022-01-31T00:00:00"/>
    <s v="7. Control Interno"/>
    <s v="7.1 Control interno"/>
    <s v="N.A."/>
    <d v="2022-01-26T00:00:00"/>
    <n v="0.1"/>
    <s v="Se elaboró y presentó para aprobación el Programa Anual de Auditoría Interna - PAAI 2022, en sesión 1 del 26/01/2022 del Comité de Coordinación de Control Interno"/>
    <n v="0.1"/>
    <s v="Se cumplió la actividad oportunamente y cuenta con las evidencias objetivas correspondientes."/>
    <d v="2022-04-19T00:00:00"/>
    <s v="Cumplida"/>
    <m/>
    <m/>
    <m/>
    <n v="0.1"/>
    <s v="Actividad cumplida en el 1er trimestre."/>
    <d v="2022-07-19T00:00:00"/>
    <s v="Cumplida"/>
    <m/>
    <m/>
    <m/>
    <n v="0.1"/>
    <s v="Actividad cumplida desde el 1er trimestre."/>
    <d v="2022-10-14T00:00:00"/>
    <s v="Cumplida"/>
    <d v="2022-10-14T00:00:00"/>
    <n v="0.1"/>
    <s v="Actividad cumplida desde el 1er trimestre."/>
    <n v="0.1"/>
    <s v="Subactividad ejecutada completamente"/>
    <d v="2023-01-18T00:00:00"/>
    <x v="0"/>
  </r>
  <r>
    <n v="2"/>
    <s v="Objetivo Estratégico No.2"/>
    <s v="Incorporar las mejores prácticas organizacionales y tecnológicas que garanticen calidad e integridad de la gestión pública."/>
    <s v="2.1 Realizar la modernización institucional con procesos fortalecidos, eficientes y eficaces."/>
    <s v="Ejecutar el Programa Anual de Auditorias Internas 2022 / AUDITORIAS INTERNAS BASADAS EN RIESGOS"/>
    <s v="Informes de Auditorias"/>
    <n v="10"/>
    <s v="Unidad"/>
    <s v="Auditorías"/>
    <n v="0.4"/>
    <s v="Funcionamiento / Inversión"/>
    <s v="Generación de valor público a través del emprendimiento y la innovación para la UPME ubicada en Bogotá._x000a_a. Promover la transformación de las capacidades del Talento Humano hacia la transformación digital y la economía digital."/>
    <x v="9"/>
    <s v="X"/>
    <m/>
    <m/>
    <d v="2022-02-01T00:00:00"/>
    <d v="2022-12-31T00:00:00"/>
    <s v="7. Control Interno"/>
    <s v="7.1 Control interno"/>
    <s v="N.A."/>
    <d v="2022-03-31T00:00:00"/>
    <n v="0.08"/>
    <s v="Se realizaron dos (2) auditorías internas a los procesos de Demanda y Prospectiva Energética y Gestión del Talento Humano"/>
    <n v="0.08"/>
    <s v="La actividad reporta avance con las evidencias objetivas del mismo. Finaliza en diciembre."/>
    <d v="2022-04-19T00:00:00"/>
    <s v="Con avance"/>
    <d v="2022-06-30T00:00:00"/>
    <n v="0.16"/>
    <s v="Se realizaron dos (2) auditorías internas a los procesos de Gestión de Servicios Administrativos y Gestión Jurídica, que incluyó la revision de actos administrativos, ver radicados: 20221000021103 y 20221000015973"/>
    <n v="0.16"/>
    <s v="Actividad con avance acumulado del 16%, cuenta con las evidencias de las auditorías realizadas en el trimestre. Finaliza en diciembre. (Se ajustó el porcentaje acumulado del 9%, acorde con revisión conjunta con el área)"/>
    <d v="2022-07-19T00:00:00"/>
    <s v="Con avance y en terminos"/>
    <d v="2022-09-30T00:00:00"/>
    <n v="0.2"/>
    <s v="Se realizaron dos (2) auditorías internas a los procesos de Servicio al Ciudadano PQR y PEI de Hidrocarburos, ver radicado 20221000029773 y 20221000032203"/>
    <n v="0.2"/>
    <s v="Actividad con avance acumulado en el 3trimestre del 20%, cuenta con las evidencias de las auditorías realizadas en el trimestre, los cuales corresponden a los informes publicados en ORFEO. Finaliza en diciembre."/>
    <d v="2022-10-14T00:00:00"/>
    <s v="Con avance y en terminos"/>
    <d v="2022-12-31T00:00:00"/>
    <n v="0.4"/>
    <s v="Se realizaron cuatro (4) auditorias internas a los procesos de Divulgación e Información Minero Energética, Información, Sectorial, Mejora Continua y una Auditoria Especial por Queja notificada a Control Interno. Ver radicados 20221000035423, 202210000361"/>
    <n v="0.4"/>
    <s v="Subactividad ejecutada completamente"/>
    <d v="2023-01-18T00:00:00"/>
    <x v="0"/>
  </r>
  <r>
    <n v="3"/>
    <s v="Objetivo Estratégico No.2"/>
    <s v="Incorporar las mejores prácticas organizacionales y tecnológicas que garanticen calidad e integridad de la gestión pública."/>
    <s v="2.1 Realizar la modernización institucional con procesos fortalecidos, eficientes y eficaces."/>
    <s v="Ejecutar el Programa Anual de Auditorias Internas 2022 / EVALUACIONES E INFORMES DE LEY"/>
    <s v="Informes / Reporte / certificados"/>
    <n v="47"/>
    <s v="Unidad"/>
    <s v="Informes de Ley"/>
    <n v="0.1"/>
    <s v="Funcionamiento / Inversión"/>
    <s v="Generación de valor público a través del emprendimiento y la innovación para la UPME ubicada en Bogotá._x000a_a. Ejecutar las iniciativas de socialización y despliegue de información del Plan Estratégico de comunicaciones. b. Potenciar la búsqueda, intercambio,"/>
    <x v="9"/>
    <s v="X"/>
    <m/>
    <m/>
    <d v="2022-01-01T00:00:00"/>
    <d v="2022-12-31T00:00:00"/>
    <s v="7. Control Interno"/>
    <s v="7.1 Control interno"/>
    <s v="N.A."/>
    <d v="2022-03-31T00:00:00"/>
    <n v="0.04"/>
    <s v="Se realizaron diez y nueve (19) informes de ley de acuerdo al Programa Anual de Auditoría Interna 2022."/>
    <n v="0.04"/>
    <s v="La actividad reporta avance con las evidencias objetivas del mismo. Finaliza en diciembre."/>
    <d v="2022-04-19T00:00:00"/>
    <s v="Con avance"/>
    <d v="2022-06-30T00:00:00"/>
    <n v="0.05"/>
    <s v="Se realizaron seis (6) informes de ley de acuerdo al Programa Anual de Auditoria Interna 2022. Ver soportes en Drive"/>
    <n v="0.05"/>
    <s v="Actividad con avance acumulado del 5%, cuenta con las evidencias de los informes realizados en el trimestre. Finaliza en diciembre. (Se ajustó el porcentaje acumulado del 9%, acorde con revisión conjunta con el área)"/>
    <d v="2022-07-19T00:00:00"/>
    <s v="Con avance y en terminos"/>
    <d v="2022-09-30T00:00:00"/>
    <n v="0.08"/>
    <s v="Se realizaron trece (13) informes de ley de acuerdo al Programa Anual de Auditoria Interna 2022. Ver soportes en Drive y https://www1.upme.gov.co/Gestion-y-control/InformesControlInterno/Evaluacion_Independiente_Estado_SCI_I_2022.pdf"/>
    <n v="0.08"/>
    <s v="Actividad con avance acumulado en el 3trimestre del 8%, cuenta con las evidencias de los informes realizados en el trimestre. Finaliza en diciembre."/>
    <d v="2022-10-14T00:00:00"/>
    <s v="Con avance y en terminos"/>
    <d v="2022-12-31T00:00:00"/>
    <n v="0.1"/>
    <s v="Se realizaron nueve (9) informes de ley de acuerdo al Programa Anual de Auditoria Interna 2022. Ver soportes en Drive y 20221000156201, 20221000153861"/>
    <n v="0.1"/>
    <s v="Subactividad ejecutada completamente"/>
    <d v="2023-01-18T00:00:00"/>
    <x v="0"/>
  </r>
  <r>
    <n v="4"/>
    <s v="Objetivo Estratégico No.2"/>
    <s v="Incorporar las mejores prácticas organizacionales y tecnológicas que garanticen calidad e integridad de la gestión pública."/>
    <s v="2.1 Realizar la modernización institucional con procesos fortalecidos, eficientes y eficaces."/>
    <s v="Ejecutar el Programa Anual de Auditorias Internas 2022 / SEGUIMIENTOS DE LEY"/>
    <s v="Informes / Reportes / Actas /correos"/>
    <n v="24"/>
    <s v="Unidad"/>
    <s v="Seguimiento de Ley"/>
    <n v="0.1"/>
    <s v="Funcionamiento / Inversión"/>
    <s v="Generación de valor público a través del emprendimiento y la innovación para la UPME ubicada en Bogotá._x000a_a. Ejecutar las iniciativas de socialización y despliegue de información del Plan Estratégico de comunicaciones. b. Potenciar la búsqueda, intercambio,"/>
    <x v="9"/>
    <s v="X"/>
    <m/>
    <m/>
    <d v="2022-01-01T00:00:00"/>
    <d v="2022-12-31T00:00:00"/>
    <s v="7. Control Interno"/>
    <s v="7.1 Control interno"/>
    <s v="N.A."/>
    <d v="2022-03-31T00:00:00"/>
    <n v="2.5000000000000001E-2"/>
    <s v="Se realizaron seis (6) seguimientos de ley de acuerdo al Programa Anual de Auditoría Interna 2022."/>
    <n v="2.5000000000000001E-2"/>
    <s v="La actividad reporta avance con las evidencias objetivas del mismo. Finaliza en diciembre."/>
    <d v="2022-04-19T00:00:00"/>
    <s v="Con avance"/>
    <d v="2022-06-30T00:00:00"/>
    <n v="0.05"/>
    <s v="Se realizaron seis (6) seguimientos de ley de acuerdo al Programa Anual de Auditoria Interna 2022. Ver https://www1.upme.gov.co/Seguimiento/InformesControlInterno/Seguimiento_PAAC_riesgos_corrupcion_abril_2022.pdf; https://www1.upme.gov.co/Seguimiento/Inf"/>
    <n v="0.05"/>
    <s v="Actividad con avance acumulado del 5%, cuenta con las evidencias de los seguimientos realizados en el trimestre (Publicados en la página web). Finaliza en diciembre."/>
    <d v="2022-07-19T00:00:00"/>
    <s v="Con avance y en terminos"/>
    <d v="2022-09-30T00:00:00"/>
    <n v="0.08"/>
    <s v="Se realizaron ocho (8) seguimientos de ley de acuerdo al Programa Anual de Auditoria Interna 2022. Ver https://www1.upme.gov.co/Gestion-y-control/InformesControlInterno/Seguimiento_PAAC_riesgos_corrupcion_agosto_2022.pdf; https://www1.upme.gov.co/Gestion-"/>
    <n v="0.08"/>
    <s v="Actividad con avance acumulado en el 3er trimestre del 8%, cuenta con las evidencias de los seguimientos realizados en el trimestre. Finaliza en diciembre."/>
    <d v="2022-10-14T00:00:00"/>
    <s v="Con avance y en terminos"/>
    <d v="2022-12-31T00:00:00"/>
    <n v="0.1"/>
    <s v="Se realizaron cuatro (4) seguimientos de ley de acuerdo al Programa Anual de Auditoria Interna 2022. Ver soportes en Drive "/>
    <n v="0.1"/>
    <s v="Subactividad ejecutada completamente"/>
    <d v="2023-01-18T00:00:00"/>
    <x v="0"/>
  </r>
  <r>
    <n v="5"/>
    <s v="Objetivo Estratégico No.2"/>
    <s v="Incorporar las mejores prácticas organizacionales y tecnológicas que garanticen calidad e integridad de la gestión pública."/>
    <s v="2.1 Realizar la modernización institucional con procesos fortalecidos, eficientes y eficaces."/>
    <s v="Ejecutar el Programa Anual de Auditorias Internas 2022 / DESARROLLO DE OTROS ROLES DE LAS OFICINAS DE CONTROL INTERNO"/>
    <s v="Agendas de Reunión / Actas de Reunión / Memorandos / Presentaciones / Listas de Asistencia"/>
    <n v="1"/>
    <s v="Porcentaje"/>
    <s v="Asesorias y acompañamientos (Incluido asesoria en comites)"/>
    <n v="0.2"/>
    <s v="Funcionamiento / Inversión"/>
    <s v="Generación de valor público a través del emprendimiento y la innovación para la UPME ubicada en Bogotá._x000a_a. Ejecutar las iniciativas de socialización y despliegue de información del Plan Estratégico de comunicaciones. b. Potenciar la búsqueda, intercambio,"/>
    <x v="9"/>
    <s v="X"/>
    <m/>
    <m/>
    <d v="2022-01-01T00:00:00"/>
    <d v="2022-12-31T00:00:00"/>
    <s v="7. Control Interno"/>
    <s v="7.1 Control interno"/>
    <s v="N.A."/>
    <d v="2022-03-31T00:00:00"/>
    <n v="0.05"/>
    <s v="Se ajusta el porcentaje de avance inicialmente reportado al 5%. Siendo este la 4ta parte del porcentaje asignado a la actividad, toda vez que esta se ejecuta por demanda. _x000a_La actividad reporta cumplimiento anticipado y cuenta con las evidencias acordes co"/>
    <n v="0.05"/>
    <s v="La actividad reporta cumplimiento anticipado y cuenta con las evidencias acordes con el reporte. Se recomienda revisar el porcentaje reportado toda vez que la subactividad &quot;Asesorias y acompañamientos (Incluido asesoria en comites)&quot; se continuarán realiza"/>
    <d v="2022-04-19T00:00:00"/>
    <s v="Con avance"/>
    <d v="2022-06-30T00:00:00"/>
    <n v="0.05"/>
    <s v="Se realizaron asesorias y acompañamientos en 2 Comites de Gestión y Desempeño, 9 Comités de Contratación, 4 Comités de Conciliación, 8 Mesas de Coordinación y 1 Comité Sectorial de Control Interno"/>
    <n v="0.1"/>
    <s v="Actividad con avance acumulado del 10%, faltan las evidencias. Finaliza en diciembre."/>
    <d v="2022-07-19T00:00:00"/>
    <s v="Con avance y en terminos"/>
    <d v="2022-09-30T00:00:00"/>
    <n v="0.15"/>
    <s v="Se realizaron asesorias y acompañamientos en 13 Comités de Contratación, 5 de Conciliación, 1 Sostenibilidad Contable, 20 Mesas de Coordinación y 1 de Control Interno."/>
    <n v="0.15"/>
    <s v="Actividad con avance acumulado en el 3er trimestre del 15%, cuenta con las evidencias de las asesorías y acompañamientos realizados en el trimestre. Finaliza en diciembre."/>
    <d v="2022-10-14T00:00:00"/>
    <s v="Con avance y en terminos"/>
    <d v="2022-12-31T00:00:00"/>
    <n v="0.2"/>
    <s v="Se brindó asesoria y acompañamiento a 19 Comités de Contratación, 8 Comites de Conciliación, 2 Comité de Sostenibilidad Contable, 2 Comites de Control Interno y 2 Mesas de Coordinación, ver soportes en Drive_x000a_"/>
    <n v="0.2"/>
    <s v="Subactividad ejecutada completamente"/>
    <d v="2023-01-18T00:00:00"/>
    <x v="0"/>
  </r>
  <r>
    <n v="6"/>
    <s v="Objetivo Estratégico No.2"/>
    <s v="Incorporar las mejores prácticas organizacionales y tecnológicas que garanticen calidad e integridad de la gestión pública."/>
    <s v="2.1 Realizar la modernización institucional con procesos fortalecidos, eficientes y eficaces."/>
    <s v="Ejecutar el Programa Anual de Auditorias Internas 2022 / ATENCIÓN ENTES DE CONTROL"/>
    <s v="Agendas de Reunión / Listas de Asistencias / respuesta a requerimientos / correos"/>
    <n v="1"/>
    <s v="Porcentaje"/>
    <s v="Atención entes de control"/>
    <n v="0.1"/>
    <s v="Funcionamiento / Inversión"/>
    <s v="Generación de valor público a través del emprendimiento y la innovación para la UPME ubicada en Bogotá._x000a_a. Ejecutar las iniciativas de socialización y despliegue de información del Plan Estratégico de comunicaciones. b. Potenciar la búsqueda, intercambio,"/>
    <x v="9"/>
    <s v="X"/>
    <m/>
    <m/>
    <d v="2022-01-01T00:00:00"/>
    <d v="2022-12-31T00:00:00"/>
    <s v="7. Control Interno"/>
    <s v="7.1 Control interno"/>
    <s v="N.A."/>
    <d v="2022-03-31T00:00:00"/>
    <n v="2.5000000000000001E-2"/>
    <s v="Se ajusta el porcentaje de avance inicialmente reportado al 2,5%. Siendo este la 4ta parte del porcentaje asignado a la actividad, toda vez que esta se ejecuta por demanda. _x000a_La actividad reporta cumplimiento anticipado y  evidencias objetivas del mismo. F"/>
    <n v="2.5000000000000001E-2"/>
    <s v="La actividad reporta cumplimiento anticipado y  evidencias objetivas del mismo. Finaliza en diciembre. "/>
    <d v="2022-04-19T00:00:00"/>
    <s v="Con avance"/>
    <d v="2022-06-30T00:00:00"/>
    <n v="2.5000000000000001E-2"/>
    <s v="Se apoyó la respuesta a 5 solicitudes de información de la CGR, según los siguientes radicados: 20221110055812; 20221110063552; 20221110075182; 20221110075672; 20221110093362."/>
    <n v="0.05"/>
    <s v="Actividad con avance acumulado del 5%, cuenta con las evidencias que corresponden a las respuestas a entes de control en las que se apoyó durante el trimestre. Finaliza en diciembre."/>
    <d v="2022-07-19T00:00:00"/>
    <s v="Con avance y en terminos"/>
    <d v="2022-09-30T00:00:00"/>
    <n v="7.4999999999999997E-2"/>
    <s v="Se apoyó la respuesta a tres (3) requerimientos de la CGR 20221110166642 respuesta 20221100127991 _x000a_ 20221110159582respuesta 20221000123831_x000a_ 20221110174182, la respuesta esta en trámite"/>
    <n v="7.4999999999999997E-2"/>
    <s v="Actividad con avance acumulado en el 3er trimestre del 7,5%, cuenta con las evidencias de las las respuestas a entes de control dadas en el trimestre las cuales se hacen con el apoyo de la oficina CI. Finaliza en diciembre."/>
    <d v="2022-10-14T00:00:00"/>
    <s v="Con avance y en terminos"/>
    <d v="2022-12-31T00:00:00"/>
    <n v="0.1"/>
    <s v="Se apoyó la respuesta a siete (7) requerimientos de la CGR: Acompañamiento a requerimientos CGR _x000a_REQUERIMIENTO CGR 20221110198202_x000a_CON RESPUESTA 20221000151671_x000a_REQUERIMIENTO CGR 20221110195082 CON RESPUESTA 20221000148411_x000a_REQUERIMIENTO CGR 20221110188302 _x000a_"/>
    <n v="0.1"/>
    <s v="Subactividad ejecutada completamente"/>
    <d v="2023-01-18T00:00:00"/>
    <x v="0"/>
  </r>
  <r>
    <n v="1"/>
    <s v="Objetivo Estratégico No.4"/>
    <s v="Desarrollar las acciones necesarias que permitan materializar los planes, programas y proyectos en el sector minero energético."/>
    <s v="4.1 Impulsar obras de infraestructura para abastecimiento y confiabilidad energética."/>
    <s v="Realizar estudios y acciones técnicas para el sub sector de Gas"/>
    <s v="Convocatorias de gas natural"/>
    <n v="1"/>
    <s v="Unidad"/>
    <s v="Realizar las acciones derivadas de la adopción del Plan de Abastecimiento de Gas Natural por parte del MME - Selección de auditores"/>
    <n v="0.05"/>
    <s v="Inversión"/>
    <s v="Asesoría para la planeación de abastecimiento y confiabilidad del sub sector de hidrocarburos a nivel Nacional."/>
    <x v="10"/>
    <m/>
    <s v="X"/>
    <m/>
    <d v="2022-02-02T00:00:00"/>
    <d v="2022-10-31T00:00:00"/>
    <s v="2. Direccionamiento Estratégico"/>
    <s v="2.1 Planeación Institucional"/>
    <s v="N.A."/>
    <m/>
    <n v="0"/>
    <m/>
    <m/>
    <m/>
    <m/>
    <s v="En terminos"/>
    <d v="2022-06-30T00:00:00"/>
    <n v="0.01"/>
    <s v="Se actualizaron y publicaron los Anexos 3, 5 y 6 de los DSI de la convocatoria pública UPME GN 001-2022 corresponden a las condiciones de selección y contratación del Auditor del proyecto de la Infraestructura de Importación de Gas del Pacífico (IIGP). Es"/>
    <n v="0.01"/>
    <s v="Actividad con avance del 1%, cuenta con las evidencias acorde con el reporte. Queda con rezago del 4% frente a la ponderación asignada. Finalizaba en abril. "/>
    <d v="2022-07-19T00:00:00"/>
    <s v="Incumplida"/>
    <m/>
    <m/>
    <m/>
    <n v="0.01"/>
    <s v="Actiidad que continúa con el mismo avance del 1er trimestre, dado que se aprobó la modificación a la fecha de terminación, se encuentra en terminos. Finaliza en Octubre."/>
    <d v="2022-10-14T00:00:00"/>
    <s v="Con avance y en terminos"/>
    <d v="2022-11-03T00:00:00"/>
    <n v="0.05"/>
    <s v="A partir de la circular 100 de 2022, se publica la adenda No. 1 donde se modifica el cronograma establecido en el Anexo 3. Términos de referencia del Auditor de la Convocatoria UPME No. GN 001 - 2022_x000a_  _x000a_  Finalmente, de acuerdo a los Documentos de Selecci"/>
    <n v="0.05"/>
    <s v="Subactividad ejecutada completamente"/>
    <d v="2023-01-18T00:00:00"/>
    <x v="0"/>
  </r>
  <r>
    <n v="2"/>
    <s v="Objetivo Estratégico No.4"/>
    <s v="Desarrollar las acciones necesarias que permitan materializar los planes, programas y proyectos en el sector minero energético."/>
    <s v="4.1 Impulsar obras de infraestructura para abastecimiento y confiabilidad energética."/>
    <s v="Realizar estudios y acciones técnicas para el sub sector de Gas"/>
    <s v="Convocatorias de gas natural"/>
    <n v="1"/>
    <s v="Unidad"/>
    <s v="Realizar las acciones derivadas de la adopción del Plan de Abastecimiento de Gas Natural por parte del MME  - Procesos de convocatorias, incluido Infraestructura de Importación de gas del Pacífico (documentos de selección, adendas, actas e informes)."/>
    <n v="0.05"/>
    <s v="Inversión"/>
    <s v="Asesoría para la planeación de abastecimiento y confiabilidad del sub sector de hidrocarburos a nivel Nacional."/>
    <x v="10"/>
    <m/>
    <s v="X"/>
    <m/>
    <d v="2022-01-01T00:00:00"/>
    <d v="2022-11-30T00:00:00"/>
    <s v="2. Direccionamiento Estratégico"/>
    <s v="2.1 Planeación Institucional"/>
    <s v="N.A."/>
    <m/>
    <n v="0"/>
    <m/>
    <m/>
    <m/>
    <m/>
    <s v="En terminos"/>
    <d v="2022-06-30T00:00:00"/>
    <n v="0.01"/>
    <s v="Se actualizaron y publicaron los Documentos de Selección del Inversionista (DSI) que dieron origen a la convocatoria pública UPME GN No. 001 de 2022. Se recibieron comentarios a los DSI hasta el 30 de junio de 2022."/>
    <n v="0.01"/>
    <s v="Actividad que reporta un avance acumulado de 1%, cuenta con las evidencias correspondientes. Finaliza en noviembre."/>
    <d v="2022-07-19T00:00:00"/>
    <s v="Con avance y en terminos"/>
    <m/>
    <m/>
    <m/>
    <n v="0.01"/>
    <s v="Actividad que continua con un avance acumulado de 1%, en el 3er trimestre no reporta avance. Finaliza en noviembre."/>
    <d v="2022-10-14T00:00:00"/>
    <s v="Con avance y en terminos"/>
    <d v="2022-11-03T00:00:00"/>
    <n v="0.05"/>
    <s v="A partir de la circular 100 de 2022, se publica la adenda No. 1 donde se modifica el cronograma establecido en el Anexo 3. Términos de referencia del Auditor de la Convocatoria UPME No. GN 001 - 2022_x000a_  _x000a_  Finalmente, de acuerdo a los Documentos de Selecci"/>
    <n v="0.05"/>
    <s v="Subactividad ejecutada completamente"/>
    <d v="2023-01-18T00:00:00"/>
    <x v="0"/>
  </r>
  <r>
    <n v="3"/>
    <s v="Objetivo Estratégico No.4"/>
    <s v="Desarrollar las acciones necesarias que permitan materializar los planes, programas y proyectos en el sector minero energético."/>
    <s v="4.1 Impulsar obras de infraestructura para abastecimiento y confiabilidad energética."/>
    <s v="Realizar estudios y acciones técnicas para el sub sector de Gas"/>
    <s v="Convocatorias de gas natural"/>
    <n v="1"/>
    <s v="Unidad"/>
    <s v="Realizar las acciones derivadas de la adopción del Plan de Abastecimiento de Gas Natural por parte del MME - Seguimiento a auditores de obras del Plan de Abastecimiento de Gas Natural."/>
    <n v="0.02"/>
    <s v="Inversión"/>
    <s v="Asesoría para la planeación de abastecimiento y confiabilidad del sub sector de hidrocarburos a nivel Nacional."/>
    <x v="10"/>
    <m/>
    <s v="X"/>
    <m/>
    <d v="2022-06-01T00:00:00"/>
    <d v="2022-12-31T00:00:00"/>
    <s v="2. Direccionamiento Estratégico"/>
    <s v="2.1 Planeación Institucional"/>
    <s v="N.A."/>
    <m/>
    <n v="0"/>
    <m/>
    <m/>
    <m/>
    <m/>
    <s v="En terminos"/>
    <m/>
    <n v="0"/>
    <m/>
    <n v="0"/>
    <s v="Actividad que se ejecutará entre junio y diciembre según lo proyectado."/>
    <d v="2022-07-19T00:00:00"/>
    <s v="Sin avance y en terminos"/>
    <m/>
    <m/>
    <m/>
    <n v="0"/>
    <s v="Actividad al 3er trimestre no reporta avance. Finaliza en diciembre."/>
    <d v="2022-10-14T00:00:00"/>
    <s v="Sin avance y en terminos"/>
    <d v="2022-11-03T00:00:00"/>
    <n v="0.02"/>
    <s v="A partir de la circular 100 de 2022, se publica la adenda No. 1 donde se modifica el cronograma establecido en el Anexo 3. Términos de referencia del Auditor de la Convocatoria UPME No. GN 001 - 2022_x000a_  _x000a_  Finalmente, de acuerdo a los Documentos de Selecci"/>
    <n v="0.02"/>
    <s v="Subactividad ejecutada completamente"/>
    <d v="2023-01-18T00:00:00"/>
    <x v="0"/>
  </r>
  <r>
    <n v="4"/>
    <s v="Objetivo Estratégico No.4"/>
    <s v="Desarrollar las acciones necesarias que permitan materializar los planes, programas y proyectos en el sector minero energético."/>
    <s v="4.1 Impulsar obras de infraestructura para abastecimiento y confiabilidad energética."/>
    <s v="Realizar estudios y acciones técnicas para el sub sector de Gas"/>
    <s v="Convocatorias de gas natural"/>
    <n v="1"/>
    <s v="Unidad"/>
    <s v="Realizar las acciones derivadas de la adopción del Plan de Abastecimiento de Gas Natural por parte del MME - Participación en estudios y análisis de los proyectos del plan."/>
    <n v="0.05"/>
    <s v="Inversión"/>
    <s v="Asesoría para la planeación de abastecimiento y confiabilidad del sub sector de hidrocarburos a nivel Nacional."/>
    <x v="10"/>
    <m/>
    <s v="X"/>
    <m/>
    <d v="2022-01-01T00:00:00"/>
    <d v="2022-12-31T00:00:00"/>
    <s v="2. Direccionamiento Estratégico"/>
    <s v="2.1 Planeación Institucional"/>
    <s v="N.A."/>
    <m/>
    <n v="0"/>
    <m/>
    <m/>
    <m/>
    <m/>
    <s v="En terminos"/>
    <m/>
    <n v="0"/>
    <m/>
    <n v="0"/>
    <s v="Actividad que al 2do semestre no cuenta con reporte de avance. inició desde enero y finaliza en diciembre."/>
    <d v="2022-07-19T00:00:00"/>
    <s v="Sin avance y en terminos"/>
    <m/>
    <m/>
    <m/>
    <n v="0"/>
    <s v="Actividad al 3er trimestre no reporta avance. Finaliza en diciembre."/>
    <d v="2022-10-14T00:00:00"/>
    <s v="Sin avance y en terminos"/>
    <d v="2022-11-03T00:00:00"/>
    <n v="0.05"/>
    <s v="A partir de la circular 100 de 2022, se publica la adenda No. 1 donde se modifica el cronograma establecido en el Anexo 3. Términos de referencia del Auditor de la Convocatoria UPME No. GN 001 - 2022_x000a_  _x000a_  Finalmente, de acuerdo a los Documentos de Selecci"/>
    <n v="0.05"/>
    <s v="Subactividad ejecutada completamente"/>
    <d v="2023-01-18T00:00:00"/>
    <x v="0"/>
  </r>
  <r>
    <n v="5"/>
    <s v="Objetivo Estratégico No.4"/>
    <s v="Desarrollar las acciones necesarias que permitan materializar los planes, programas y proyectos en el sector minero energético."/>
    <s v="4.1 Impulsar obras de infraestructura para abastecimiento y confiabilidad energética."/>
    <s v="Realizar estudios y acciones técnicas para el sub sector de Gas"/>
    <s v="Estudio técnico para el Plan de Abastecimiento de Gas Natural"/>
    <n v="1"/>
    <s v="Unidad"/>
    <s v="Realizar diagnóstico de necesidades e identificación de soluciones para el abastecimiento y la confiabilidad."/>
    <n v="0.05"/>
    <s v="Inversión"/>
    <s v="Asesoría para la planeación de abastecimiento y confiabilidad del sub sector de hidrocarburos a nivel Nacional."/>
    <x v="10"/>
    <s v="X"/>
    <m/>
    <s v="Subdirección de Energía Eléctrica - GIT Generación y Registro"/>
    <d v="2022-01-01T00:00:00"/>
    <d v="2022-08-31T00:00:00"/>
    <s v="2. Direccionamiento Estratégico"/>
    <s v="2.1 Planeación Institucional"/>
    <s v="N.A."/>
    <d v="2022-03-31T00:00:00"/>
    <n v="0.03"/>
    <s v="Se ha actualizado la información insumo e identificado como temas a responder: i)- verificación de la pertinencia de las obras de infraestructura recomendados en el Estudio Técnico del Plan de Abastecimiento de Gas Natural anterior;  ii)- Pertinencia del "/>
    <n v="0.03"/>
    <s v="La actividad presenta rezago del 2% frente a los programado (5%), reporta avance y tiene las evidencias de lo reportado."/>
    <d v="2022-04-19T00:00:00"/>
    <s v="Con rezago"/>
    <m/>
    <m/>
    <m/>
    <n v="0.03"/>
    <s v="La actividad no reporta avance en el 2do trimestre. continua con rezago del 2%. Finalizaba en febrero."/>
    <d v="2022-07-19T00:00:00"/>
    <s v="Incumplida"/>
    <d v="2022-08-31T00:00:00"/>
    <n v="0.02"/>
    <s v="Se tiene la actualización de los insumo, el modelamiento de abastecimiento y se adelanta confiabilidad."/>
    <n v="0.05"/>
    <s v="Se cumplió con la actividad durante el 3er trimestre, cuenta con las evidencias objetivas."/>
    <d v="2022-10-14T00:00:00"/>
    <s v="Cumplida"/>
    <m/>
    <m/>
    <m/>
    <n v="0.05"/>
    <s v="Subactividad ejecutada completamente"/>
    <d v="2023-01-18T00:00:00"/>
    <x v="0"/>
  </r>
  <r>
    <n v="6"/>
    <s v="Objetivo Estratégico No.4"/>
    <s v="Desarrollar las acciones necesarias que permitan materializar los planes, programas y proyectos en el sector minero energético."/>
    <s v="4.1 Impulsar obras de infraestructura para abastecimiento y confiabilidad energética."/>
    <s v="Realizar estudios y acciones técnicas para el sub sector de Gas"/>
    <s v="Estudio técnico para el Plan de Abastecimiento de Gas Natural"/>
    <n v="1"/>
    <s v="Unidad"/>
    <s v="Consolidación de documentos de análisis, presentaciones y anexos con el soporte técnico del Estudio."/>
    <n v="0.04"/>
    <s v="Inversión"/>
    <s v="Asesoría para la planeación de abastecimiento y confiabilidad del sub sector de hidrocarburos a nivel Nacional."/>
    <x v="10"/>
    <m/>
    <s v="X"/>
    <m/>
    <d v="2022-02-01T00:00:00"/>
    <d v="2022-09-30T00:00:00"/>
    <s v="2. Direccionamiento Estratégico"/>
    <s v="2.1 Planeación Institucional"/>
    <s v="N.A."/>
    <d v="2022-03-31T00:00:00"/>
    <n v="0.01"/>
    <s v="Se ha avanzado en la simulación del sistema nacional de gas natural y reconocido que las obras antes recomendadas siguen siendo necesarias."/>
    <n v="0.01"/>
    <s v="La actividad presenta rezago del 3% frente a lo programado (4%), reporta avance y tiene las evidencias de lo reportado."/>
    <d v="2022-04-19T00:00:00"/>
    <s v="Con rezago"/>
    <m/>
    <m/>
    <m/>
    <n v="0.01"/>
    <s v="La actividad no reporta avance en el 2do trimestre. continua con rezago del 3%. Finalizaba en febrero."/>
    <d v="2022-07-19T00:00:00"/>
    <s v="Incumplida"/>
    <d v="2022-09-30T00:00:00"/>
    <n v="0.01"/>
    <s v="Se ha presentado un avance preliminar al interior de la subdirección, con el proposito de conseguir retroalimentación."/>
    <n v="0.02"/>
    <s v="La actividad presenta avance durante el 3er trimestre, llegando a un avance acumulado del 2%, queda con rezago del 2%. Finalizaba en septiembre segun la fecha de reprogramación aprobada en mite del mes de julio."/>
    <d v="2022-10-14T00:00:00"/>
    <s v="Incumplida"/>
    <d v="2022-12-20T00:00:00"/>
    <n v="0.04"/>
    <s v="Se finalizo el PAGN y se realizo una presentación interna"/>
    <n v="0.04"/>
    <s v="Subactividad ejecutada completamente"/>
    <d v="2023-01-18T00:00:00"/>
    <x v="0"/>
  </r>
  <r>
    <n v="7"/>
    <s v="Objetivo Estratégico No.4"/>
    <s v="Desarrollar las acciones necesarias que permitan materializar los planes, programas y proyectos en el sector minero energético."/>
    <s v="4.1 Impulsar obras de infraestructura para abastecimiento y confiabilidad energética."/>
    <s v="Realizar estudios y acciones técnicas para el sub sector de Gas"/>
    <s v="Estudio técnico para el Plan de Abastecimiento de Gas Natural"/>
    <n v="1"/>
    <s v="Unidad"/>
    <s v="Socialización de resultados en consulta"/>
    <n v="0.01"/>
    <s v="Inversión"/>
    <s v="Asesoría para la planeación de abastecimiento y confiabilidad del sub sector de hidrocarburos a nivel Nacional."/>
    <x v="10"/>
    <m/>
    <s v="X"/>
    <m/>
    <d v="2022-04-01T00:00:00"/>
    <d v="2022-11-30T00:00:00"/>
    <s v="2. Direccionamiento Estratégico"/>
    <s v="2.1 Planeación Institucional"/>
    <s v="N.A."/>
    <m/>
    <n v="0"/>
    <m/>
    <m/>
    <m/>
    <m/>
    <s v="En terminos"/>
    <d v="2022-06-30T00:00:00"/>
    <n v="3.3E-3"/>
    <s v="A partir de las proyecciones nacionales de demanda de gas natural se realizó la expansión a nivel nodal.  Se desarrolló la proyección de demanda de gas natural termoeléctrico a nivel de central."/>
    <n v="3.3E-3"/>
    <s v="Actividad con avance el 0,33%, cuenta con evidencia y queda con rezago del 0,67%. Finalizaba en abril."/>
    <d v="2022-07-19T00:00:00"/>
    <s v="Incumplida"/>
    <m/>
    <m/>
    <m/>
    <n v="0"/>
    <s v="Actividad al 3er trimestre no reporta avance, coninúa con el mismo avance del 1er trimestre. Finaliza en noviembre."/>
    <d v="2022-10-14T00:00:00"/>
    <s v="Con avance y en terminos"/>
    <d v="2022-12-20T00:00:00"/>
    <n v="5.0000000000000001E-3"/>
    <s v="Ya está hecho el PAGN y se realizo la socialización interna a la subdirección de hidrocarburos. De esta socialización surgieron observaciones que requieren hacer nuevos análisis en el plan."/>
    <n v="5.0000000000000001E-3"/>
    <s v="La actividad no se cumplió en su totalidad. "/>
    <d v="2023-01-18T00:00:00"/>
    <x v="1"/>
  </r>
  <r>
    <n v="8"/>
    <s v="Objetivo Estratégico No.4"/>
    <s v="Desarrollar las acciones necesarias que permitan materializar los planes, programas y proyectos en el sector minero energético."/>
    <s v="4.1 Impulsar obras de infraestructura para abastecimiento y confiabilidad energética."/>
    <s v="Realizar estudios y acciones técnicas para el sub sector de Gas"/>
    <s v="Estudio técnico para el Plan de Abastecimiento de Gas Natural"/>
    <n v="1"/>
    <s v="Unidad"/>
    <s v="Análisis de comentarios y socialización del documento definitivo"/>
    <n v="0.05"/>
    <s v="Inversión"/>
    <s v="Asesoría para la planeación de abastecimiento y confiabilidad del sub sector de hidrocarburos a nivel Nacional."/>
    <x v="10"/>
    <m/>
    <s v="X"/>
    <m/>
    <d v="2022-04-01T00:00:00"/>
    <d v="2022-11-30T00:00:00"/>
    <s v="2. Direccionamiento Estratégico"/>
    <s v="2.1 Planeación Institucional"/>
    <s v="N.A."/>
    <m/>
    <n v="0"/>
    <m/>
    <m/>
    <m/>
    <m/>
    <s v="En terminos"/>
    <d v="2022-06-30T00:00:00"/>
    <n v="1.6500000000000001E-2"/>
    <s v="Se continúa con la consecución de información insumo proveniente de los agentes para los análisis sectoriales asociados al mencionado plan."/>
    <n v="1.6500000000000001E-2"/>
    <s v="Actividad con avance del 1,65%, no cuenta con evidencias, queda con rezago del 3,35%. Finalizaba en abril."/>
    <d v="2022-07-19T00:00:00"/>
    <s v="Incumplida"/>
    <m/>
    <m/>
    <m/>
    <n v="0"/>
    <s v="Actividad al 3er trimestre no reporta avance, coninúa con el mismo avance del 1er trimestre. Finaliza en noviembre."/>
    <d v="2022-10-14T00:00:00"/>
    <s v="Con avance y en terminos"/>
    <d v="2022-12-20T00:00:00"/>
    <n v="2.5000000000000001E-2"/>
    <s v="Ya está hecho el documento del PAGN, pero no es el definitivo debido a los ajustes que se deben realizar, por lo cual no se realizó la socialización externa."/>
    <n v="2.5000000000000001E-2"/>
    <s v="La actividad no se cumplió en su totalidad. "/>
    <d v="2023-01-18T00:00:00"/>
    <x v="1"/>
  </r>
  <r>
    <n v="9"/>
    <s v="Objetivo Estratégico No.4"/>
    <s v="Desarrollar las acciones necesarias que permitan materializar los planes, programas y proyectos en el sector minero energético."/>
    <s v="4.1 Impulsar obras de infraestructura para abastecimiento y confiabilidad energética."/>
    <s v="Realizar estudios técnicos con información especializada de combustibles liquidos"/>
    <s v="Plan Indicativo de Combustibles Líquidos: Confiabilidad"/>
    <n v="1"/>
    <s v="Unidad"/>
    <s v="Análisis de información y de comentarios a la consulta "/>
    <n v="0.04"/>
    <s v="Inversión"/>
    <s v="Asesoría para la planeación de abastecimiento y confiabilidad del sub sector de hidrocarburos a nivel Nacional."/>
    <x v="10"/>
    <s v="X"/>
    <m/>
    <s v="Subdirección de Demanda"/>
    <d v="2022-01-31T00:00:00"/>
    <d v="2022-02-28T00:00:00"/>
    <s v="2. Direccionamiento Estratégico"/>
    <s v="2.1 Planeación Institucional"/>
    <s v="N.A."/>
    <d v="2022-03-31T00:00:00"/>
    <n v="0.04"/>
    <s v="A partir del análisis de las observaciones al Plan de Combustibles Líquidos del años anterior, se estableció un conjunto de actividades para mejorar la calidad del mismo."/>
    <n v="0.04"/>
    <s v="Se cumplió con la actividad acorde con los planificado y cuenta con las evidencias objetivas de su ejecución"/>
    <d v="2022-04-19T00:00:00"/>
    <s v="Cumplida"/>
    <m/>
    <m/>
    <m/>
    <n v="0.04"/>
    <s v="Actividad cumplida en el 1er trimestre."/>
    <d v="2022-07-19T00:00:00"/>
    <s v="Cumplida"/>
    <m/>
    <m/>
    <m/>
    <n v="0.04"/>
    <s v="Actividad cumplida desde el 1er trimestre."/>
    <d v="2022-10-14T00:00:00"/>
    <s v="Cumplida"/>
    <m/>
    <m/>
    <m/>
    <n v="0.04"/>
    <s v="Subactividad ejecutada completamente"/>
    <d v="2023-01-18T00:00:00"/>
    <x v="0"/>
  </r>
  <r>
    <n v="10"/>
    <s v="Objetivo Estratégico No.4"/>
    <s v="Desarrollar las acciones necesarias que permitan materializar los planes, programas y proyectos en el sector minero energético."/>
    <s v="4.1 Impulsar obras de infraestructura para abastecimiento y confiabilidad energética."/>
    <s v="Realizar estudios técnicos con información especializada de combustibles liquidos"/>
    <s v="Plan Indicativo de Combustibles Líquidos: Confiabilidad"/>
    <n v="1"/>
    <s v="Unidad"/>
    <s v="Consolidación de documento y anexos técnicos con análisis de confiabilidad."/>
    <n v="0.04"/>
    <s v="Inversión"/>
    <s v="Asesoría para la planeación de abastecimiento y confiabilidad del sub sector de hidrocarburos a nivel Nacional."/>
    <x v="10"/>
    <s v="X"/>
    <m/>
    <s v="Subdirección de Demanda"/>
    <d v="2022-01-31T00:00:00"/>
    <d v="2022-02-28T00:00:00"/>
    <s v="2. Direccionamiento Estratégico"/>
    <s v="2.1 Planeación Institucional"/>
    <s v="N.A."/>
    <d v="2022-03-31T00:00:00"/>
    <n v="0.01"/>
    <s v="Se ha actualizado la información insumo e identificado como temas a responder y se adelantan consultas con los agentes sectoriales para revisar esta misma. "/>
    <n v="0.01"/>
    <s v="La actividad presenta rezago del 3% frente a los programado (4%), reporta avance y tiene las evidencias de lo reportado."/>
    <d v="2022-04-19T00:00:00"/>
    <s v="Con rezago"/>
    <m/>
    <n v="0.03"/>
    <s v="Actividad que presentó cumplimiento en mayo, el documento correspondiente se encuentra publicado en la página de la UPME y se puede encontrar en el link:_x000a_ https://www1.upme.gov.co/Hidrocarburos/publicaciones/PIACL_Confiabilidad_2022.pdf_x000a_"/>
    <n v="0.04"/>
    <s v="03/08/2022_x000a_Se ajusta el reporte acorde con justificación y evidencias del cumplimiento suministradas al GIT de Planeación."/>
    <d v="2022-07-19T00:00:00"/>
    <s v="Cumplida"/>
    <m/>
    <m/>
    <m/>
    <n v="0.04"/>
    <s v="Actividad cumplida en el 2do trimestre."/>
    <d v="2022-10-14T00:00:00"/>
    <s v="Cumplida"/>
    <m/>
    <m/>
    <m/>
    <n v="0.04"/>
    <s v="Subactividad ejecutada completamente"/>
    <d v="2023-01-18T00:00:00"/>
    <x v="0"/>
  </r>
  <r>
    <n v="11"/>
    <s v="Objetivo Estratégico No.4"/>
    <s v="Desarrollar las acciones necesarias que permitan materializar los planes, programas y proyectos en el sector minero energético."/>
    <s v="4.1 Impulsar obras de infraestructura para abastecimiento y confiabilidad energética."/>
    <s v="Realizar estudios técnicos con información especializada de combustibles liquidos"/>
    <s v="Plan Indicativo de Combustibles Líquidos: Confiabilidad"/>
    <n v="1"/>
    <s v="Unidad"/>
    <s v="Socialización de documento definitivo"/>
    <n v="0.04"/>
    <s v="Inversión"/>
    <s v="Asesoría para la planeación de abastecimiento y confiabilidad del sub sector de hidrocarburos a nivel Nacional."/>
    <x v="10"/>
    <m/>
    <s v="X"/>
    <m/>
    <d v="2022-03-01T00:00:00"/>
    <d v="2022-03-31T00:00:00"/>
    <s v="2. Direccionamiento Estratégico"/>
    <s v="2.1 Planeación Institucional"/>
    <s v="N.A."/>
    <d v="2022-03-31T00:00:00"/>
    <n v="0"/>
    <m/>
    <n v="0"/>
    <s v="No presentó avance dado que no se ha terminado el Plan Indicativo de Combustibles Líquidos: Confiabilidad"/>
    <d v="2022-04-19T00:00:00"/>
    <s v="No cumplida"/>
    <m/>
    <m/>
    <m/>
    <n v="0"/>
    <s v="Actividad que al 2do trimestre continua sin reporte de avance. Finalizaba en marzo."/>
    <d v="2022-07-19T00:00:00"/>
    <s v="Incumplida"/>
    <m/>
    <m/>
    <m/>
    <n v="0"/>
    <s v="Actividad que al 3er trimestre continua sin reporte de avance. Finalizaba en marzo. Es importante revisar dado que la actividad anterior ya finalizó y el documento está publicado en la página web."/>
    <d v="2022-10-14T00:00:00"/>
    <s v="Incumplida"/>
    <d v="2022-06-30T00:00:00"/>
    <n v="0.04"/>
    <s v="La subdirectora que se encontraba a cargo hasta noviembre del 2022, realizó diferentes socializaciones con el Ministerio de Minas y Energía"/>
    <n v="0.04"/>
    <s v="La actividad se cumplio en su totalidad. El documento definitivo se encuentra publicado en la página web de la entidad."/>
    <d v="2023-01-18T00:00:00"/>
    <x v="0"/>
  </r>
  <r>
    <n v="12"/>
    <s v="Objetivo Estratégico No.4"/>
    <s v="Desarrollar las acciones necesarias que permitan materializar los planes, programas y proyectos en el sector minero energético."/>
    <s v="4.1 Impulsar obras de infraestructura para abastecimiento y confiabilidad energética."/>
    <s v="Elaborar insumos técnicos, legales y económicos que sirvan de soporte para orientar la implementación de planes del sub sector de hidrocarburos"/>
    <s v="Plan de sustitución de leña y otros energéticos altamente ineficientes"/>
    <n v="1"/>
    <s v="Unidad"/>
    <s v="Recolección de insumos, análisis y valoración de alternativas"/>
    <n v="0.05"/>
    <s v="Inversión"/>
    <s v="Asesoría para la planeación de abastecimiento y confiabilidad del sub sector de hidrocarburos a nivel Nacional."/>
    <x v="10"/>
    <s v="X"/>
    <m/>
    <s v="Subdirección de Energía Eléctrica - GIT Cobertura"/>
    <d v="2022-01-01T00:00:00"/>
    <d v="2022-03-31T00:00:00"/>
    <s v="2. Direccionamiento Estratégico"/>
    <s v="2.1 Planeación Institucional"/>
    <s v="N.A."/>
    <d v="2022-03-31T00:00:00"/>
    <n v="0.05"/>
    <s v="Se realizó un análisis multicriterio sobre la viabilidad técnica de las diferentes alternativas de sustitución de leña y combustibles ineficientes para la cocción de alimentos en los departamentos del país"/>
    <n v="0.05"/>
    <s v="Se cumplió con la actividad acorde con los planificado y cuenta con las evidencias objetivas de su ejecución"/>
    <d v="2022-04-19T00:00:00"/>
    <s v="Cumplida"/>
    <m/>
    <m/>
    <m/>
    <n v="0.05"/>
    <s v="Actividad cumplida en el 1er trimestre. "/>
    <d v="2022-07-19T00:00:00"/>
    <s v="Cumplida"/>
    <m/>
    <m/>
    <m/>
    <n v="0.05"/>
    <s v="Actividad cumplida desde el 1er trimestre. "/>
    <d v="2022-10-14T00:00:00"/>
    <s v="Cumplida"/>
    <m/>
    <m/>
    <m/>
    <n v="0.05"/>
    <s v="Subactividad ejecutada completamente"/>
    <d v="2023-01-18T00:00:00"/>
    <x v="0"/>
  </r>
  <r>
    <n v="13"/>
    <s v="Objetivo Estratégico No.4"/>
    <s v="Desarrollar las acciones necesarias que permitan materializar los planes, programas y proyectos en el sector minero energético."/>
    <s v="4.1 Impulsar obras de infraestructura para abastecimiento y confiabilidad energética."/>
    <s v="Elaborar insumos técnicos, legales y económicos que sirvan de soporte para orientar la implementación de planes del sub sector de hidrocarburos"/>
    <s v="Plan de sustitución de leña y otros energéticos altamente ineficientes"/>
    <n v="1"/>
    <s v="Unidad"/>
    <s v="Consolidación de documento de consulta (documentos metodológicos y técnicos)"/>
    <n v="0.05"/>
    <s v="Inversión"/>
    <s v="Asesoría para la planeación de abastecimiento y confiabilidad del sub sector de hidrocarburos a nivel Nacional."/>
    <x v="10"/>
    <m/>
    <s v="X"/>
    <m/>
    <d v="2022-02-01T00:00:00"/>
    <d v="2022-08-31T00:00:00"/>
    <s v="2. Direccionamiento Estratégico"/>
    <s v="2.1 Planeación Institucional"/>
    <s v="N.A."/>
    <d v="2022-03-31T00:00:00"/>
    <n v="0.04"/>
    <s v="A la fecha de corte se cuenta con un documento consolidado sobre los avances del plan, presentaciones efectuadas en diferentes espacios e información cartográfica generada con los análisis realizados en el marco de la formulación del plan."/>
    <n v="0.04"/>
    <s v="La actividad presenta rezago del 1% frente a los programado (5%), reporta avance y tiene las evidencias de lo reportado. No se cumple en su totalidad debido la falta de los anexos del documento."/>
    <d v="2022-04-19T00:00:00"/>
    <s v="Con rezago"/>
    <m/>
    <m/>
    <m/>
    <n v="0.04"/>
    <s v="Actividad que no reportan avance en el 2do trimestre, continúa con rezago del 1%. Finalizaba en marzo."/>
    <d v="2022-07-19T00:00:00"/>
    <s v="Incumplida"/>
    <d v="2022-08-31T00:00:00"/>
    <n v="0.05"/>
    <s v="El documenrto del Plan de sustitucipón de leña, se entrega para revisión interna directiva"/>
    <n v="0.05"/>
    <s v="Actividad cumplida en el 3er trimestre, cuanta con la evidencias del plan elaborado."/>
    <d v="2022-10-14T00:00:00"/>
    <s v="Cumplida"/>
    <m/>
    <m/>
    <m/>
    <n v="0.05"/>
    <s v="Subactividad ejecutada completamente"/>
    <d v="2023-01-18T00:00:00"/>
    <x v="0"/>
  </r>
  <r>
    <n v="14"/>
    <s v="Objetivo Estratégico No.4"/>
    <s v="Desarrollar las acciones necesarias que permitan materializar los planes, programas y proyectos en el sector minero energético."/>
    <s v="4.1 Impulsar obras de infraestructura para abastecimiento y confiabilidad energética."/>
    <s v="Elaborar insumos técnicos, legales y económicos que sirvan de soporte para orientar la implementación de planes del sub sector de hidrocarburos"/>
    <s v="Plan de sustitución de leña y otros energéticos altamente ineficientes"/>
    <n v="1"/>
    <s v="Unidad"/>
    <s v="Análisis de comentarios y consolidación de información de estudio sobre caracterización del consumo de leña._x000a_"/>
    <n v="0"/>
    <m/>
    <m/>
    <x v="10"/>
    <m/>
    <s v="X"/>
    <m/>
    <d v="2022-08-03T00:00:00"/>
    <d v="2022-10-31T00:00:00"/>
    <m/>
    <m/>
    <m/>
    <m/>
    <m/>
    <m/>
    <m/>
    <m/>
    <m/>
    <m/>
    <m/>
    <m/>
    <m/>
    <m/>
    <m/>
    <m/>
    <m/>
    <m/>
    <m/>
    <m/>
    <n v="0"/>
    <s v="Actividad que al 3er trimestre no reporta avance, se encuentra programada para ejecutar entre agosto y octubre."/>
    <d v="2022-10-18T00:00:00"/>
    <s v="Sin avance y en terminos"/>
    <d v="2022-12-21T00:00:00"/>
    <n v="0"/>
    <s v="Se realizo taller interno con funcionarios misionales de la UPME en relación con la propuesta del PNSL._x000a_  Adicionalmente se realizo taller de retroalimentación nacional el 24 de noviembre en la ciudad de Pasto. _x000a_ Se presento el PNSL al gremio de GLP (Gasn"/>
    <s v="N.A."/>
    <s v="La subactividad no tiene ponderación dentro del plan de acción de la dependencia. Presenta avances de en la gestón."/>
    <d v="2023-01-18T00:00:00"/>
    <x v="2"/>
  </r>
  <r>
    <d v="2022-01-14T00:00:00"/>
    <s v="Objetivo Estratégico No.4"/>
    <s v="Desarrollar las acciones necesarias que permitan materializar los planes, programas y proyectos en el sector minero energético."/>
    <s v="4.1 Impulsar obras de infraestructura para abastecimiento y confiabilidad energética."/>
    <s v="Elaborar insumos técnicos, legales y económicos que sirvan de soporte para orientar la implementación de planes del sub sector de hidrocarburos"/>
    <s v="Plan de sustitución de leña y otros energéticos altamente ineficientes"/>
    <n v="1"/>
    <s v="Unidad"/>
    <s v="Consolidación de plan definitivo."/>
    <n v="0.05"/>
    <s v="Inversión"/>
    <s v="Asesoría para la planeación de abastecimiento y confiabilidad del sub sector de hidrocarburos a nivel Nacional."/>
    <x v="10"/>
    <m/>
    <s v="X"/>
    <m/>
    <d v="2022-04-01T00:00:00"/>
    <d v="2022-11-30T00:00:00"/>
    <s v="2. Direccionamiento Estratégico"/>
    <s v="2.1 Planeación Institucional"/>
    <s v="N.A."/>
    <m/>
    <n v="0"/>
    <m/>
    <m/>
    <m/>
    <m/>
    <s v="En terminos"/>
    <d v="2022-06-30T00:00:00"/>
    <n v="0.04"/>
    <s v="Se consolidó en un documento la información de diagnóstico, el análisis de alternativas de sustitución, el análisis de externalidades y se planteó una estrategia preliminar de sustitución de energéticos de uso ineficiente para cocción de alimentos, así co"/>
    <n v="0.04"/>
    <s v="Actividad que reporta avance y cuenta con las evidencias, tiene rezago del 1%. Finalizaba en abril."/>
    <d v="2022-07-19T00:00:00"/>
    <s v="Incumplida"/>
    <m/>
    <m/>
    <m/>
    <n v="0.04"/>
    <s v="Actividad que continua con avance acumulado del 4%, acorde con la modificación finaliza aprobada por el comité de gestión y desempeño finaliza en noviembre."/>
    <d v="2022-10-18T00:00:00"/>
    <s v="Con avance y en terminos"/>
    <d v="2022-11-30T00:00:00"/>
    <n v="0.05"/>
    <s v="El 30 de noviembre de 2022 se remitio para publicación la versión final a consulta, la cual fue publicada en la página oficial de la UPME el día 2 de diciembre de 2022 sobre lo cual se informo a la comunidad general mediante la circular 009 de 2022"/>
    <n v="0.05"/>
    <s v="Subactividad ejecutada completamente"/>
    <d v="2023-01-18T00:00:00"/>
    <x v="0"/>
  </r>
  <r>
    <n v="15"/>
    <s v="Objetivo Estratégico No.1"/>
    <s v="Generar valor público, económico y social, a partir del conocimiento integral de los recursos minero-energéticos."/>
    <s v="1.2 Contar con información sectorial unificada y de calidad."/>
    <s v="Elaborar insumos técnicos, legales y económicos que sirvan de soporte para orientar la implementación de planes del sub sector de hidrocarburos"/>
    <s v="Proyectar los precios de los energéticos."/>
    <n v="1"/>
    <s v="Unidad"/>
    <s v="Bases de datos actualizadas y tablas de resultados"/>
    <n v="0.02"/>
    <s v="Inversión"/>
    <s v="Asesoría para la planeación de abastecimiento y confiabilidad del sub sector de hidrocarburos a nivel Nacional."/>
    <x v="10"/>
    <m/>
    <s v="X"/>
    <m/>
    <d v="2022-06-01T00:00:00"/>
    <d v="2022-06-30T00:00:00"/>
    <s v="2. Direccionamiento Estratégico"/>
    <s v="2.1 Planeación Institucional"/>
    <s v="N.A."/>
    <m/>
    <n v="0"/>
    <m/>
    <m/>
    <m/>
    <m/>
    <s v="En terminos"/>
    <d v="2022-06-30T00:00:00"/>
    <n v="0.01"/>
    <s v="Se actualizaron las series históricas del modelo de proyección de precios a diciembre de 2021, esto permitió tener los resultados preliminares de las proyecciones para los diferentes energéticos. Se socializo estos primeros resultados al interior del grup"/>
    <n v="0.01"/>
    <s v="Actividad que reporta avance y cuenta con las evidencias, tiene rezago del 1%. Finalizaba en junio."/>
    <d v="2022-07-19T00:00:00"/>
    <s v="Incumplida"/>
    <d v="2022-06-30T00:00:00"/>
    <n v="0.02"/>
    <s v="La actividad se cumplio desde el mes de junio, donde se actualizaron datos históricos y a partir de estos se generaron las proyecciones de los precios de los combustibles, que fueron entregadas a la subdirección de energía. Las evidencias entregadas en el"/>
    <n v="0.02"/>
    <s v="Actividad cumplida, cuenta con la evidencias."/>
    <s v="18/10/0202"/>
    <s v="Cumplida"/>
    <m/>
    <m/>
    <m/>
    <n v="0.02"/>
    <s v="Subactividad ejecutada completamente"/>
    <d v="2023-01-18T00:00:00"/>
    <x v="0"/>
  </r>
  <r>
    <n v="16"/>
    <s v="Objetivo Estratégico No.1"/>
    <s v="Generar valor público, económico y social, a partir del conocimiento integral de los recursos minero-energéticos."/>
    <s v="1.2 Contar con información sectorial unificada y de calidad."/>
    <s v="Elaborar insumos técnicos, legales y económicos que sirvan de soporte para orientar la implementación de planes del sub sector de hidrocarburos"/>
    <s v="Proyectar los precios de los energéticos."/>
    <n v="1"/>
    <s v="Unidad"/>
    <s v="Informe con diagnóstico y consolidación de documento"/>
    <n v="0.02"/>
    <s v="Inversión"/>
    <s v="Asesoría para la planeación de abastecimiento y confiabilidad del sub sector de hidrocarburos a nivel Nacional."/>
    <x v="10"/>
    <m/>
    <s v="X"/>
    <m/>
    <d v="2022-07-01T00:00:00"/>
    <d v="2022-07-31T00:00:00"/>
    <s v="2. Direccionamiento Estratégico"/>
    <s v="2.1 Planeación Institucional"/>
    <s v="N.A."/>
    <m/>
    <n v="0"/>
    <m/>
    <m/>
    <m/>
    <m/>
    <s v="En terminos"/>
    <m/>
    <n v="0"/>
    <m/>
    <n v="0"/>
    <s v="Actividad que se ejecutará en el mes de julio."/>
    <d v="2022-07-19T00:00:00"/>
    <s v="Sin avance y en terminos"/>
    <d v="2022-07-31T00:00:00"/>
    <n v="0.02"/>
    <s v="Para el tercer trimestre, en el mes de julio se finalizaron las salidas correspondientes al modelo de proyección de precios en formato excel. Posteriormente, se procedio a la construcción del documento el cual se encuentra finalizado pero en revisión inte"/>
    <n v="0.02"/>
    <s v="Actividad cumplida conforme a lo planificado, cuenta con las evidencias correspondiente al documento &quot;PROYECCIÓN DE PRECIOS DE LOS ENERGÉTICOS EN FUENTE DE _x000a_PRODUCCIÓN Y EN PLANTAS DE GENERACIÓN ENERO 2022 – DICIEMBRE 2037&quot;."/>
    <d v="2022-10-18T00:00:00"/>
    <s v="Cumplida"/>
    <m/>
    <m/>
    <m/>
    <n v="0.02"/>
    <s v="Subactividad ejecutada completamente"/>
    <d v="2023-01-18T00:00:00"/>
    <x v="0"/>
  </r>
  <r>
    <n v="17"/>
    <s v="Objetivo Estratégico No.1"/>
    <s v="Generar valor público, económico y social, a partir del conocimiento integral de los recursos minero-energéticos."/>
    <s v="1.2 Contar con información sectorial unificada y de calidad."/>
    <s v="Elaborar insumos técnicos, legales y económicos que sirvan de soporte para orientar la implementación de planes del sub sector de hidrocarburos"/>
    <s v="Seguimiento de precios Ene-Feb-Mar"/>
    <n v="1"/>
    <s v="Unidad"/>
    <s v="Archivos con estructura de precios, reporte de precios en EDS  y formatos para publicación 1er Trim"/>
    <n v="0.03"/>
    <s v="Inversión"/>
    <s v="Asesoría para la planeación de abastecimiento y confiabilidad del sub sector de hidrocarburos a nivel Nacional."/>
    <x v="10"/>
    <m/>
    <s v="X"/>
    <m/>
    <d v="2022-01-01T00:00:00"/>
    <d v="2022-03-31T00:00:00"/>
    <s v="2. Direccionamiento Estratégico"/>
    <s v="2.1 Planeación Institucional"/>
    <s v="N.A."/>
    <d v="2022-03-31T00:00:00"/>
    <n v="0.03"/>
    <s v="Se adjuntan los archivos publicados de estructura de precios y el reporte de recolección de precios EDS, correspondientes al primer trimestre del año"/>
    <n v="0.03"/>
    <s v="Se cumplió con la actividad acorde con lo planificado y cuenta con las evidencias objetivas de su ejecución"/>
    <d v="2022-04-19T00:00:00"/>
    <s v="Cumplida"/>
    <m/>
    <m/>
    <m/>
    <n v="0.03"/>
    <s v="Actividad cumplida en el 1er trimestre. "/>
    <d v="2022-07-19T00:00:00"/>
    <s v="Cumplida"/>
    <m/>
    <m/>
    <m/>
    <n v="0.03"/>
    <s v="Actividad cumplida desde el 1er trimestre. "/>
    <d v="2022-10-18T00:00:00"/>
    <s v="Cumplida"/>
    <m/>
    <m/>
    <m/>
    <n v="0.03"/>
    <s v="Subactividad ejecutada completamente"/>
    <d v="2023-01-18T00:00:00"/>
    <x v="0"/>
  </r>
  <r>
    <n v="18"/>
    <s v="Objetivo Estratégico No.1"/>
    <s v="Generar valor público, económico y social, a partir del conocimiento integral de los recursos minero-energéticos."/>
    <s v="1.2 Contar con información sectorial unificada y de calidad."/>
    <s v="Elaborar insumos técnicos, legales y económicos que sirvan de soporte para orientar la implementación de planes del sub sector de hidrocarburos"/>
    <s v="Seguimiento de precios Abr-May-Jun"/>
    <n v="1"/>
    <s v="Unidad"/>
    <s v="Archivos con estructura de precios, reporte de precios en EDS  y formatos para publicación 2do Trim"/>
    <n v="0.03"/>
    <s v="Inversión"/>
    <s v="Asesoría para la planeación de abastecimiento y confiabilidad del sub sector de hidrocarburos a nivel Nacional."/>
    <x v="10"/>
    <m/>
    <s v="X"/>
    <m/>
    <d v="2022-04-01T00:00:00"/>
    <d v="2022-06-30T00:00:00"/>
    <s v="2. Direccionamiento Estratégico"/>
    <s v="2.1 Planeación Institucional"/>
    <s v="N.A."/>
    <m/>
    <n v="0"/>
    <m/>
    <m/>
    <m/>
    <m/>
    <s v="En terminos"/>
    <d v="2022-06-30T00:00:00"/>
    <n v="0.03"/>
    <s v="Se actualizó y en el SIPG se publicó la estructura de precios de los combustibles en las EDS de  las principales ciudades."/>
    <n v="0.03"/>
    <s v="Actividad cumplida en el 2do trimestre acorde con lo planificado y cuenta con las evidencias de las publicaciones."/>
    <d v="2022-07-19T00:00:00"/>
    <s v="Cumplida"/>
    <m/>
    <m/>
    <m/>
    <n v="0.03"/>
    <s v="Actividad cumplida en el 2do trimestre."/>
    <d v="2022-10-18T00:00:00"/>
    <s v="Cumplida"/>
    <m/>
    <m/>
    <m/>
    <n v="0.03"/>
    <s v="Subactividad ejecutada completamente"/>
    <d v="2023-01-18T00:00:00"/>
    <x v="0"/>
  </r>
  <r>
    <n v="19"/>
    <s v="Objetivo Estratégico No.1"/>
    <s v="Generar valor público, económico y social, a partir del conocimiento integral de los recursos minero-energéticos."/>
    <s v="1.2 Contar con información sectorial unificada y de calidad."/>
    <s v="Elaborar insumos técnicos, legales y económicos que sirvan de soporte para orientar la implementación de planes del sub sector de hidrocarburos"/>
    <s v="Seguimiento de precios Jul-Ago-Sep"/>
    <n v="1"/>
    <s v="Unidad"/>
    <s v="Archivos con estructura de precios, reporte de precios en EDS  y formatos para publicación 3er Trim"/>
    <n v="0.03"/>
    <s v="Inversión"/>
    <s v="Asesoría para la planeación de abastecimiento y confiabilidad del sub sector de hidrocarburos a nivel Nacional."/>
    <x v="10"/>
    <m/>
    <s v="X"/>
    <m/>
    <d v="2022-07-01T00:00:00"/>
    <d v="2022-09-30T00:00:00"/>
    <s v="2. Direccionamiento Estratégico"/>
    <s v="2.1 Planeación Institucional"/>
    <s v="N.A."/>
    <m/>
    <n v="0"/>
    <m/>
    <m/>
    <m/>
    <m/>
    <s v="En terminos"/>
    <m/>
    <n v="0"/>
    <m/>
    <n v="0"/>
    <s v="Actividad que se ejecutará en entre junio y septiembre."/>
    <d v="2022-07-19T00:00:00"/>
    <s v="Sin avance y en terminos"/>
    <d v="2022-09-30T00:00:00"/>
    <n v="0.03"/>
    <s v="Se actualizó y en el SIPG se publicó la estructura de precios de los combustibles y los archivos de recolección de precios en las principales ciudades."/>
    <n v="0.03"/>
    <s v="Actividad cumplida conforme a lo planificado, cuenta con las evidencias correspondiente a la estructura de precios y a la recolección de precios EDS."/>
    <d v="2022-10-18T00:00:00"/>
    <s v="Cumplida"/>
    <m/>
    <m/>
    <m/>
    <n v="0.03"/>
    <s v="Subactividad ejecutada completamente"/>
    <d v="2023-01-18T00:00:00"/>
    <x v="0"/>
  </r>
  <r>
    <n v="20"/>
    <s v="Objetivo Estratégico No.1"/>
    <s v="Generar valor público, económico y social, a partir del conocimiento integral de los recursos minero-energéticos."/>
    <s v="1.2 Contar con información sectorial unificada y de calidad."/>
    <s v="Elaborar insumos técnicos, legales y económicos que sirvan de soporte para orientar la implementación de planes del sub sector de hidrocarburos"/>
    <s v="Seguimiento de precios Oct-Nov-Dic"/>
    <n v="1"/>
    <s v="Unidad"/>
    <s v="Archivos con estructura de precios, reporte de precios en EDS  y formatos para publicación 4to Trim"/>
    <n v="0.03"/>
    <s v="Inversión"/>
    <s v="Asesoría para la planeación de abastecimiento y confiabilidad del sub sector de hidrocarburos a nivel Nacional."/>
    <x v="10"/>
    <m/>
    <s v="X"/>
    <m/>
    <d v="2022-10-01T00:00:00"/>
    <d v="2022-12-31T00:00:00"/>
    <s v="2. Direccionamiento Estratégico"/>
    <s v="2.1 Planeación Institucional"/>
    <s v="N.A."/>
    <m/>
    <n v="0"/>
    <m/>
    <m/>
    <m/>
    <m/>
    <s v="En terminos"/>
    <m/>
    <n v="0"/>
    <m/>
    <n v="0"/>
    <s v="Actividad que se ejecutará en entre octubre y diciembre."/>
    <d v="2022-07-19T00:00:00"/>
    <s v="Sin avance y en terminos"/>
    <m/>
    <m/>
    <m/>
    <n v="0"/>
    <s v="Actividad programada para ejecución entre octubre y diciembre. Finaliza en diciembre."/>
    <d v="2022-10-18T00:00:00"/>
    <s v="Sin avance y en terminos"/>
    <d v="2022-12-12T00:00:00"/>
    <n v="0.03"/>
    <s v="Se publican la estructura de precios de los combustibles en las principales ciudades para los meses de octubre, noviembre y diciembre."/>
    <n v="0.03"/>
    <s v="Subactividad ejecutada completamente"/>
    <d v="2023-01-18T00:00:00"/>
    <x v="0"/>
  </r>
  <r>
    <n v="21"/>
    <s v="Objetivo Estratégico No.2"/>
    <s v="Incorporar las mejores prácticas organizacionales y tecnológicas que garanticen calidad e integridad de la gestión pública."/>
    <s v="2.4 Diseñar e implementar estrategias de relacionamiento, participación ciudadana y mecanismos de transparencia."/>
    <s v="Elaborar insumos técnicos, legales y económicos que sirvan de soporte para orientar la implementación de planes del sub sector de hidrocarburos"/>
    <s v="Trámites y procesos Trim 1 (cupos y compensaciones, listados)"/>
    <n v="1"/>
    <s v="Unidad"/>
    <s v="Cupos de diésel exento de sobretasa: Registro de novedades recibidas y tramitadas Trim 1"/>
    <n v="0.02"/>
    <s v="Inversión"/>
    <s v="Asesoría para la planeación de abastecimiento y confiabilidad del sub sector de hidrocarburos a nivel Nacional."/>
    <x v="10"/>
    <s v="X"/>
    <m/>
    <s v="Oficina de Gestión de la Información"/>
    <d v="2022-01-01T00:00:00"/>
    <d v="2022-03-31T00:00:00"/>
    <s v="2. Direccionamiento Estratégico"/>
    <s v="2.1 Planeación Institucional"/>
    <s v="N.A."/>
    <d v="2022-03-31T00:00:00"/>
    <n v="0.02"/>
    <s v="Se expidieron 23 conceptos técnicos dentro de los tiempos establecidos"/>
    <n v="0.02"/>
    <s v="Se cumplió con la actividad (El registro de novedades recibidas y tramitadas para el trimestre es por demanda) y cuenta con las evidencias objetivas de su ejecución"/>
    <d v="2022-04-19T00:00:00"/>
    <s v="Cumplida"/>
    <m/>
    <m/>
    <m/>
    <n v="0.02"/>
    <s v="Actividad cumplida en el 1er trimestre."/>
    <d v="2022-07-19T00:00:00"/>
    <s v="Cumplida"/>
    <m/>
    <m/>
    <m/>
    <n v="0"/>
    <s v="Actividad cumplida en el 1er tirmestre"/>
    <d v="2022-10-18T00:00:00"/>
    <s v="Cumplida"/>
    <m/>
    <m/>
    <m/>
    <n v="0"/>
    <s v="Subactividad ejecutada completamente"/>
    <d v="2023-01-18T00:00:00"/>
    <x v="0"/>
  </r>
  <r>
    <n v="22"/>
    <s v="Objetivo Estratégico No.2"/>
    <s v="Incorporar las mejores prácticas organizacionales y tecnológicas que garanticen calidad e integridad de la gestión pública."/>
    <s v="2.4 Diseñar e implementar estrategias de relacionamiento, participación ciudadana y mecanismos de transparencia."/>
    <s v="Elaborar insumos técnicos, legales y económicos que sirvan de soporte para orientar la implementación de planes del sub sector de hidrocarburos"/>
    <s v="Trámites y procesos Trim 2 (cupos y compensaciones, listados)"/>
    <n v="1"/>
    <s v="Unidad"/>
    <s v="Cupos de diésel exento de sobretasa: Registro de novedades recibidas y tramitadas Trim 2"/>
    <n v="0.02"/>
    <s v="Inversión"/>
    <s v="Asesoría para la planeación de abastecimiento y confiabilidad del sub sector de hidrocarburos a nivel Nacional."/>
    <x v="10"/>
    <s v="X"/>
    <m/>
    <s v="Oficina de Gestión de la Información"/>
    <d v="2022-04-01T00:00:00"/>
    <d v="2022-06-30T00:00:00"/>
    <s v="2. Direccionamiento Estratégico"/>
    <s v="2.1 Planeación Institucional"/>
    <s v="N.A."/>
    <m/>
    <n v="0"/>
    <m/>
    <m/>
    <m/>
    <m/>
    <s v="En terminos"/>
    <d v="2022-06-30T00:00:00"/>
    <n v="0.02"/>
    <s v="Se elaboraron los conceptos técnicos (3) correspondientes a las novedades de los meses de marzo, abril, mayo. Por otro lado se elaboraron los conceptos técnicos (27) para resolver los recursos de reposición interpuestos a la resolución de asignación de cu"/>
    <n v="0.02"/>
    <s v="Actividad cumplida en el 2do trimestre acorde con lo planificado y cuenta con las evidencias de los conceptos emitidos en el trimestre."/>
    <d v="2022-07-19T00:00:00"/>
    <s v="Cumplida"/>
    <m/>
    <m/>
    <m/>
    <n v="0"/>
    <s v="Actividad cumplida en el 2do tirmestre"/>
    <d v="2022-10-18T00:00:00"/>
    <s v="Cumplida"/>
    <m/>
    <m/>
    <m/>
    <n v="0"/>
    <s v="Subactividad ejecutada completamente"/>
    <d v="2023-01-18T00:00:00"/>
    <x v="0"/>
  </r>
  <r>
    <n v="23"/>
    <s v="Objetivo Estratégico No.2"/>
    <s v="Incorporar las mejores prácticas organizacionales y tecnológicas que garanticen calidad e integridad de la gestión pública."/>
    <s v="2.4 Diseñar e implementar estrategias de relacionamiento, participación ciudadana y mecanismos de transparencia."/>
    <s v="Elaborar insumos técnicos, legales y económicos que sirvan de soporte para orientar la implementación de planes del sub sector de hidrocarburos"/>
    <s v="Trámites y procesos Trim 3 (cupos y compensaciones, listados)"/>
    <n v="1"/>
    <s v="Unidad"/>
    <s v="Cupos de diésel exento de sobretasa: Registro de novedades recibidas y tramitadas Trim 3"/>
    <n v="0.02"/>
    <s v="Inversión"/>
    <s v="Asesoría para la planeación de abastecimiento y confiabilidad del sub sector de hidrocarburos a nivel Nacional."/>
    <x v="10"/>
    <s v="X"/>
    <m/>
    <s v="Oficina de Gestión de la Información"/>
    <d v="2022-07-01T00:00:00"/>
    <d v="2022-09-30T00:00:00"/>
    <s v="2. Direccionamiento Estratégico"/>
    <s v="2.1 Planeación Institucional"/>
    <s v="N.A."/>
    <m/>
    <n v="0"/>
    <m/>
    <m/>
    <m/>
    <m/>
    <s v="En terminos"/>
    <m/>
    <n v="0"/>
    <m/>
    <n v="0"/>
    <s v="Actividad que se ejecutará en entre julio y septiembre."/>
    <d v="2022-07-19T00:00:00"/>
    <s v="Sin avance y en terminos"/>
    <d v="2022-09-30T00:00:00"/>
    <n v="0.02"/>
    <s v="Se elaboraron los conceptos técnicos (3) correspondientes a las novedades de los meses de junio, julio, agosto."/>
    <n v="0.02"/>
    <s v="Actividad cumplida acorde con lo planificado, cuenta con las evidencias de los conceptos emitidos en el trimestre."/>
    <d v="2022-10-18T00:00:00"/>
    <s v="Cumplida"/>
    <m/>
    <m/>
    <m/>
    <n v="0.02"/>
    <s v="Subactividad ejecutada completamente"/>
    <d v="2023-01-18T00:00:00"/>
    <x v="0"/>
  </r>
  <r>
    <n v="24"/>
    <s v="Objetivo Estratégico No.2"/>
    <s v="Incorporar las mejores prácticas organizacionales y tecnológicas que garanticen calidad e integridad de la gestión pública."/>
    <s v="2.4 Diseñar e implementar estrategias de relacionamiento, participación ciudadana y mecanismos de transparencia."/>
    <s v="Elaborar insumos técnicos, legales y económicos que sirvan de soporte para orientar la implementación de planes del sub sector de hidrocarburos"/>
    <s v="Trámites y procesos Trim 4 (cupos y compensaciones, listados)"/>
    <n v="1"/>
    <s v="Unidad"/>
    <s v="Cupos de diésel exento de sobretasa: Registro de novedades recibidas y tramitadas Trim 4"/>
    <n v="0.02"/>
    <s v="Inversión"/>
    <s v="Asesoría para la planeación de abastecimiento y confiabilidad del sub sector de hidrocarburos a nivel Nacional."/>
    <x v="10"/>
    <s v="X"/>
    <m/>
    <s v="Oficina de Gestión de la Información"/>
    <d v="2022-10-01T00:00:00"/>
    <d v="2022-12-31T00:00:00"/>
    <s v="2. Direccionamiento Estratégico"/>
    <s v="2.1 Planeación Institucional"/>
    <s v="N.A."/>
    <m/>
    <n v="0"/>
    <m/>
    <m/>
    <m/>
    <m/>
    <s v="En terminos"/>
    <m/>
    <n v="0"/>
    <m/>
    <n v="0"/>
    <s v="Actividad que se ejecutará en entre octubre y diciembre."/>
    <d v="2022-07-19T00:00:00"/>
    <s v="Sin avance y en terminos"/>
    <m/>
    <m/>
    <m/>
    <n v="0"/>
    <s v="Actividad programada para ejecución entre octubre y diciembre. Finaliza en diciembre."/>
    <d v="2022-10-18T00:00:00"/>
    <s v="Sin avance y en terminos"/>
    <d v="2022-12-15T00:00:00"/>
    <n v="0.02"/>
    <s v="Se realizan los conceptos técnicos relacionados con las novedades de los cupos de diesel marino exento de sobretasa para los meses de septiembre, octubre noviembre."/>
    <n v="0.02"/>
    <s v="Subactividad ejecutada completamente"/>
    <d v="2023-01-18T00:00:00"/>
    <x v="0"/>
  </r>
  <r>
    <n v="25"/>
    <s v="Objetivo Estratégico No.2"/>
    <s v="Incorporar las mejores prácticas organizacionales y tecnológicas que garanticen calidad e integridad de la gestión pública."/>
    <s v="2.4 Diseñar e implementar estrategias de relacionamiento, participación ciudadana y mecanismos de transparencia."/>
    <s v="Elaborar insumos técnicos, legales y económicos que sirvan de soporte para orientar la implementación de planes del sub sector de hidrocarburos"/>
    <s v="Trámites y procesos Trim 2 (cupos y compensaciones, listados)"/>
    <n v="1"/>
    <s v="Unidad"/>
    <s v="Volúmenes a compensar de GLP transportado a Nariño - Reporte de volúmenes con derecho a compensación 1er semestre"/>
    <n v="0.02"/>
    <s v="Inversión"/>
    <s v="Asesoría para la planeación de abastecimiento y confiabilidad del sub sector de hidrocarburos a nivel Nacional."/>
    <x v="10"/>
    <m/>
    <s v="X"/>
    <m/>
    <d v="2022-01-01T00:00:00"/>
    <d v="2022-06-30T00:00:00"/>
    <s v="2. Direccionamiento Estratégico"/>
    <s v="2.1 Planeación Institucional"/>
    <s v="N.A."/>
    <m/>
    <n v="0"/>
    <m/>
    <m/>
    <m/>
    <m/>
    <s v="En terminos"/>
    <m/>
    <m/>
    <m/>
    <n v="0"/>
    <s v="Actividad que continúa sin reporte avance en el 2do trimestre, se encuentra con rezago. Finalizaba en junio"/>
    <d v="2022-07-19T00:00:00"/>
    <s v="Incumplida"/>
    <m/>
    <n v="0"/>
    <s v="Actividad sobre la que no se puede avanzar hata que no este oficializada la metodología para volumenes a compensar de GLP. Esta metodología se encuentra a la espera de un concepto del ministerio para la oficialización."/>
    <n v="0"/>
    <s v="Actividad que continúa no presenta avance en el 3er trimestre, dado que dependen de otra actividad que està en ejecución, continua con rezago. Finalizaba en junio"/>
    <d v="2022-10-18T00:00:00"/>
    <s v="Incumplida"/>
    <d v="2022-12-16T00:00:00"/>
    <n v="0.02"/>
    <s v="Se cumplio con la actividad en el segundo semestre, dado que se definio la metodología para metolodología para fijar los volumenes maximos a compensar por el transporte de GLP hacia el departamento de Nariño, mediante la Resolución 470 del 23 de noviembre"/>
    <n v="0.02"/>
    <s v="Subactividad ejecutada completamente"/>
    <d v="2023-01-18T00:00:00"/>
    <x v="0"/>
  </r>
  <r>
    <n v="26"/>
    <s v="Objetivo Estratégico No.2"/>
    <s v="Incorporar las mejores prácticas organizacionales y tecnológicas que garanticen calidad e integridad de la gestión pública."/>
    <s v="2.4 Diseñar e implementar estrategias de relacionamiento, participación ciudadana y mecanismos de transparencia."/>
    <s v="Elaborar insumos técnicos, legales y económicos que sirvan de soporte para orientar la implementación de planes del sub sector de hidrocarburos"/>
    <s v="Trámites y procesos Trim 4 (cupos y compensaciones, listados)"/>
    <n v="1"/>
    <s v="Unidad"/>
    <s v="Volúmenes a compensar de GLP transportado a Nariño - Reporte de volúmenes con derecho a compensación 2do semestre"/>
    <n v="0.02"/>
    <s v="Inversión"/>
    <s v="Asesoría para la planeación de abastecimiento y confiabilidad del sub sector de hidrocarburos a nivel Nacional."/>
    <x v="10"/>
    <m/>
    <s v="X"/>
    <m/>
    <d v="2022-07-01T00:00:00"/>
    <d v="2022-12-31T00:00:00"/>
    <s v="2. Direccionamiento Estratégico"/>
    <s v="2.1 Planeación Institucional"/>
    <s v="N.A."/>
    <m/>
    <n v="0"/>
    <m/>
    <m/>
    <m/>
    <m/>
    <s v="En terminos"/>
    <d v="2022-06-30T00:00:00"/>
    <n v="0"/>
    <s v="Se continúa a la espera de la modificación del Decreto 1073 de 2015 o el Decreto 1258 de 2013, en donde se aclare y/o especifique que la función de calcular los volúmenes máximos a compensar por el transporte de GLP en Nariño está a cargo de la UPME. _x000a_ _x000a_ "/>
    <n v="0"/>
    <s v="Actividad que se ejecutará en entre julio y diciembre."/>
    <d v="2022-07-19T00:00:00"/>
    <s v="Sin avance y en terminos"/>
    <m/>
    <m/>
    <m/>
    <n v="0"/>
    <s v="Actividad programada para ejecución entre julio y diciembre."/>
    <d v="2022-10-18T00:00:00"/>
    <s v="Sin avance y en terminos"/>
    <d v="2022-11-29T00:00:00"/>
    <n v="0.02"/>
    <s v="El Ministerio en el Decreo 1135 de 2022, establece que la UPME definirá la metodología, para determinar los volúmenes objeto de compensación para el transporte terrestre de GLP; por lo cual se expide Resolución 470 del 23 de noviembre (publicada en el dia"/>
    <n v="0.02"/>
    <s v="Subactividad ejecutada completamente"/>
    <d v="2023-01-18T00:00:00"/>
    <x v="0"/>
  </r>
  <r>
    <n v="27"/>
    <s v="Objetivo Estratégico No.2"/>
    <s v="Incorporar las mejores prácticas organizacionales y tecnológicas que garanticen calidad e integridad de la gestión pública."/>
    <s v="2.4 Diseñar e implementar estrategias de relacionamiento, participación ciudadana y mecanismos de transparencia."/>
    <s v="Elaborar insumos técnicos, legales y económicos que sirvan de soporte para orientar la implementación de planes del sub sector de hidrocarburos"/>
    <s v="Trámites y procesos Trim 2 (cupos y compensaciones, listados)"/>
    <n v="1"/>
    <s v="Unidad"/>
    <s v="Resolución con listado de grandes consumidores individuales no intermediarios de ACPM - Primer semestre"/>
    <n v="0.01"/>
    <s v="Inversión"/>
    <s v="Asesoría para la planeación de abastecimiento y confiabilidad del sub sector de hidrocarburos a nivel Nacional."/>
    <x v="10"/>
    <m/>
    <s v="X"/>
    <m/>
    <d v="2022-01-01T00:00:00"/>
    <d v="2022-06-30T00:00:00"/>
    <s v="2. Direccionamiento Estratégico"/>
    <s v="2.1 Planeación Institucional"/>
    <s v="N.A."/>
    <m/>
    <n v="0"/>
    <m/>
    <m/>
    <m/>
    <m/>
    <s v="En terminos"/>
    <d v="2022-06-30T00:00:00"/>
    <n v="0.01"/>
    <s v="Se elaboró la Resolución No.00176 del 9 de mayo de 2022 &quot;Por la cual elabora la Lista de grandes consumidores individuales no intermediarios de ACPM del Primer Trimestre de 2022&quot; , dentro de los tiempos establecidos."/>
    <n v="0.01"/>
    <s v="Actividad cumplida en el 2do trimestre acorde con lo planificado y cuenta con evidencias."/>
    <d v="2022-07-19T00:00:00"/>
    <s v="Cumplida"/>
    <m/>
    <m/>
    <m/>
    <n v="0.01"/>
    <s v="Actividad cumplida en el 2do trimestre."/>
    <d v="2022-10-18T00:00:00"/>
    <s v="Cumplida"/>
    <m/>
    <m/>
    <m/>
    <n v="0.01"/>
    <s v="Subactividad ejecutada completamente"/>
    <d v="2023-01-18T00:00:00"/>
    <x v="0"/>
  </r>
  <r>
    <n v="28"/>
    <s v="Objetivo Estratégico No.2"/>
    <s v="Incorporar las mejores prácticas organizacionales y tecnológicas que garanticen calidad e integridad de la gestión pública."/>
    <s v="2.4 Diseñar e implementar estrategias de relacionamiento, participación ciudadana y mecanismos de transparencia."/>
    <s v="Elaborar insumos técnicos, legales y económicos que sirvan de soporte para orientar la implementación de planes del sub sector de hidrocarburos"/>
    <s v="Trámites y procesos Trim 4 (cupos y compensaciones, listados)"/>
    <n v="1"/>
    <s v="Unidad"/>
    <s v="Resolución con listado de grandes consumidores individuales no intermediarios de ACPM - Segundo semestre"/>
    <n v="0.01"/>
    <s v="Inversión"/>
    <s v="Asesoría para la planeación de abastecimiento y confiabilidad del sub sector de hidrocarburos a nivel Nacional."/>
    <x v="10"/>
    <m/>
    <s v="X"/>
    <m/>
    <d v="2022-07-01T00:00:00"/>
    <d v="2022-12-31T00:00:00"/>
    <s v="2. Direccionamiento Estratégico"/>
    <s v="2.1 Planeación Institucional"/>
    <s v="N.A."/>
    <m/>
    <n v="0"/>
    <m/>
    <m/>
    <m/>
    <m/>
    <s v="En terminos"/>
    <m/>
    <n v="0"/>
    <m/>
    <n v="0"/>
    <s v="Actividad que se ejecutará en entre julio y diciembre según lo proyectado."/>
    <d v="2022-07-19T00:00:00"/>
    <s v="Sin avance y en terminos"/>
    <m/>
    <m/>
    <m/>
    <n v="0"/>
    <s v="Actividad programada para ejecución entre julio y diciembre según lo proyectado."/>
    <d v="2022-10-18T00:00:00"/>
    <s v="Sin avance y en terminos"/>
    <d v="2022-11-03T00:00:00"/>
    <n v="0.01"/>
    <s v="Se expide la resolución 428 de 2022, donde se elabora la lista de grandes consumidores no intermediarios de ACPM del tercer trimestre del 2022."/>
    <n v="0.01"/>
    <s v="Subactividad ejecutada completamente"/>
    <d v="2023-01-18T00:00:00"/>
    <x v="0"/>
  </r>
  <r>
    <n v="29"/>
    <s v="Objetivo Estratégico No.2"/>
    <s v="Incorporar las mejores prácticas organizacionales y tecnológicas que garanticen calidad e integridad de la gestión pública."/>
    <s v="2.4 Diseñar e implementar estrategias de relacionamiento, participación ciudadana y mecanismos de transparencia."/>
    <s v="Elaborar insumos técnicos, legales y económicos que sirvan de soporte para orientar la implementación de planes del sub sector de hidrocarburos"/>
    <s v="Trámites y procesos de cupos y compensaciones"/>
    <n v="1"/>
    <s v="Unidad"/>
    <s v="Resolución con nueva metodología de compensación de transporte de GLP"/>
    <n v="0.04"/>
    <s v="Inversión"/>
    <s v="Asesoría para la planeación de abastecimiento y confiabilidad del sub sector de hidrocarburos a nivel Nacional."/>
    <x v="10"/>
    <s v="X"/>
    <m/>
    <s v="Secretaría General - GIT Gestión Jurídica y Contractual"/>
    <d v="2022-01-01T00:00:00"/>
    <d v="2022-03-31T00:00:00"/>
    <s v="2. Direccionamiento Estratégico"/>
    <s v="2.1 Planeación Institucional"/>
    <s v="N.A."/>
    <d v="2022-03-31T00:00:00"/>
    <n v="0"/>
    <s v="Se está pendiente de la expedición de la modificación del DUR 1073 de 2015 y el Decreto 1258 de 2013"/>
    <n v="0"/>
    <s v="No presentó avance debido a que se esperan modificaciones la normatividad relacionada."/>
    <d v="2022-04-19T00:00:00"/>
    <s v="Incumplida"/>
    <m/>
    <m/>
    <m/>
    <n v="0"/>
    <s v="Actividad que continúa sin reporte avance en el 2do trimestre, se encuentra con rezago. Finalizaba en marzo."/>
    <d v="2022-07-19T00:00:00"/>
    <s v="Incumplida"/>
    <m/>
    <n v="0.03"/>
    <s v="Se cuenta con la metodología, esta fue sometida para recibir comentarios y actualmente estamos en espera de la respuesta a una consulta realizada al ministerio para proceder a realizar la oficialización."/>
    <n v="0.03"/>
    <s v="Actividad que reporta avance del 3%, cuenta con las evidencias, queda con rezago. Finalizaba en marzo."/>
    <d v="2022-10-18T00:00:00"/>
    <s v="Incumplida"/>
    <d v="2022-11-28T00:00:00"/>
    <n v="0.04"/>
    <s v="Se expide Resolución 470 del 23 de noviembre (publicada en el diario oficial el 28 de noviembre de 2022) en la cual se establecio la metolodología para fijar los volumenes maximos a compensar por el transporte de GLP hacia el departamento de Nariño."/>
    <n v="0.04"/>
    <s v="Subactividad ejecutada completamente"/>
    <d v="2023-01-18T00:00:00"/>
    <x v="0"/>
  </r>
  <r>
    <n v="30"/>
    <s v="Objetivo Estratégico No.4"/>
    <s v="Desarrollar las acciones necesarias que permitan materializar los planes, programas y proyectos en el sector minero energético."/>
    <s v="4.1 Impulsar obras de infraestructura para abastecimiento y confiabilidad energética."/>
    <s v="Elaborar insumos técnicos, legales y económicos que sirvan de soporte para orientar la implementación de planes del sub sector de hidrocarburos"/>
    <s v="Cooperación interinstitucional"/>
    <n v="1"/>
    <s v="Unidad"/>
    <s v="Concepto Técnico para conformación de CNOGas"/>
    <n v="0.02"/>
    <s v="Inversión"/>
    <s v="Asesoría para la planeación de abastecimiento y confiabilidad del sub sector de hidrocarburos a nivel Nacional."/>
    <x v="10"/>
    <m/>
    <s v="X"/>
    <m/>
    <d v="2022-01-10T00:00:00"/>
    <d v="2022-03-31T00:00:00"/>
    <s v="2. Direccionamiento Estratégico"/>
    <s v="2.1 Planeación Institucional"/>
    <s v="N.A."/>
    <d v="2022-03-16T00:00:00"/>
    <n v="0.02"/>
    <s v="Se realizó el concepto técnico para la conformación del CNOGas"/>
    <n v="0.02"/>
    <s v="Se cumplió con la actividad acorde con lo planificado y cuenta con las evidencias objetivas de su ejecución"/>
    <d v="2022-04-19T00:00:00"/>
    <s v="Cumplida"/>
    <m/>
    <m/>
    <m/>
    <n v="0.02"/>
    <s v="Actividad cumplida en el 1er trimestre."/>
    <d v="2022-07-19T00:00:00"/>
    <s v="Cumplida"/>
    <m/>
    <m/>
    <m/>
    <n v="0.02"/>
    <s v="Actividad cumplida en el 1er trimestre."/>
    <d v="2022-10-18T00:00:00"/>
    <s v="Cumplida"/>
    <m/>
    <m/>
    <m/>
    <n v="0.02"/>
    <s v="Subactividad ejecutada completamente"/>
    <d v="2023-01-18T00:00:00"/>
    <x v="0"/>
  </r>
  <r>
    <n v="31"/>
    <s v="Objetivo Estratégico No.4"/>
    <s v="Desarrollar las acciones necesarias que permitan materializar los planes, programas y proyectos en el sector minero energético."/>
    <s v="4.1 Impulsar obras de infraestructura para abastecimiento y confiabilidad energética."/>
    <s v="Elaborar insumos técnicos, legales y económicos que sirvan de soporte para orientar la implementación de planes del sub sector de hidrocarburos"/>
    <s v="Cooperación interinstitucional"/>
    <n v="1"/>
    <s v="Unidad"/>
    <s v="Actas y demás documentos derivados de la secretaría técnica del CACSSE"/>
    <n v="0.01"/>
    <s v="Inversión"/>
    <s v="Asesoría para la planeación de abastecimiento y confiabilidad del sub sector de hidrocarburos a nivel Nacional."/>
    <x v="10"/>
    <m/>
    <s v="X"/>
    <m/>
    <d v="2022-01-01T00:00:00"/>
    <d v="2022-12-31T00:00:00"/>
    <s v="2. Direccionamiento Estratégico"/>
    <s v="2.1 Planeación Institucional"/>
    <s v="N.A."/>
    <m/>
    <n v="0"/>
    <m/>
    <m/>
    <m/>
    <m/>
    <s v="En terminos"/>
    <m/>
    <n v="0"/>
    <m/>
    <n v="0"/>
    <s v="Actividad que continúa sin reporte avance en el 2do trimestre. Inició desde enero y finaliza en diciembre."/>
    <d v="2022-07-19T00:00:00"/>
    <s v="Sin avance y en terminos"/>
    <m/>
    <m/>
    <m/>
    <n v="0"/>
    <s v="Actividad que continúa sin reporte avance en el 3er trimestre. Inició desde enero y finaliza en diciembre."/>
    <d v="2022-10-18T00:00:00"/>
    <s v="Sin avance y en terminos"/>
    <d v="2022-12-26T00:00:00"/>
    <n v="0.01"/>
    <s v="Por indicaciones del entonces director de la UPME Christian Jaramillo, en en el primer semestre del año 2022 la secretaría técnica del CACSSE la empezó a ejercer la subdirección de demanda, por lo tanto a partir de ese momento esa actividad fue retirada d"/>
    <n v="0"/>
    <s v="Subactividad no cumplida"/>
    <d v="2023-01-18T00:00:00"/>
    <x v="1"/>
  </r>
  <r>
    <n v="32"/>
    <s v="Objetivo Estratégico No.3"/>
    <s v="Orientar el aprovechamiento y uso eficiente y responsable de los recursos minero – energéticos."/>
    <s v="3.1 Elaborar los planes minero-energéticos con aplicación de estándares OCDE, y alineación con los ODS, objetivos transformacionales del sector y Plan Nacional de Desarrollo – PND."/>
    <s v="Elaborar insumos técnicos, legales y económicos que sirvan de soporte para orientar la implementación de planes del sub sector de hidrocarburos"/>
    <s v="Cooperación interinstitucional"/>
    <n v="1"/>
    <s v="Unidad"/>
    <s v="Participación en proceso de admisión a la IEA"/>
    <n v="0.02"/>
    <s v="Inversión"/>
    <s v="Asesoría para la planeación de abastecimiento y confiabilidad del sub sector de hidrocarburos a nivel Nacional."/>
    <x v="10"/>
    <s v="X"/>
    <m/>
    <s v="Dirección General - Asesoras"/>
    <d v="2022-01-01T00:00:00"/>
    <d v="2022-12-31T00:00:00"/>
    <s v="2. Direccionamiento Estratégico"/>
    <s v="2.1 Planeación Institucional"/>
    <s v="N.A."/>
    <m/>
    <n v="0"/>
    <m/>
    <m/>
    <m/>
    <m/>
    <s v="En terminos"/>
    <m/>
    <n v="0"/>
    <m/>
    <n v="0"/>
    <s v="Actividad que continúa sin reporte avance en el 2do trimestre. Inició desde enero y finaliza en diciembre."/>
    <d v="2022-07-19T00:00:00"/>
    <s v="Sin avance y en terminos"/>
    <m/>
    <m/>
    <m/>
    <n v="0"/>
    <s v="Actividad que continúa sin reporte avance en el 3er trimestre. Inició desde enero y finaliza en diciembre."/>
    <d v="2022-10-18T00:00:00"/>
    <s v="Sin avance y en terminos"/>
    <d v="2022-11-30T00:00:00"/>
    <n v="0.02"/>
    <s v="Se envía al IEA los cuestionarios del MOS (Monthly Oil Statistics) para los meses de Agosto, Septiembre y Octubre."/>
    <n v="0.02"/>
    <s v="Subactividad ejecutada completamente"/>
    <d v="2023-01-18T00:00:00"/>
    <x v="0"/>
  </r>
  <r>
    <n v="33"/>
    <s v="Objetivo Estratégico No.3"/>
    <s v="Orientar el aprovechamiento y uso eficiente y responsable de los recursos minero – energéticos."/>
    <s v="3.1 Elaborar los planes minero-energéticos con aplicación de estándares OCDE, y alineación con los ODS, objetivos transformacionales del sector y Plan Nacional de Desarrollo – PND."/>
    <s v="Elaborar insumos técnicos, legales y económicos que sirvan de soporte para orientar la implementación de planes del sub sector de hidrocarburos"/>
    <s v="Actividades transversales"/>
    <n v="1"/>
    <s v="Unidad"/>
    <s v="Talleres de construcción colectiva para la implementación del enfoque territorial en los planes de la UPME"/>
    <n v="0.02"/>
    <s v="Inversión"/>
    <s v="Asesoría para la planeación de abastecimiento y confiabilidad del sub sector de hidrocarburos a nivel Nacional."/>
    <x v="10"/>
    <s v="X"/>
    <m/>
    <s v="Subdirección de Demanda"/>
    <d v="2022-01-05T00:00:00"/>
    <d v="2022-06-30T00:00:00"/>
    <s v="2. Direccionamiento Estratégico"/>
    <s v="2.1 Planeación Institucional"/>
    <s v="N.A."/>
    <m/>
    <n v="0"/>
    <m/>
    <m/>
    <m/>
    <m/>
    <s v="En terminos"/>
    <d v="2022-06-30T00:00:00"/>
    <n v="0.02"/>
    <s v="Se suscribió el contrato C109 de 2022 orientado a la estructuración y el desarrollo de diez talleres regionales para análisis de entorno como insumo para la incorporación del enfoque territorial en la formulación de los planes misionales a cargo de UPME. "/>
    <n v="0.02"/>
    <s v="Actividad cumplida en el 2do trimstre acorde con lo planificado y cuenta con evidencias de los entregables de los talleres realizados."/>
    <d v="2022-07-19T00:00:00"/>
    <s v="Cumplida"/>
    <m/>
    <m/>
    <m/>
    <n v="0.02"/>
    <s v="Actividad cumplida en el 2do trimstre."/>
    <d v="2022-10-18T00:00:00"/>
    <s v="Cumplida"/>
    <m/>
    <m/>
    <m/>
    <n v="0.02"/>
    <s v="Subactividad ejecutada completamente"/>
    <d v="2023-01-18T00:00:00"/>
    <x v="0"/>
  </r>
  <r>
    <n v="1"/>
    <s v="Objetivo Estratégico No.3"/>
    <s v="Orientar el aprovechamiento y uso eficiente y responsable de los recursos minero – energéticos."/>
    <s v="3.1 Elaborar los planes minero-energéticos con aplicación de estándares OCDE, y alineación con los ODS, objetivos transformacionales del sector y Plan Nacional de Desarrollo – PND."/>
    <s v="Formular el Plan Nacional de Desarrollo Minero con Enfoque territorial"/>
    <s v="Documento de caracterización integral de las regiones de análisis"/>
    <n v="1"/>
    <s v="Documento"/>
    <s v="Caracterización Integral / Regiones"/>
    <n v="0.1"/>
    <s v="Inversión"/>
    <s v="Asesoría para promover el desarrollo sostenible y la competitividad del sector minero Nacional."/>
    <x v="11"/>
    <m/>
    <s v="X"/>
    <m/>
    <d v="2022-04-12T00:00:00"/>
    <d v="2022-08-09T00:00:00"/>
    <s v="2. Direccionamiento Estratégico"/>
    <s v="2.1 Planeación Institucional"/>
    <s v="2. Plan Anual de Adquisiciones"/>
    <m/>
    <n v="0"/>
    <m/>
    <m/>
    <m/>
    <m/>
    <s v="En terminos"/>
    <d v="2022-06-30T00:00:00"/>
    <n v="0.08"/>
    <s v="Se realizaron los ejercicios territoriales para la identificación de asuntos claves, riesgos y ventanas de oportunidad que permitieran realizar la caracterización integral de las cinco regiones priorizadas por la subdirección, adicionalmente se trabajaron"/>
    <n v="0.08"/>
    <s v="Actividad con avance del 8%, cuenta con las evidencias acorde con el reporte. Finaliza en agosto."/>
    <d v="2022-07-20T00:00:00"/>
    <s v="Con avance y en terminos"/>
    <d v="2022-08-22T00:00:00"/>
    <n v="0.1"/>
    <s v="Mediante el radicado No.20221110139582 del  10 de agosto de 2022 el contratista Jaime Arteaga &amp; Asociados, remitiró los entregables 2 y 3 denominados “ Caracterización Integral y prospectiva territorial”, el mismo día 10 de agosto  mediante radicado No. 2"/>
    <n v="0.1"/>
    <s v="Actividad ejecutada conforme a lo planificado, cuenta con las evidencias correspondientes al documentos de PNDM, presentacioes, publicaciones y ajustes."/>
    <d v="2022-10-18T00:00:00"/>
    <s v="Cumplida"/>
    <m/>
    <m/>
    <m/>
    <n v="0.1"/>
    <s v="Subactividad ejecutada completamente"/>
    <d v="2023-01-18T00:00:00"/>
    <x v="0"/>
  </r>
  <r>
    <n v="1"/>
    <s v="Objetivo Estratégico No.3"/>
    <s v="Orientar el aprovechamiento y uso eficiente y responsable de los recursos minero – energéticos."/>
    <s v="3.1 Elaborar los planes minero-energéticos con aplicación de estándares OCDE, y alineación con los ODS, objetivos transformacionales del sector y Plan Nacional de Desarrollo – PND."/>
    <s v="Formular el Plan Nacional de Desarrollo Minero con Enfoque territorial"/>
    <s v="Documento de Análisis prospectivo territorial"/>
    <n v="1"/>
    <s v="Documento"/>
    <s v="Elaboración  del ejercicio de prospectiva territorial"/>
    <n v="0.1"/>
    <s v="Inversión"/>
    <s v="Asesoría para promover el desarrollo sostenible y la competitividad del sector minero Nacional."/>
    <x v="11"/>
    <m/>
    <s v="X"/>
    <m/>
    <d v="2022-05-01T00:00:00"/>
    <d v="2022-06-30T00:00:00"/>
    <s v="2. Direccionamiento Estratégico"/>
    <s v="2.1 Planeación Institucional"/>
    <s v="2. Plan Anual de Adquisiciones"/>
    <m/>
    <n v="0"/>
    <m/>
    <m/>
    <m/>
    <m/>
    <s v="En terminos"/>
    <d v="2022-07-01T00:00:00"/>
    <n v="0.1"/>
    <s v="Se realizó el ejercicio de dialogos prospectivos en las cinco regiones priorizadas por la subdirección, realizando 13 de los talleres programados, con una participación total de 347 actores territoriales. Se finalizó el 1 de Julio pues fué necesario mover"/>
    <n v="0.1"/>
    <s v="Actividad cumplida acorde con lo proyectado, cuenta con las evidencias acorde con el reporte."/>
    <d v="2022-07-20T00:00:00"/>
    <s v="Cumplida"/>
    <m/>
    <m/>
    <s v="Actividad cumplida el trimestre II"/>
    <n v="0.1"/>
    <s v="Actividad cumplida en el 2do trimestre."/>
    <d v="2022-10-18T00:00:00"/>
    <s v="Cumplida"/>
    <m/>
    <m/>
    <m/>
    <n v="0.1"/>
    <s v="Subactividad ejecutada completamente"/>
    <d v="2023-01-18T00:00:00"/>
    <x v="0"/>
  </r>
  <r>
    <n v="1"/>
    <s v="Objetivo Estratégico No.3"/>
    <s v="Orientar el aprovechamiento y uso eficiente y responsable de los recursos minero – energéticos."/>
    <s v="3.1 Elaborar los planes minero-energéticos con aplicación de estándares OCDE, y alineación con los ODS, objetivos transformacionales del sector y Plan Nacional de Desarrollo – PND."/>
    <s v="Formular el Plan Nacional de Desarrollo Minero con Enfoque territorial"/>
    <s v="Documento de Bases e Insumos para la formulación del PNDM-ET"/>
    <n v="1"/>
    <s v="Documento"/>
    <s v="Construcción del documento bases e insumos para la formulación del PNDM-ET"/>
    <n v="0.05"/>
    <s v="Inversión"/>
    <s v="Asesoría para promover el desarrollo sostenible y la competitividad del sector minero Nacional."/>
    <x v="11"/>
    <m/>
    <s v="X"/>
    <m/>
    <d v="2022-04-01T00:00:00"/>
    <d v="2022-07-30T00:00:00"/>
    <s v="2. Direccionamiento Estratégico"/>
    <s v="2.1 Planeación Institucional"/>
    <s v="2. Plan Anual de Adquisiciones"/>
    <m/>
    <n v="0"/>
    <m/>
    <m/>
    <m/>
    <m/>
    <s v="En terminos"/>
    <m/>
    <n v="0"/>
    <s v="Aplica para reporte en el siguiente trimestre"/>
    <n v="0"/>
    <s v="Actividad que no reporta avance al 2do trimestre. Finaliza en julio."/>
    <d v="2022-07-20T00:00:00"/>
    <s v="Sin avance y en terminos"/>
    <d v="2022-09-23T00:00:00"/>
    <n v="0.05"/>
    <s v=" Mediante el radicado No.20221110162622 del  12 de septiembre de 2022 el contratista Jaime Arteaga &amp; Asociados, remitió el entregable 4 denominado “Documento base para la formulación del plan”, desarrollado para dar cumplimiento a lo establecido la clausu"/>
    <n v="0.05"/>
    <s v="Actividad ejecutada conforme a lo planificado, cuenta con las evidencias correspondientes al documentos de PNDM, presentacioes, publicaciones y ajustes."/>
    <d v="2022-10-18T00:00:00"/>
    <s v="Cumplida"/>
    <m/>
    <m/>
    <m/>
    <n v="0.05"/>
    <s v="Subactividad ejecutada completamente"/>
    <d v="2023-01-18T00:00:00"/>
    <x v="0"/>
  </r>
  <r>
    <n v="1"/>
    <s v="Objetivo Estratégico No.3"/>
    <s v="Orientar el aprovechamiento y uso eficiente y responsable de los recursos minero – energéticos."/>
    <s v="3.1 Elaborar los planes minero-energéticos con aplicación de estándares OCDE, y alineación con los ODS, objetivos transformacionales del sector y Plan Nacional de Desarrollo – PND."/>
    <s v="Formular el Plan Nacional de Desarrollo Minero con Enfoque territorial"/>
    <s v="Documento Plan Minero para el Desarrollo con Enfoque Territorial"/>
    <n v="1"/>
    <s v="Documento"/>
    <s v="Formulación del Plan Minero Para el Desarrollo con Enfoque Territorial"/>
    <n v="0.1"/>
    <s v="Funcionamiento"/>
    <s v="Asesoría para promover el desarrollo sostenible y la competitividad del sector minero Nacional."/>
    <x v="11"/>
    <m/>
    <s v="X"/>
    <m/>
    <d v="2022-02-01T00:00:00"/>
    <d v="2022-08-31T00:00:00"/>
    <s v="2. Direccionamiento Estratégico"/>
    <s v="2.1 Planeación Institucional"/>
    <s v="N.A."/>
    <d v="2022-03-31T00:00:00"/>
    <n v="0.01"/>
    <s v="El equipo de la subdirección ha adelantado el indice anotado, el mapa mental y siete capitulos transversales que serán parte integral del documento final"/>
    <n v="0.01"/>
    <s v="La actividad reporta avance y evidencias acorde con lo reportado. Finaliza en agosto"/>
    <d v="2022-04-19T00:00:00"/>
    <s v="Con avance"/>
    <d v="2022-06-21T00:00:00"/>
    <n v="0.03"/>
    <s v="La subdirección estructuró un primer documento en extenso, consolidando el avance de los capítulos transversales  para revisión por parte de los asesores de dirección, el mismo fue remitido al Director el 21 de julio de 2022"/>
    <n v="0.04"/>
    <s v="Actividad que reporta avance del 3% y cuenta con las evidencias acorde con el reporte. Finaliza en agosto."/>
    <d v="2022-07-20T00:00:00"/>
    <s v="Con avance y en terminos"/>
    <d v="2022-09-16T00:00:00"/>
    <n v="7.0000000000000007E-2"/>
    <s v="El 16 de septiembre se publicó versión preliminar para comentarios,como primer resultado de este ejercicio de diálogo territorial ,siendo este un primer borrador del Plan Nacional de Desarrollo Minero con Enfoque Territorial. _x000a_Este es un documento que rec"/>
    <n v="7.0000000000000007E-2"/>
    <s v="Actividad que reporta un avance acumulado de 7%, cuenta con la evidencias, queda con un rezago del 3%. Finalizaba en agosto."/>
    <d v="2022-10-18T00:00:00"/>
    <s v="Incumplida"/>
    <d v="2022-12-20T00:00:00"/>
    <n v="0.1"/>
    <s v="Se  cuenta con documento preliminar del PNDM-ET, incorpora los comentarios recibidos por terceros hasta el 30 de septiembre, está pendiente remisión oficial al MME. Se remitió vía correo electrónico tanto el documento como la presentación (resumen ejecuti"/>
    <n v="0.1"/>
    <s v="Subactividad ejecutada completamente"/>
    <d v="2023-01-18T00:00:00"/>
    <x v="0"/>
  </r>
  <r>
    <n v="2"/>
    <s v="Objetivo Estratégico No.1"/>
    <s v="Generar valor público, económico y social, a partir del conocimiento integral de los recursos minero-energéticos."/>
    <s v="1.1 Fortalecer el conocimiento de los recursos minerales y energéticos."/>
    <s v="Fijar los precios de los diferentes minerales para la liquidación de las regalías"/>
    <s v="Elaboración propuesta actos administrativos &quot;Resoluciones de precios de minerales&quot;"/>
    <n v="13"/>
    <s v="Resoluciones"/>
    <s v="Fijar los precios de los diferentes minerales para la liquidación de regalías (Trimestral)"/>
    <n v="0.2"/>
    <s v="Funcionamiento"/>
    <s v="N.A."/>
    <x v="11"/>
    <m/>
    <s v="X"/>
    <m/>
    <d v="2022-01-01T00:00:00"/>
    <d v="2022-12-31T00:00:00"/>
    <s v="2. Direccionamiento Estratégico"/>
    <s v="2.1 Planeación Institucional"/>
    <s v="N.A."/>
    <d v="2022-03-28T00:00:00"/>
    <n v="0.05"/>
    <s v="Resoluciones por las cuáles se determina el precio base para liquidación de regalías de: Minerales metálicos ( anualidad); piedras y metales preciosos, minerales de hierro, minerales metálicos y concentrados polimetálicos; Níquel y Carbón "/>
    <n v="0.05"/>
    <s v="La actividad reporta avance y evidencias acorde con lo reportado. Finaliza en diciembre"/>
    <d v="2022-04-19T00:00:00"/>
    <s v="Con avance"/>
    <d v="2022-06-28T00:00:00"/>
    <n v="0.1"/>
    <s v="Resoluciones por las cuáles se determina el precio base para liquidación de regalías de: Piedras y metales preciosos, minerales de hierro, minerales metálicos y concentrados polimetálicos; Níquel y Carbón "/>
    <n v="0.1"/>
    <s v="Actividad con avance acumulado del 10%, cuenta con las evidencias acorde con el reporte. Finaliza en diciembre."/>
    <d v="2022-07-20T00:00:00"/>
    <s v="Con avance y en terminos"/>
    <d v="2022-09-30T00:00:00"/>
    <n v="0.15"/>
    <s v="Resoluciones por las cuáles se determina el precio base para liquidación de regalías de: Piedras y metales preciosos, minerales de hierro, minerales metálicos y concentrados polimetálicos; Níquel y Carbón "/>
    <n v="0.15"/>
    <s v="Actividad con avance acumulado al 3er trimestre del 15%, cuenta con las evidencias acorde con el reporte. Finaliza en diciembre."/>
    <d v="2022-10-18T00:00:00"/>
    <s v="Con avance y en terminos"/>
    <d v="2022-12-20T00:00:00"/>
    <n v="0.2"/>
    <s v="Resoluciones por las cuáles se determina el precio base para liquidación de regalías de: Piedras y metales preciosos, minerales de hierro, minerales metálicos y concentrados polimetálicos; Níquel y Carbón  de acuerdo al cronograma establecido "/>
    <n v="0.2"/>
    <s v="Subactividad ejecutada completamente"/>
    <d v="2023-01-18T00:00:00"/>
    <x v="0"/>
  </r>
  <r>
    <n v="3"/>
    <s v="Objetivo Estratégico No.1"/>
    <s v="Generar valor público, económico y social, a partir del conocimiento integral de los recursos minero-energéticos."/>
    <s v="1.1 Fortalecer el conocimiento de los recursos minerales y energéticos."/>
    <s v="Elaborar estudios como insumo para la planeación, para análisis del comportamiento e incidencia, así como los requerimientos del sector minero"/>
    <s v="Actualización de los balances oferta utilización para 34 productos mineros a 2019 versión definitiva y 2020 en versión preliminar; elaboración de la cuenta producción/generación para 9 actividades CIIU Rev 4 A:C 2019 versión definitiva y 2020 versión prel"/>
    <n v="1"/>
    <s v="Documento"/>
    <s v="Actualización de la Cuenta Satélite Minera"/>
    <n v="0.05"/>
    <s v="Inversión"/>
    <s v="Asesoría para promover el desarrollo sostenible y la competitividad del sector minero Nacional."/>
    <x v="11"/>
    <m/>
    <s v="X"/>
    <m/>
    <d v="2022-01-24T00:00:00"/>
    <d v="2022-07-30T00:00:00"/>
    <s v="2. Direccionamiento Estratégico"/>
    <s v="2.1 Planeación Institucional"/>
    <s v="2. Plan Anual de Adquisiciones"/>
    <d v="2022-03-31T00:00:00"/>
    <n v="0.01"/>
    <s v="1.  Firma de Convenio: 19 de enero_x000a_2.  Acta de Inicio: 24 de enero_x000a_3.  Primer producto entregable: 2 de febrero_x000a_4.  Acta de aprobación primer producto entregable: 3 de febrero"/>
    <n v="0.01"/>
    <s v="La actividad reporta avance y evidencias acorde con lo reportado. Finaliza en julio"/>
    <d v="2022-04-19T00:00:00"/>
    <s v="Con avance"/>
    <d v="2022-06-01T00:00:00"/>
    <n v="0.02"/>
    <s v="DANE presenta informe financiero del convenio CV-002-2022 el dia 1 de junio. Radicado UPME No 202211100894229. _x000a__x000a_DANE presenta informe financiero del convenio CV-002-2022 el día 15 de junio. Radicado UPME No 20221110098882_x000a_Se espera que se entregue el inf"/>
    <n v="0.03"/>
    <s v="Actividad con avance acumulado del 3%, cuenta con las evidencias acorde con el reporte. Finaliza en julio."/>
    <d v="2022-07-20T00:00:00"/>
    <s v="Con avance y en terminos"/>
    <d v="2022-07-27T00:00:00"/>
    <n v="0.05"/>
    <s v="Que el día veintidós (22) de julio, el DANE FONDANE, realiza la entrega del producto entregable final mediante correo electrónico, con Radicado UPME No.  20221110128472, con los siguientes documentos:_x000a_•        Documento_evidencia_Balances_Oferta_Utilizaci"/>
    <n v="0.05"/>
    <s v="Actividad ejecutada conforme a lo planificado, cuenta con las evidencias correspondientes."/>
    <d v="2022-10-18T00:00:00"/>
    <s v="Cumplida"/>
    <m/>
    <m/>
    <m/>
    <n v="0.05"/>
    <s v="Subactividad ejecutada completamente"/>
    <d v="2023-01-18T00:00:00"/>
    <x v="0"/>
  </r>
  <r>
    <n v="3"/>
    <s v="Objetivo Estratégico No.3"/>
    <s v="Orientar el aprovechamiento y uso eficiente y responsable de los recursos minero – energéticos."/>
    <s v="3.1 Elaborar los planes minero-energéticos con aplicación de estándares OCDE, y alineación con los ODS, objetivos transformacionales del sector y Plan Nacional de Desarrollo – PND."/>
    <s v="Elaborar estudios como insumo para la planeación, para análisis del comportamiento e incidencia, así como los requerimientos del sector minero"/>
    <s v="Documento con identificación de implicaciones socioeconómicas y ambientales del cierre de proyectos mineros"/>
    <n v="1"/>
    <s v="Documento"/>
    <s v="Identificar las implicaciones socioeconómicas y ambientales del cierre de proyectos mineros en páramos"/>
    <n v="0.09"/>
    <s v="Inversión"/>
    <s v="Asesoría para promover el desarrollo sostenible y la competitividad del sector minero Nacional."/>
    <x v="11"/>
    <m/>
    <s v="X"/>
    <m/>
    <d v="2022-04-01T00:00:00"/>
    <d v="2022-09-30T00:00:00"/>
    <s v="2. Direccionamiento Estratégico"/>
    <s v="2.1 Planeación Institucional"/>
    <s v="2. Plan Anual de Adquisiciones"/>
    <m/>
    <n v="0"/>
    <m/>
    <m/>
    <m/>
    <m/>
    <s v="En terminos"/>
    <d v="2022-06-22T00:00:00"/>
    <n v="0.01"/>
    <s v="La contratación se aprobó en sesión del Comité No. 16 de fecha 17 de mayo de 2022.  _x000a_Se designó el CDP No. 17022 del 17 de junio de 2022._x000a_ Se remitieron los Estudios previos a contratación mediante radicado Radicado No.: 20221400020803  del 22 de junio de"/>
    <n v="0.01"/>
    <s v="Actividad que recoge las 2 subsiguientes, presenta avance del 1%, cuenta con las evidencias relacionada con  el proceso de contratación que se está llevando a cabo. Finaliza en septiembre."/>
    <d v="2022-07-20T00:00:00"/>
    <s v="Con avance y en terminos"/>
    <d v="2022-09-27T00:00:00"/>
    <n v="0.02"/>
    <s v="07/09/2022: Se publicó en el SECOP la Resolución No.000347 de 2022, Radicado ORFEO: 20221140003475, “Por la cual se selecciona la mejor oferta dentro del proceso de modalidad Invitación No. I003-2022” _x000a_15/09/2022: Se aprueba y firma por las partes, U T PR"/>
    <n v="0.02"/>
    <s v="Actividad que recoge las 2 subsiguientes, presenta avance acumulado del 2%, cuenta con las evidencias relacionada con  el proceso de contratación realizó, queda con rezago del 7%. Finalizaba en septiembre."/>
    <d v="2022-10-18T00:00:00"/>
    <s v="Incumplida"/>
    <d v="2022-12-20T00:00:00"/>
    <n v="6.7500000000000004E-2"/>
    <s v="Se registran los dos primeros pagos y está pendiente por desembolsar el tercer pago, se realizó aprobación de prorroga hasta el 28 de febrero para recibir el último entregable en 2023, quedando pendiente el último 25% de ejecución "/>
    <n v="6.7500000000000004E-2"/>
    <s v="La subactividad no se cumplio en su totalidad la consultoría logró entregar 3 de 4 entregables, falta un entregable el cual se realizará en el primer trimestre del 2023, de acuerdo con prorroga realizada al contrato."/>
    <d v="2023-01-18T00:00:00"/>
    <x v="1"/>
  </r>
  <r>
    <n v="3"/>
    <s v="Objetivo Estratégico No.1"/>
    <s v="Generar valor público, económico y social, a partir del conocimiento integral de los recursos minero-energéticos."/>
    <s v="1.1 Fortalecer el conocimiento de los recursos minerales y energéticos."/>
    <s v="Elaborar estudios como insumo para la planeación, para análisis del comportamiento e incidencia, así como los requerimientos del sector minero"/>
    <s v="Documento de incidencia y comportamiento de la minería en Colombia ( Roca Fosfórica y arena silícea)"/>
    <n v="1"/>
    <s v="Documento"/>
    <s v="Realizar el análisis de la estructura de las cadenas productivas de al menos dos (2) minerales explotados en Colombia (roca fosfórica  y arenas silíceas) con enfoque territorial"/>
    <n v="0"/>
    <s v="Inversión"/>
    <s v="Asesoría para promover el desarrollo sostenible y la competitividad del sector minero Nacional."/>
    <x v="11"/>
    <m/>
    <s v="X"/>
    <m/>
    <d v="2022-05-01T00:00:00"/>
    <d v="2022-10-31T00:00:00"/>
    <s v="2. Direccionamiento Estratégico"/>
    <s v="2.1 Planeación Institucional"/>
    <s v="2. Plan Anual de Adquisiciones"/>
    <m/>
    <n v="0"/>
    <m/>
    <m/>
    <m/>
    <m/>
    <s v="En terminos"/>
    <d v="2022-05-12T00:00:00"/>
    <s v="No Aplica"/>
    <s v="Se realizó modificación del PAA, informando que está actividad no se realizará y consolidando el presupuesto para el proyecto de cierre de minas en páramos (el porcentaje de avance cuantitativo se le adicionó al proyecto de cierre de minas) ahora aparece "/>
    <s v="No Aplica"/>
    <s v="Actividad que no requiere reporte, toda vez que pasó a ser parte de la anterior actividad &quot;Identificar las implicaciones socioeconómicas y ambientales del cierre de proyectos mineros en páramos&quot;"/>
    <d v="2022-07-20T00:00:00"/>
    <s v="No Aplica"/>
    <m/>
    <n v="0"/>
    <s v="N.A"/>
    <s v="No Aplica"/>
    <s v="Actividad que no requiere reporte, toda vez que pasó a ser parte de la anterior actividad &quot;Identificar las implicaciones socioeconómicas y ambientales del cierre de proyectos mineros en páramos&quot;"/>
    <d v="2022-07-20T00:00:00"/>
    <s v="No Aplica"/>
    <d v="2022-12-20T00:00:00"/>
    <s v="No Aplica"/>
    <s v="No aplica"/>
    <s v="No Aplica"/>
    <s v="Actividad que no requiere reporte, toda vez que pasó a ser parte de la anterior actividad &quot;Identificar las implicaciones socioeconómicas y ambientales del cierre de proyectos mineros en páramos&quot;"/>
    <d v="2023-01-18T00:00:00"/>
    <x v="0"/>
  </r>
  <r>
    <n v="3"/>
    <s v="Objetivo Estratégico No.3"/>
    <s v="Orientar el aprovechamiento y uso eficiente y responsable de los recursos minero – energéticos."/>
    <s v="3.1 Elaborar los planes minero-energéticos con aplicación de estándares OCDE, y alineación con los ODS, objetivos transformacionales del sector y Plan Nacional de Desarrollo – PND."/>
    <s v="Elaborar estudios como insumo para la planeación, para análisis del comportamiento e incidencia, así como los requerimientos del sector minero"/>
    <s v="Estrategia de inclusión financiera del sector minero"/>
    <n v="1"/>
    <s v="Documento"/>
    <s v="Establecer una hoja de ruta que permita definir estrategias y acciones detalladas para posibilitar la inclusión financiera del sector minero"/>
    <n v="0"/>
    <s v="Inversión"/>
    <s v="Asesoría para promover el desarrollo sostenible y la competitividad del sector minero Nacional."/>
    <x v="11"/>
    <m/>
    <s v="X"/>
    <m/>
    <d v="2022-05-01T00:00:00"/>
    <d v="2022-10-31T00:00:00"/>
    <s v="2. Direccionamiento Estratégico"/>
    <s v="2.1 Planeación Institucional"/>
    <s v="2. Plan Anual de Adquisiciones"/>
    <m/>
    <n v="0"/>
    <m/>
    <m/>
    <m/>
    <m/>
    <s v="En terminos"/>
    <d v="2022-05-12T00:00:00"/>
    <s v="No Aplica"/>
    <s v="Se realizó modificación del PAA, informando que está actividad no se realizará y consolidadndo el presupuesto para el proyecto de cierre de minas en páramos ( el porcentaje de avance cuantitativo se le adicionó al proyecto de cierre de minas) ahora aparec"/>
    <s v="No Aplica"/>
    <s v="Actividad que no requiere reporte, toda vez que pasó a ser parte de la anterior actividad &quot;Identificar las implicaciones socioeconómicas y ambientales del cierre de proyectos mineros en páramos&quot;"/>
    <d v="2022-07-20T00:00:00"/>
    <s v="No Aplica"/>
    <m/>
    <n v="0"/>
    <s v="N.A"/>
    <s v="No Aplica"/>
    <s v="Actividad que no requiere reporte, toda vez que pasó a ser parte de la anterior actividad &quot;Identificar las implicaciones socioeconómicas y ambientales del cierre de proyectos mineros en páramos&quot;"/>
    <d v="2022-07-20T00:00:00"/>
    <s v="No Aplica"/>
    <d v="2022-12-20T00:00:00"/>
    <s v="No Aplica"/>
    <s v="No aplica"/>
    <s v="No Aplica"/>
    <s v="Actividad que no requiere reporte, toda vez que pasó a ser parte de la anterior actividad &quot;Identificar las implicaciones socioeconómicas y ambientales del cierre de proyectos mineros en páramos&quot;"/>
    <d v="2023-01-18T00:00:00"/>
    <x v="0"/>
  </r>
  <r>
    <n v="3"/>
    <s v="Objetivo Estratégico No.1"/>
    <s v="Generar valor público, económico y social, a partir del conocimiento integral de los recursos minero-energéticos."/>
    <s v="1.1 Fortalecer el conocimiento de los recursos minerales y energéticos."/>
    <s v="Elaborar estudios como insumo para la planeación, para análisis del comportamiento e incidencia, así como los requerimientos del sector minero"/>
    <s v="Documento con estrategias para el aprovechamiento del potencial minero del carbón de forma límpia y sostenible"/>
    <n v="1"/>
    <s v="Documento"/>
    <s v="Establecer estrategias y acciones para la maximización del aprovechamiento del potencial minero del carbón de forma limpia y sostenible garantizando la meta nacional de reducción de emisiones de GEI 2030 y alcanzando la carbono neutralidad 2050, sorteando"/>
    <n v="0.05"/>
    <s v="Inversión"/>
    <s v="Asesoría para promover el desarrollo sostenible y la competitividad del sector minero Nacional."/>
    <x v="11"/>
    <m/>
    <s v="X"/>
    <m/>
    <d v="2022-04-01T00:00:00"/>
    <d v="2022-10-31T00:00:00"/>
    <s v="2. Direccionamiento Estratégico"/>
    <s v="2.1 Planeación Institucional"/>
    <s v="2. Plan Anual de Adquisiciones"/>
    <m/>
    <n v="0"/>
    <m/>
    <m/>
    <m/>
    <m/>
    <s v="En terminos"/>
    <d v="2022-05-17T00:00:00"/>
    <n v="5.0000000000000001E-3"/>
    <s v="se aprobó la ficha técnica de este proyecto en el comité de contratos # 16 del 17 de mayo de 2022, y se solicitó el CDP , se están trabajando ajustes a los estudios previos"/>
    <n v="5.0000000000000001E-3"/>
    <s v="Actividad con avance del 0,5, cuenta con las evidencias que corresponden al CDP dispuesto para la contratación. Finaliza en octubre."/>
    <d v="2022-07-20T00:00:00"/>
    <s v="No Aplica"/>
    <d v="2022-09-16T00:00:00"/>
    <n v="1.0500000000000001E-2"/>
    <s v="Contrato C129: Se realizaron todos los trámites para formalizar el _x000a_contrato C129 para el estudio de carbón en la transición energética.- Se firmó el acta de inicio el 16 de septiembre de 2022 "/>
    <n v="1.0500000000000001E-2"/>
    <s v="Actividad que presenta avance acumulado del 1,05%, cuenta con las evidencias relacionada con  el proceso de contratación realizado, queda con rezago del 3,95%. Finaliza en octubre."/>
    <d v="2022-10-18T00:00:00"/>
    <s v="Con avance y en terminos"/>
    <d v="2022-12-20T00:00:00"/>
    <n v="0.05"/>
    <s v="Se consolida en el documento donde se integran los entregables pactados conla consultoría. Este documento se entrega al Subdirector de Minería."/>
    <n v="0.05"/>
    <s v="Subacividad cumplida en su totalidad"/>
    <d v="2023-01-18T00:00:00"/>
    <x v="0"/>
  </r>
  <r>
    <n v="3"/>
    <s v="Objetivo Estratégico No.1"/>
    <s v="Generar valor público, económico y social, a partir del conocimiento integral de los recursos minero-energéticos."/>
    <s v="1.1 Fortalecer el conocimiento de los recursos minerales y energéticos."/>
    <s v="Elaborar estudios como insumo para la planeación, para análisis del comportamiento e incidencia, así como los requerimientos del sector minero"/>
    <s v="Documento informe de cobre para publicación y piezas gráficas para campaña de divulgación de información técnica explotación de cobre en Colombia"/>
    <n v="1"/>
    <s v="Documento"/>
    <s v="Publicación del informe mineral de cobre en Colombia"/>
    <n v="0.02"/>
    <s v="Funcionamiento"/>
    <s v="N.A."/>
    <x v="11"/>
    <m/>
    <s v="X"/>
    <m/>
    <d v="2022-01-01T00:00:00"/>
    <d v="2022-03-31T00:00:00"/>
    <s v="2. Direccionamiento Estratégico"/>
    <s v="2.1 Planeación Institucional"/>
    <s v="N.A."/>
    <d v="2022-03-31T00:00:00"/>
    <n v="1.4999999999999999E-2"/>
    <s v="Se tiene la propuesta de edición del documento por parte de la OGI con  VoBo en  espera de concepto de la  subdirección_x000a_Se está construyendo  documento de  reseña crítica del estudio, del cual se envió el primer borrador a la  subdirección, se está en la "/>
    <n v="1.4999999999999999E-2"/>
    <s v="Acorde con el reporte y las evidencias , la actividad queda con rezago del 25% frente a lo programado (2%)."/>
    <d v="2022-04-19T00:00:00"/>
    <s v="Con rezago"/>
    <d v="2022-04-12T00:00:00"/>
    <n v="2E-3"/>
    <s v="El 12 de de abril se presentó reseña crítica  del documento a la Dirección General de la UPME, se solicitó algunos ajustes al documento y una vez realizados los mismos socializar el documento con la Agencia Nacional de Minería (ANM) y el Ministerio de Min"/>
    <n v="1.7000000000000001E-2"/>
    <s v="Actividad con un avance del 1,7%, cuenta con las evidencias de lo reportado y continua con rezago del 0,3%. Finalizaba en marzo."/>
    <d v="2022-07-20T00:00:00"/>
    <s v="Incumplida"/>
    <d v="2022-09-16T00:00:00"/>
    <n v="0.02"/>
    <s v="Informe Cobre: Se publicó versión final del documento de cobre para _x000a_consulta del público en general, se puede consultar en el siguiente _x000a_enlace: https://www1.upme.gov.co/simco/Cifras-Sectoriales/EstudiosPublicaciones/Informe_Cobre_subdireccion_VD.pdf"/>
    <n v="0.02"/>
    <s v="Actividad que finaliza su ejecuciòn durante el 3er trimestre, cuenta con las evidencias."/>
    <d v="2022-10-18T00:00:00"/>
    <s v="Cumplida"/>
    <m/>
    <m/>
    <m/>
    <n v="0.02"/>
    <s v="Subactividad ejecutada completamente"/>
    <d v="2023-01-18T00:00:00"/>
    <x v="0"/>
  </r>
  <r>
    <n v="3"/>
    <s v="Objetivo Estratégico No.1"/>
    <s v="Generar valor público, económico y social, a partir del conocimiento integral de los recursos minero-energéticos."/>
    <s v="1.1 Fortalecer el conocimiento de los recursos minerales y energéticos."/>
    <s v="Elaborar estudios como insumo para la planeación, para análisis del comportamiento e incidencia, así como los requerimientos del sector minero"/>
    <s v="Informe consolidado de resultados del uso del Modelo CCMM – 2021"/>
    <n v="1"/>
    <s v="Documento"/>
    <s v="Estructurar informe que recoja las conclusiones frente a la posibilidad de uso del modelo CCMM ( Colombia Coal Mining Model) y las evidencias del ejercicio realizado durante 2021"/>
    <n v="0.02"/>
    <s v="Funcionamiento"/>
    <s v="N.A."/>
    <x v="11"/>
    <m/>
    <s v="X"/>
    <m/>
    <d v="2022-01-01T00:00:00"/>
    <d v="2022-03-31T00:00:00"/>
    <s v="2. Direccionamiento Estratégico"/>
    <s v="2.1 Planeación Institucional"/>
    <s v="N.A."/>
    <d v="2022-03-31T00:00:00"/>
    <n v="0.02"/>
    <s v="Se presentó documento al subdirector como evidencia de cumplimiento de los objetivos establecidos con el funcionario que tenía a cargo el ejercicio de construcción de dicho documento de reporte"/>
    <n v="0.03"/>
    <s v="La actividad se cumple acorde con lo planificado y cuenta con las evidencias respectivas."/>
    <d v="2022-04-19T00:00:00"/>
    <s v="Cumplida"/>
    <m/>
    <m/>
    <s v="Cumplida trimestre anterior"/>
    <n v="0.03"/>
    <s v="Actividad cumplida en el 1er trimestre."/>
    <d v="2022-07-20T00:00:00"/>
    <s v="Cumplida"/>
    <m/>
    <m/>
    <s v="Cumplida trimestre II"/>
    <n v="0.03"/>
    <s v="Actividad cumplida en el 2do trimestre"/>
    <d v="2022-10-18T00:00:00"/>
    <s v="Cumplida"/>
    <m/>
    <m/>
    <m/>
    <n v="0.03"/>
    <s v="Subactividad ejecutada completamente"/>
    <d v="2023-01-18T00:00:00"/>
    <x v="0"/>
  </r>
  <r>
    <n v="3"/>
    <s v="Objetivo Estratégico No.1"/>
    <s v="Generar valor público, económico y social, a partir del conocimiento integral de los recursos minero-energéticos."/>
    <s v="1.1 Fortalecer el conocimiento de los recursos minerales y energéticos."/>
    <s v="Elaborar estudios como insumo para la planeación, para análisis del comportamiento e incidencia, así como los requerimientos del sector minero"/>
    <s v="Documento con actualización de estudios de mercado de oferta y demanda de minerales"/>
    <n v="3"/>
    <s v="Documento"/>
    <s v="Actualizar estudios de mercado de oferta y demanda nacional e internacional de minerales"/>
    <n v="0.02"/>
    <s v="Funcionamiento"/>
    <s v="N.A."/>
    <x v="11"/>
    <m/>
    <s v="X"/>
    <m/>
    <d v="2022-01-01T00:00:00"/>
    <d v="2022-12-31T00:00:00"/>
    <s v="2. Direccionamiento Estratégico"/>
    <s v="2.1 Planeación Institucional"/>
    <s v="N.A."/>
    <m/>
    <n v="0"/>
    <m/>
    <m/>
    <m/>
    <m/>
    <s v="En terminos"/>
    <m/>
    <n v="0"/>
    <s v="No aplica reporte para este trimestre"/>
    <n v="0"/>
    <s v="Actividad que no presente avance al 2do trimestre. Finaliza en diciembre"/>
    <d v="2022-07-20T00:00:00"/>
    <s v="Sin avance y en terminos"/>
    <n v="0"/>
    <n v="0"/>
    <s v="Actividad que no reporta avance en este trimestre "/>
    <n v="0"/>
    <s v="Actividad que no presente avance al 3er trimestre. Finaliza en diciembre"/>
    <d v="2022-10-18T00:00:00"/>
    <s v="Sin avance y en terminos"/>
    <d v="2022-12-20T00:00:00"/>
    <n v="0"/>
    <s v="Actividad que no reporta avance en este trimestre "/>
    <n v="0"/>
    <s v="Subactividad que no presentó avance en la vigencia."/>
    <d v="2023-01-18T00:00:00"/>
    <x v="1"/>
  </r>
  <r>
    <n v="4"/>
    <s v="Objetivo Estratégico No.1"/>
    <s v="Generar valor público, económico y social, a partir del conocimiento integral de los recursos minero-energéticos."/>
    <s v="1.1 Fortalecer el conocimiento de los recursos minerales y energéticos."/>
    <s v="Mejorar el flujo, calidad y el análisis de lal información que nutre el Sistema de Información Minero Colombiano - SIMCO"/>
    <s v="Renovación suscripción  ONLINE ARGUS MEDIA"/>
    <n v="1"/>
    <s v="Suscripción"/>
    <s v="Renovar el servicio de información ONLINE de ARGUS MEDIA, a prestar a partir del inicio de la suscripción"/>
    <n v="0.04"/>
    <s v="Inversión"/>
    <s v="Asesoría para promover el desarrollo sostenible y la competitividad del sector minero Nacional."/>
    <x v="11"/>
    <m/>
    <s v="X"/>
    <m/>
    <d v="2022-01-01T00:00:00"/>
    <d v="2022-01-31T00:00:00"/>
    <s v="2. Direccionamiento Estratégico"/>
    <s v="2.1 Planeación Institucional"/>
    <s v="2. Plan Anual de Adquisiciones"/>
    <d v="2022-03-31T00:00:00"/>
    <n v="0.04"/>
    <s v="Se realizó firma de contratato y dos renovaciones de suscripciones de información durante el mes de marzo, de igual manera se nombra supervisores para  Fast Market y Argus Media a Carlos Medina y Héctor Herrera respectivamente._x000a_El proceso de realización d"/>
    <n v="0.04"/>
    <s v="La actividad se cumple acorde con lo planificado y cuenta con las evidencias."/>
    <d v="2022-04-19T00:00:00"/>
    <s v="Cumplida"/>
    <m/>
    <m/>
    <s v="Cumplida trimestre anterior"/>
    <n v="0.04"/>
    <s v="Actividad cumplida en el 1er trimestre."/>
    <d v="2022-07-20T00:00:00"/>
    <s v="Cumplida"/>
    <m/>
    <m/>
    <s v="Cumplida trimestre I"/>
    <n v="0.04"/>
    <s v="Actividad cumplida en el 1er trimestre."/>
    <d v="2022-10-18T00:00:00"/>
    <s v="Cumplida"/>
    <m/>
    <m/>
    <m/>
    <n v="0.04"/>
    <s v="Subactividad ejecutada completamente"/>
    <d v="2023-01-18T00:00:00"/>
    <x v="0"/>
  </r>
  <r>
    <n v="4"/>
    <s v="Objetivo Estratégico No.1"/>
    <s v="Generar valor público, económico y social, a partir del conocimiento integral de los recursos minero-energéticos."/>
    <s v="1.1 Fortalecer el conocimiento de los recursos minerales y energéticos."/>
    <s v="Mejorar el flujo, calidad y el análisis de lal información que nutre el Sistema de Información Minero Colombiano - SIMCO"/>
    <s v="Renovación suscripción ONLINE BALTIC EXCHANGE"/>
    <n v="1"/>
    <s v="Suscripción"/>
    <s v="Realizar la renovación de la suscripción ONLINE de Baltic Exchange."/>
    <n v="0.04"/>
    <s v="Inversión"/>
    <s v="Asesoría para promover el desarrollo sostenible y la competitividad del sector minero Nacional."/>
    <x v="11"/>
    <m/>
    <s v="X"/>
    <m/>
    <d v="2022-12-01T00:00:00"/>
    <d v="2022-12-31T00:00:00"/>
    <s v="2. Direccionamiento Estratégico"/>
    <s v="2.1 Planeación Institucional"/>
    <s v="2. Plan Anual de Adquisiciones"/>
    <m/>
    <n v="0"/>
    <m/>
    <m/>
    <m/>
    <m/>
    <s v="En terminos"/>
    <m/>
    <n v="0"/>
    <s v="No aplica reporte para este trimestre"/>
    <n v="0"/>
    <s v="Actividad que no presenta avance al 2do trimestre. Finaliza en diciembre"/>
    <d v="2022-07-20T00:00:00"/>
    <s v="Sin avance y en terminos"/>
    <d v="2022-09-30T00:00:00"/>
    <n v="0.01"/>
    <s v="Se elaboró la ficha para renovación de suscripción con Baltic Exchange, y se compartió con el área jurídica para su visto bueno y posterior presentación al comité de contratos"/>
    <n v="0.01"/>
    <s v="Actividad que reporta avance acumulado del 1%, cuenta con las evidencias del avance en el proceso de renocación de  una (1) suscripción. Finaliza en diciembre."/>
    <d v="2022-10-18T00:00:00"/>
    <s v="Con avance y en terminos"/>
    <d v="2022-12-20T00:00:00"/>
    <n v="0.04"/>
    <s v="se surtió todo el tema contractual y se gestionó pago de la suscripción la segunda semana del mes de diciembre de 2022"/>
    <n v="0.04"/>
    <s v="Subactividad ejecutada completamente"/>
    <d v="2023-01-18T00:00:00"/>
    <x v="0"/>
  </r>
  <r>
    <n v="4"/>
    <s v="Objetivo Estratégico No.1"/>
    <s v="Generar valor público, económico y social, a partir del conocimiento integral de los recursos minero-energéticos."/>
    <s v="1.1 Fortalecer el conocimiento de los recursos minerales y energéticos."/>
    <s v="Mejorar el flujo, calidad y el análisis de lal información que nutre el Sistema de Información Minero Colombiano - SIMCO"/>
    <s v="Servicios de suscripción ONLINE FAST MARKETS MB"/>
    <n v="1"/>
    <s v="Suscripción"/>
    <s v="Prestar los servicios de suscripción ON LINE a Fast Markets MB"/>
    <n v="0.04"/>
    <s v="Inversión"/>
    <s v="Asesoría para promover el desarrollo sostenible y la competitividad del sector minero Nacional."/>
    <x v="11"/>
    <m/>
    <s v="X"/>
    <m/>
    <d v="2022-01-01T00:00:00"/>
    <d v="2022-01-31T00:00:00"/>
    <s v="2. Direccionamiento Estratégico"/>
    <s v="2.1 Planeación Institucional"/>
    <s v="2. Plan Anual de Adquisiciones"/>
    <d v="2022-03-31T00:00:00"/>
    <n v="0.04"/>
    <s v="Se realizó firma de contratato y dos renovaciones de suscripciones de información durante el mes de marzo, de igual manera se nombra supervisores para  Fast Market y Argus Media a Carlos Medina y Héctor Herrera respectivamente._x000a_El proceso de realización d"/>
    <n v="0.04"/>
    <s v="La actividad se cumplió y cuenta con las evidencias."/>
    <d v="2022-04-19T00:00:00"/>
    <s v="Cumplida"/>
    <m/>
    <m/>
    <s v="Cumplida trimestre anterior"/>
    <n v="0.04"/>
    <s v="Actividad cumplida en el 1er trimestre."/>
    <d v="2022-07-20T00:00:00"/>
    <s v="Cumplida"/>
    <m/>
    <m/>
    <s v="Actividad cumplida trimestre I"/>
    <n v="0.04"/>
    <s v="Actividad cumplida en el 1er trimestre."/>
    <d v="2022-10-18T00:00:00"/>
    <s v="Cumplida"/>
    <m/>
    <m/>
    <m/>
    <n v="0.04"/>
    <s v="Subactividad ejecutada completamente"/>
    <d v="2023-01-18T00:00:00"/>
    <x v="0"/>
  </r>
  <r>
    <n v="4"/>
    <s v="Objetivo Estratégico No.1"/>
    <s v="Generar valor público, económico y social, a partir del conocimiento integral de los recursos minero-energéticos."/>
    <s v="1.1 Fortalecer el conocimiento de los recursos minerales y energéticos."/>
    <s v="Mejorar el flujo, calidad y el análisis de lal información que nutre el Sistema de Información Minero Colombiano - SIMCO"/>
    <s v="Renovación suscripción  ONLINE WOOD MACKENZIE"/>
    <n v="1"/>
    <s v="Suscripción"/>
    <s v="Realizar la renovación de la suscripción ONLINE de Wood Mackenzie."/>
    <n v="0.04"/>
    <s v="Inversión"/>
    <s v="Asesoría para promover el desarrollo sostenible y la competitividad del sector minero Nacional."/>
    <x v="11"/>
    <m/>
    <s v="X"/>
    <m/>
    <d v="2022-12-01T00:00:00"/>
    <d v="2022-12-31T00:00:00"/>
    <s v="2. Direccionamiento Estratégico"/>
    <s v="2.1 Planeación Institucional"/>
    <s v="2. Plan Anual de Adquisiciones"/>
    <m/>
    <n v="0"/>
    <m/>
    <m/>
    <m/>
    <m/>
    <s v="En terminos"/>
    <m/>
    <n v="0"/>
    <s v="No aplica reporte para este trimestre"/>
    <n v="0"/>
    <s v="Actividad que no presente avance al 2do trimestre. Finaliza en diciembre"/>
    <d v="2022-07-20T00:00:00"/>
    <s v="Sin avance y en terminos"/>
    <m/>
    <n v="0"/>
    <s v="Actividad que no presente avance al trimestreIII. Finaliza en diciembre"/>
    <n v="0"/>
    <s v="Actividad que no presente avance al 3er trimestre. Finaliza en diciembre"/>
    <d v="2022-10-18T00:00:00"/>
    <s v="Sin avance y en terminos"/>
    <d v="2022-12-20T00:00:00"/>
    <n v="0.04"/>
    <s v="Se realizó todo el trámite precontractual, se solicitó CDP, está pendiente gestionar la orden de pago para renovación de la suscripción, se espera finalizar a 31 de diciembre"/>
    <n v="0.04"/>
    <s v="Subactividad cumplida en su totalidad. Se realizó la suscripción"/>
    <d v="2023-01-18T00:00:00"/>
    <x v="0"/>
  </r>
  <r>
    <n v="4"/>
    <s v="Objetivo Estratégico No.1"/>
    <s v="Generar valor público, económico y social, a partir del conocimiento integral de los recursos minero-energéticos."/>
    <s v="1.1 Fortalecer el conocimiento de los recursos minerales y energéticos."/>
    <s v="Mejorar el flujo, calidad y el análisis de lal información que nutre el Sistema de Información Minero Colombiano - SIMCO"/>
    <s v="Reportes y temas actualizados en la base de datos del SIMCO"/>
    <n v="1"/>
    <s v="SIMCO actualizado"/>
    <s v="Generación de reportes y Actualización de contenidos SIMCO"/>
    <n v="0.04"/>
    <s v="Funcionamiento"/>
    <s v="N.A."/>
    <x v="11"/>
    <m/>
    <s v="X"/>
    <m/>
    <d v="2022-03-01T00:00:00"/>
    <d v="2022-12-31T00:00:00"/>
    <s v="2. Direccionamiento Estratégico"/>
    <s v="2.1 Planeación Institucional"/>
    <s v="N.A."/>
    <d v="2022-03-31T00:00:00"/>
    <n v="0.01"/>
    <s v="Durante el primer trimestre 2022:_x000a_- Se han adelantado las actualizaciones en Base de datos de Históricos de precios internacionales, Históricos precio base de Liquidación de Regalías, y en plataforma SIMCO de igual forma la información de precios de la pa"/>
    <n v="0.01"/>
    <s v="La actividad presenta avance y cuenta con las evidenicas de lo reportado. Finaliza en diciembre"/>
    <d v="2022-04-19T00:00:00"/>
    <s v="Con avance"/>
    <d v="2022-06-30T00:00:00"/>
    <n v="0.01"/>
    <s v="En relación a Producción y Regalías la última información que se compartió por parte de la ANM con destino SIMCO es con corte a 2do  trimestre 2021, por esta razón no se ha podido actualizar la información  en el SIMCO, sin embargo se solicitó mediante co"/>
    <n v="0.02"/>
    <s v="Actividad con avance acumulado del 2%, con evidencias acorde con el reporte. Finaliza en diciembre."/>
    <d v="2022-07-20T00:00:00"/>
    <s v="Con avance y en terminos"/>
    <d v="2022-09-30T00:00:00"/>
    <n v="0.03"/>
    <s v="Actualización de reportes:_x000a__x000a_De acuerdo con la información de Producción y Regalías que normalmente es suministrada a través de PANGEA, (mecanismo con el cual se cuenta  para la actualización de los reportes), mediante el cual la Agencia Nacional de Minerí"/>
    <n v="0.03"/>
    <s v="Actividad que reporta avance acumulado al 3er trimesre del 3%, cuenta con las evidencias de la actualización en cuanto a algunos de los minerales principales de los hay información consistente. Finaliza en diciembre."/>
    <d v="2022-10-18T00:00:00"/>
    <s v="Con avance y en terminos"/>
    <d v="2022-12-20T00:00:00"/>
    <n v="0.04"/>
    <s v="_x000a_Reporte: Producción regalías y comercio exterior. Se_x000a_ actualizaron 33 reportes. En el SIMCO actualmente se encuentra, la _x000a_información del consolidado Nacional en el reporte general y minerales _x000a_de la siguiente forma_x000a_Información de producción: Actualizado"/>
    <n v="0.04"/>
    <s v="Subactividad ejecutada completamente"/>
    <d v="2023-01-18T00:00:00"/>
    <x v="0"/>
  </r>
  <r>
    <n v="1"/>
    <s v="Objetivo Estratégico No.4"/>
    <s v="Desarrollar las acciones necesarias que permitan materializar los planes, programas y proyectos en el sector minero energético."/>
    <s v="4.1 Impulsar obras de infraestructura para abastecimiento y confiabilidad energética."/>
    <s v="1. Identificar posibilidades y condicionantes de los proyectos de transmisión (alertas tempranas: físicas, sociales, ambientales, etc.) en fase de planeación y en fase de convocatoria."/>
    <s v="Solicitud a las entidades involucradas"/>
    <n v="1"/>
    <s v="Porcentaje"/>
    <s v="1.1 Realizar solicitud de información socio-ambiental a las entidades involucradas"/>
    <n v="5.0000000000000001E-3"/>
    <s v="Funcionamiento"/>
    <s v="N.A."/>
    <x v="12"/>
    <m/>
    <s v="X"/>
    <m/>
    <d v="2022-01-01T00:00:00"/>
    <d v="2022-03-31T00:00:00"/>
    <s v="2. Direccionamiento Estratégico"/>
    <s v="2.1 Planeación Institucional"/>
    <s v="N.A."/>
    <d v="2022-03-31T00:00:00"/>
    <n v="4.4999999999999997E-3"/>
    <s v="-Durante el trimestre realizó el envío de  53 oficios solicitando información para alertas tempranas (evidencia en carpeta: Z:\03_Calidad\Plan de Accion\2022\Trimestre 1\Convocatorias)"/>
    <n v="4.4999999999999997E-3"/>
    <s v="Actividad con rezago, reporta avance sin evidencias"/>
    <d v="2022-04-19T00:00:00"/>
    <s v="Con rezago"/>
    <d v="2022-05-25T00:00:00"/>
    <n v="5.0000000000000001E-3"/>
    <s v="Durante el trimestre se realizó el envío de 41 oficios solicitando información para alertas tempranas (evidencia en carpeta: Z:\03_Calidad\Plan de Accion\2022\Trimestre 2\Convocatorias)"/>
    <n v="5.0000000000000001E-3"/>
    <s v="Actividad cumplida durante el 2do trimestre, cuenta con las evidencias correspondientes."/>
    <d v="2022-07-20T00:00:00"/>
    <s v="Cumplida"/>
    <m/>
    <m/>
    <s v="Actividad cumplida"/>
    <n v="5.0000000000000001E-3"/>
    <s v="Actividad cumplida durante el 2do trimestre, cuenta con las evidencias correspondientes."/>
    <d v="2022-10-18T00:00:00"/>
    <s v="Cumplida"/>
    <m/>
    <m/>
    <s v="Actividad cumplida"/>
    <n v="5.0000000000000001E-3"/>
    <s v="Subactividad ejecutada completamente"/>
    <d v="2023-01-18T00:00:00"/>
    <x v="0"/>
  </r>
  <r>
    <n v="2"/>
    <s v="Objetivo Estratégico No.4"/>
    <s v="Desarrollar las acciones necesarias que permitan materializar los planes, programas y proyectos en el sector minero energético."/>
    <s v="4.1 Impulsar obras de infraestructura para abastecimiento y confiabilidad energética."/>
    <s v="1. Identificar posibilidades y condicionantes de los proyectos de transmisión (alertas tempranas: físicas, sociales, ambientales, etc.) en fase de planeación y en fase de convocatoria."/>
    <s v="Informe para el GIT de Transmisión"/>
    <n v="1"/>
    <s v="Porcentaje"/>
    <s v="1.2 Elaborar Documento de alertas tempranas en fase de planeación_x000a_- Primer momento (análisis obras)"/>
    <n v="5.0000000000000001E-3"/>
    <s v="Funcionamiento"/>
    <s v="N.A."/>
    <x v="12"/>
    <s v="X"/>
    <m/>
    <s v="Subdirección de Energía Eléctrica- GIT Transmisión"/>
    <d v="2022-07-01T00:00:00"/>
    <d v="2022-12-30T00:00:00"/>
    <s v="2. Direccionamiento Estratégico"/>
    <s v="2.1 Planeación Institucional"/>
    <s v="N.A."/>
    <m/>
    <n v="0"/>
    <s v="-Esta actividad se tiene prevista para ser realizada en el 3er trimestre."/>
    <m/>
    <m/>
    <m/>
    <s v="En terminos"/>
    <m/>
    <n v="0"/>
    <s v="-Esta actividad se tiene prevista para ser realizada en el 3er trimestre."/>
    <n v="0"/>
    <s v="Actividad que no presente avance al 2do trimestre. Finaliza en diciembre"/>
    <d v="2022-07-20T00:00:00"/>
    <s v="Sin avance y en terminos"/>
    <m/>
    <n v="0"/>
    <s v="Esta actividad no se realizó puesto que el grupo de transmisión se encuentra en revisión de los proyectos que podrían requerir necesidades de expansión, lo anterior dada la fecha máxima de entrega de las solicitud de conexión para la vigencia 2022 (CREG 0"/>
    <n v="0"/>
    <s v="Actividad que al 3er trimestre no reporta avance, se encuentra programada para ejecutar entre julio y diciembre. Finaliza en diciembre"/>
    <d v="2022-10-18T00:00:00"/>
    <s v="Sin avance y en terminos"/>
    <d v="2022-12-23T00:00:00"/>
    <n v="5.0000000000000001E-3"/>
    <s v="Se elaboró docuemento de análisis de posibiliades y condicionantes en un primer momento para las suiguientes proyectos priorizados:_x000a_ Subestación La Uribe 220 kV_x000a_ Expansión Nordeste Urabá 220 kV _x000a_ Expansión Oriente Antioqueño_x000a_ (evidencias en carpeta: \\srv"/>
    <n v="5.0000000000000001E-3"/>
    <s v="Subactividad ejecutada completamente"/>
    <d v="2023-01-18T00:00:00"/>
    <x v="0"/>
  </r>
  <r>
    <n v="3"/>
    <s v="Objetivo Estratégico No.4"/>
    <s v="Desarrollar las acciones necesarias que permitan materializar los planes, programas y proyectos en el sector minero energético."/>
    <s v="4.1 Impulsar obras de infraestructura para abastecimiento y confiabilidad energética."/>
    <s v="1. Identificar posibilidades y condicionantes de los proyectos de transmisión (alertas tempranas: físicas, sociales, ambientales, etc.) en fase de planeación y en fase de convocatoria."/>
    <s v="Informe para el GIT de Transmisión"/>
    <n v="1"/>
    <s v="Porcentaje"/>
    <s v="1.3 Elaborar Documento de alertas tempranas en fase de planeación_x000a_- Segundo momento (definición de obras)"/>
    <n v="5.0000000000000001E-3"/>
    <s v="Funcionamiento"/>
    <s v="N.A."/>
    <x v="12"/>
    <s v="X"/>
    <m/>
    <s v="Subdirección de Energía Eléctrica- GIT Transmisión"/>
    <d v="2022-07-01T00:00:00"/>
    <d v="2022-12-31T00:00:00"/>
    <s v="2. Direccionamiento Estratégico"/>
    <s v="2.1 Planeación Institucional"/>
    <s v="N.A."/>
    <m/>
    <n v="0"/>
    <s v="-Esta actividad se tiene prevista para ser realizada en el 4to trimestre."/>
    <m/>
    <m/>
    <m/>
    <s v="En terminos"/>
    <m/>
    <n v="0"/>
    <s v="-Esta actividad se tiene prevista para ser realizada en el 4to trimestre."/>
    <n v="0"/>
    <s v="Actividad que no presente avance al 2do trimestre. Finaliza en diciembre"/>
    <d v="2022-07-20T00:00:00"/>
    <s v="Sin avance y en terminos"/>
    <m/>
    <n v="0"/>
    <s v="Esta actividad no se realizó puesto que el grupo de transmisión se encuentra en revisión de los proyectos que podrían requerir necesidades de expansión, lo anterior dada la fecha máxima de entrega de las solicitud de conexión para la vigencia 2022 (CREG 0"/>
    <n v="0"/>
    <s v="Actividad que al 3er trimestre no reporta avance, se encuentra programada para ejecutar entre julio y diciembre. Finaliza en diciembre"/>
    <d v="2022-10-18T00:00:00"/>
    <s v="Sin avance y en terminos"/>
    <m/>
    <n v="0"/>
    <s v="Esta actividad no se realizó puesto que el grupo de transmisión se encuentra en revisión de los proyectos que podrían requerir expansión, lo anterior dada la fecha máxima de entrega de las solicitud de conexión para la vigencia 2022 (CREG 075)"/>
    <n v="0"/>
    <s v="Subactividad que no presentó avance en la vigencia."/>
    <d v="2023-01-18T00:00:00"/>
    <x v="1"/>
  </r>
  <r>
    <n v="4"/>
    <s v="Objetivo Estratégico No.4"/>
    <s v="Desarrollar las acciones necesarias que permitan materializar los planes, programas y proyectos en el sector minero energético."/>
    <s v="4.1 Impulsar obras de infraestructura para abastecimiento y confiabilidad energética."/>
    <s v="1. Identificar posibilidades y condicionantes de los proyectos de transmisión (alertas tempranas: físicas, sociales, ambientales, etc.) en fase de planeación y en fase de convocatoria."/>
    <s v="Documentos con alertas tempranas"/>
    <n v="1"/>
    <s v="Porcentaje"/>
    <s v="1.4 Elaborar Documento de alertas tempranas para proyectos objeto de convocatorias públicas - Tercer momento (convocatoria)"/>
    <n v="0.02"/>
    <s v="Funcionamiento"/>
    <s v="N.A."/>
    <x v="12"/>
    <m/>
    <s v="X"/>
    <m/>
    <d v="2022-01-01T00:00:00"/>
    <d v="2022-12-31T00:00:00"/>
    <s v="2. Direccionamiento Estratégico"/>
    <s v="2.1 Planeación Institucional"/>
    <s v="N.A."/>
    <s v="31/03/222"/>
    <n v="0.01"/>
    <s v="-Se trabajó en el documento de alertas tempranas para 3 proyectos:_x000a_*Mirolindo-Gualanday_x000a_*Flandes Lanceros _x000a_*2do circuito Sahagún._x000a_Evidencia en carpeta: Z:\03_Calidad\Plan de Accion\2022\Trimestre 1\Convocatorias"/>
    <n v="0.01"/>
    <s v="Actividad que reporta avance sin evidencias"/>
    <d v="2022-04-19T00:00:00"/>
    <s v="Con avance"/>
    <m/>
    <n v="0"/>
    <s v="Para el presente trimestre, no se realizaron documentos de Alertas tempranas."/>
    <n v="0.01"/>
    <s v="Actividad que no reporta avance durante el 2do trimestre. Finaliza en diciembre."/>
    <d v="2022-07-20T00:00:00"/>
    <s v="Con avance y en terminos"/>
    <m/>
    <n v="0"/>
    <s v="Para el presente trimestre, no se realizaron documentos de Alertas tempranas. Sin embargo, se avanza en la revisión de algunos documentos de Alertas Tempranas que requieren actualizaciones."/>
    <n v="0.01"/>
    <s v="Actividad que no reporta avance durante el 3er trimestre. Finaliza en diciembre."/>
    <d v="2022-10-18T00:00:00"/>
    <s v="Con avance y en terminos"/>
    <d v="2022-12-23T00:00:00"/>
    <n v="0.02"/>
    <s v="Se trabajó en la actualización de 10 proyectos:_x000a_ Salamina 230 kV_x000a_ San Lorenzo 230 kV _x000a_ Pasacaballos 220 _x000a_ Carreto 500 kV _x000a_ Cabrera 230 kV _x000a_ Alcaraván 230 kV_x000a_ La Paz 230 kV_x000a_ Huila 230 kV_x000a_ Primavera 500 kV_x000a_ 4to Trf Sogamoso 500 kV_x000a_ (evidencias en carpeta: \"/>
    <n v="0.02"/>
    <s v="Subactividad ejecutada completamente"/>
    <d v="2023-01-18T00:00:00"/>
    <x v="0"/>
  </r>
  <r>
    <n v="5"/>
    <s v="Objetivo Estratégico No.4"/>
    <s v="Desarrollar las acciones necesarias que permitan materializar los planes, programas y proyectos en el sector minero energético."/>
    <s v="4.1 Impulsar obras de infraestructura para abastecimiento y confiabilidad energética."/>
    <s v="2. Realizar la estructuración técnica de la  incorporación de la segunda fase de renovables desde La Guajira (HVDC)"/>
    <s v="Documentos para la gestión precontractual y contractual (Ficha, solicitud de CDP y Estudios previos)"/>
    <n v="1"/>
    <s v="Porcentaje"/>
    <s v="2.1 Realizar sondeo de mercado, elaborar ficha para presentar a comité de contratos, solicitud de CDP y estudios previos para documento de condicionantes y determinantes ambientales de la Convocatoria pública HDVC"/>
    <n v="5.0000000000000001E-3"/>
    <s v="Inversión"/>
    <s v="Implementación de acciones para la confiabilidad del subsector eléctrico a nivel Nacional."/>
    <x v="12"/>
    <s v="X"/>
    <m/>
    <s v="-Secretaría General-GIT Jurídica y Contractual_x000a_-Secretaría General-GIT Financiera"/>
    <d v="2022-01-01T00:00:00"/>
    <d v="2022-03-31T00:00:00"/>
    <s v="2. Direccionamiento Estratégico"/>
    <s v="2.1 Planeación Institucional"/>
    <s v="N.A."/>
    <s v="31/03/222"/>
    <n v="5.0000000000000001E-3"/>
    <s v="-Se realizó sondeo de mercado, se presentó ante comité de contratos la ficha para la contratación ambiental y se encuentran listos los estudios previos para iniciar el proceso contractual. Evidencia en carpeta: Z:\03_Calidad\Plan de Accion\2022\Trimestre "/>
    <n v="5.0000000000000001E-3"/>
    <s v="Actividad con rezago, reporta avance sin evidencias"/>
    <d v="2022-04-19T00:00:00"/>
    <s v="Con rezago"/>
    <m/>
    <m/>
    <s v="Cumplido el trimestre anterior."/>
    <n v="5.0000000000000001E-3"/>
    <s v="Actividad cumplida en el 1er trimestre, cuenta con las evidencias correspondientes."/>
    <d v="2022-07-20T00:00:00"/>
    <s v="Cumplida"/>
    <m/>
    <m/>
    <s v="Se cuenta con contrato C-113-2022. El contrato inició ejecución el 25 de julio de 2022."/>
    <n v="5.0000000000000001E-3"/>
    <s v="Actividad cumplida en el 1er trimestre."/>
    <d v="2022-10-18T00:00:00"/>
    <s v="Cumplida"/>
    <m/>
    <m/>
    <s v="Actividad cumplida en el 1er trimestre."/>
    <n v="5.0000000000000001E-3"/>
    <s v="Subactividad ejecutada completamente"/>
    <d v="2023-01-18T00:00:00"/>
    <x v="0"/>
  </r>
  <r>
    <n v="6"/>
    <s v="Objetivo Estratégico No.4"/>
    <s v="Desarrollar las acciones necesarias que permitan materializar los planes, programas y proyectos en el sector minero energético."/>
    <s v="4.1 Impulsar obras de infraestructura para abastecimiento y confiabilidad energética."/>
    <s v="2. Realizar la estructuración técnica de la  incorporación de la segunda fase de renovables desde La Guajira (HVDC)"/>
    <s v="Informes con los resultados de la contratación"/>
    <n v="1"/>
    <s v="Porcentaje"/>
    <s v="2.2 Avances entregables, Informe final de documento de condicionantes y determinantes ambientales de la Convocatoria pública HDVC"/>
    <n v="7.4999999999999997E-3"/>
    <s v="Inversión"/>
    <s v="Implementación de acciones para la confiabilidad del subsector eléctrico a nivel Nacional."/>
    <x v="12"/>
    <m/>
    <s v="X"/>
    <m/>
    <d v="2022-04-01T00:00:00"/>
    <d v="2022-06-30T00:00:00"/>
    <s v="2. Direccionamiento Estratégico"/>
    <s v="2.1 Planeación Institucional"/>
    <s v="N.A."/>
    <m/>
    <n v="0"/>
    <s v="-Esta actividad se tiene prevista para ser realizada entre el 2do y 3er trimestre."/>
    <m/>
    <m/>
    <m/>
    <s v="En terminos"/>
    <m/>
    <n v="0"/>
    <s v="El grupo de jurídica y contractual informó que el 30-06-2022 el contrato se encuentra firmado en el SECOP II y se solicitó proceder con el trámite de la gestión de las pólizas. Pendiente de iniciar ejecución._x000a_ Evidencia en carpeta: Z:\03_Calidad\Plan de A"/>
    <n v="0"/>
    <s v="Actividad que no presenta avance al 2do trimestre (Se encuentra en proceso de la contratación correspondiente). Finalizaba en junio."/>
    <d v="2022-07-20T00:00:00"/>
    <s v="Incumplida"/>
    <d v="2022-09-30T00:00:00"/>
    <n v="3.8E-3"/>
    <s v="Se ha cumplido con el cronograma establecido en los TdR y en el contrato C-113-2022. En revisión por parte de UPME del entregable No. 2_x000a_ Evidencia en carpeta: &quot;Z:\03_Calidad\Plan de Accion\2022\Trimestre 3\Convocatorias\A2-Estructuracion HVDC&quot;"/>
    <n v="3.8E-3"/>
    <s v="Actividad que presenta avance del 0,38%, cuenta con las evidencias, queda con rezago. Finalizaba en junio"/>
    <d v="2022-10-18T00:00:00"/>
    <s v="Incumplida"/>
    <d v="2022-12-23T00:00:00"/>
    <n v="7.4999999999999997E-3"/>
    <s v="Se ha cumplido con el cronograma establecido en los TdR y en el contrato C-113-2022. Finalizado contrato_x000a_  Evidencia en carpeta: &quot;\\srvconvoca01\Convocatorias\03_Calidad\Plan de Accion\2022\Trimestre 4\Convocatorias&quot;"/>
    <n v="7.4999999999999997E-3"/>
    <s v="Subactividad ejecutada completamente"/>
    <d v="2023-01-18T00:00:00"/>
    <x v="0"/>
  </r>
  <r>
    <n v="7"/>
    <s v="Objetivo Estratégico No.4"/>
    <s v="Desarrollar las acciones necesarias que permitan materializar los planes, programas y proyectos en el sector minero energético."/>
    <s v="4.1 Impulsar obras de infraestructura para abastecimiento y confiabilidad energética."/>
    <s v="2. Realizar la estructuración técnica de la  incorporación de la segunda fase de renovables desde La Guajira (HVDC)"/>
    <s v="Documentos para la gestión precontractual y contractual (Ficha, solicitud de CDP y Estudios previos)"/>
    <n v="1"/>
    <s v="Porcentaje"/>
    <s v="2.3 Realizar ficha para presentar a comité de contratos, solicitud de CDP y Estudios previos para la estructuración de documentos de la Convocatoria pública HDVC"/>
    <n v="5.0000000000000001E-3"/>
    <s v="Inversión"/>
    <s v="Implementación de acciones para la confiabilidad del subsector eléctrico a nivel Nacional."/>
    <x v="12"/>
    <s v="X"/>
    <m/>
    <s v="-Secretaría General-GIT Jurídica y Contractual_x000a_-Secretaría General-GIT Financiera"/>
    <d v="2022-01-01T00:00:00"/>
    <d v="2022-03-31T00:00:00"/>
    <s v="2. Direccionamiento Estratégico"/>
    <s v="2.1 Planeación Institucional"/>
    <s v="N.A."/>
    <d v="2022-03-31T00:00:00"/>
    <n v="0"/>
    <s v="-Se realizó el sondeo de mercado para la consultoría técnica de la línea HVDC, se ha trabajado en la ficha, pendiente definir algunos temas."/>
    <n v="0"/>
    <s v="Actividad que no presenta avance"/>
    <d v="2022-04-19T00:00:00"/>
    <s v="Incumplida"/>
    <m/>
    <n v="0"/>
    <s v="- En trámite el traslado de recursos de la oficina de Fondos, una vez se cuente con este trámite se procederá a dar inicio al proceso pre-contractual."/>
    <n v="0"/>
    <s v="Actividad que no presenta avance al 2do trimestre, tiene rezago del 0,5%, se encuentra en proceso de traslado presupuestal para la contratación correspondiente. Finalizaba en marzo."/>
    <d v="2022-07-20T00:00:00"/>
    <s v="Incumplida"/>
    <d v="2022-09-30T00:00:00"/>
    <n v="2.5000000000000001E-3"/>
    <s v="En comité de 13 de septiembre se aprobó ficha de contratación. Se trabajó en documento de vigencias futuras, el mismo se encuentra en revisión prelimiar por parte del DNP_x000a_ Evidencia en carpeta: &quot;Z:\03_Calidad\Plan de Accion\2022\Trimestre 3\Convocatorias\"/>
    <n v="2.5000000000000001E-3"/>
    <s v="Actividad que presenta avance del 0,25%, cuenta con las evidencias, queda con rezago. Finalizaba en junio"/>
    <d v="2022-10-18T00:00:00"/>
    <s v="Incumplida"/>
    <d v="2022-12-31T00:00:00"/>
    <n v="5.0000000000000001E-3"/>
    <s v="Dado que no se pudo realizar la contratación desde la UPME se actualizó convenio con FENOGE en el cual se incluyeron las actividades de HVDC. Se dio traslado de recursos por varlo de $2.000 millones de pesos_x000a_ Evidencias en carpeta: \\srvconvoca01\Convocat"/>
    <n v="5.0000000000000001E-3"/>
    <s v="Subactividad ejecutada completamente"/>
    <d v="2023-01-18T00:00:00"/>
    <x v="0"/>
  </r>
  <r>
    <n v="8"/>
    <s v="Objetivo Estratégico No.4"/>
    <s v="Desarrollar las acciones necesarias que permitan materializar los planes, programas y proyectos en el sector minero energético."/>
    <s v="4.1 Impulsar obras de infraestructura para abastecimiento y confiabilidad energética."/>
    <s v="2. Realizar la estructuración técnica de la  incorporación de la segunda fase de renovables desde La Guajira (HVDC)"/>
    <s v="Informes con los resultados de la contratación"/>
    <n v="1"/>
    <s v="Porcentaje"/>
    <s v="2.4 Avances entregables, Informe final de la estructuración de documentos de la Convocatoria pública HDVC"/>
    <n v="7.4999999999999997E-3"/>
    <s v="Inversión"/>
    <s v="Implementación de acciones para la confiabilidad del subsector eléctrico a nivel Nacional."/>
    <x v="12"/>
    <m/>
    <s v="X"/>
    <m/>
    <d v="2022-04-01T00:00:00"/>
    <d v="2022-06-30T00:00:00"/>
    <s v="2. Direccionamiento Estratégico"/>
    <s v="2.1 Planeación Institucional"/>
    <s v="N.A."/>
    <m/>
    <n v="0"/>
    <s v="-Esta actividad se tiene prevista para ser realizada en el 2do semestre del año 2022. _x000a_- Se encuentra en trámite traslado de recursos de la oficina de Fondos, una vez se cuente con este trámite se procederá a dar inicio al proceso contractual."/>
    <m/>
    <m/>
    <m/>
    <s v="En terminos"/>
    <m/>
    <n v="0"/>
    <s v="-Esta actividad se tiene prevista para ser realizada en el 2do semestre del año 2022. _x000a_ -En trámite el traslado de recursos de la oficina de Fondos, una vez se cuente con este trámite se procederá a dar inicio al proceso pre-contractual."/>
    <n v="0"/>
    <s v="Actividad que no presenta avance al 2do trimestre, se encuentra en proceso de traslado presupuestal para la contratación correspondiente. Finalizaba en junio."/>
    <d v="2022-07-20T00:00:00"/>
    <s v="Incumplida"/>
    <d v="2022-09-30T00:00:00"/>
    <n v="0"/>
    <s v="Parte de esta actividad se realizará en el 4to trimestre de 2022. En análisis tema de vigencias futuras o FENOGE."/>
    <n v="0"/>
    <s v="Actividad que al 3er trimestre no presenta avance. Finalizaba en junio "/>
    <d v="2022-10-18T00:00:00"/>
    <s v="Incumplida"/>
    <m/>
    <n v="0"/>
    <s v="No se llevó a cabo la consultoría para la estructutración técnica de la interconexión HVDC. Se modificó convenio con FENOGE y actualmente se trabaja en un documento para realizar sondeó de mercado."/>
    <n v="0"/>
    <s v="Subactividad que no presentó avance en la vigencia."/>
    <d v="2023-01-18T00:00:00"/>
    <x v="1"/>
  </r>
  <r>
    <n v="9"/>
    <s v="Objetivo Estratégico No.4"/>
    <s v="Desarrollar las acciones necesarias que permitan materializar los planes, programas y proyectos en el sector minero energético."/>
    <s v="4.1 Impulsar obras de infraestructura para abastecimiento y confiabilidad energética."/>
    <s v="3. Estructurar convocatorias públicas y documentos de Selección"/>
    <s v="Documentos DSI y sus anexos"/>
    <n v="1"/>
    <s v="Porcentaje"/>
    <s v="3.1 Elaborar documentos de las convocatorias (DSI y anexos)"/>
    <n v="6.25E-2"/>
    <s v="Funcionamiento"/>
    <s v="N.A."/>
    <x v="12"/>
    <s v="X"/>
    <m/>
    <s v="Subdirección de Energía Eléctrica- GIT Transmisión"/>
    <d v="2022-01-01T00:00:00"/>
    <d v="2022-12-31T00:00:00"/>
    <s v="2. Direccionamiento Estratégico"/>
    <s v="2.1 Planeación Institucional"/>
    <s v="N.A."/>
    <d v="2022-03-31T00:00:00"/>
    <n v="6.7500000000000008E-3"/>
    <s v="Realizados en total para 2 proyectos:_x000a_-Estambul 230kV_x000a_-Mirolindo-Gualanday 115kV_x000a_Evidencia en carpeta: Z:\03_Calidad\Plan de Accion\2022\Trimestre 1\Convocatorias"/>
    <n v="6.7999999999999996E-3"/>
    <s v="Actividad que reporta avance sin evidencias"/>
    <d v="2022-04-19T00:00:00"/>
    <s v="Con avance"/>
    <d v="2022-06-30T00:00:00"/>
    <n v="7.0000000000000001E-3"/>
    <s v="Realizados en total para 2 proyectos:_x000a_ -Mocoa-Yarumo 115 kV_x000a_ -Flandes-Lanceros 115kV_x000a_ Evidencia en carpeta: Z:\03_Calidad\Plan de Accion\2022\Trimestre 2\Convocatorias"/>
    <n v="1.38E-2"/>
    <s v="Actividad con avance acumulado del 1,38%, cuenta con las evidencias. Finaliza en diciembre."/>
    <d v="2022-07-20T00:00:00"/>
    <s v="Con avance y en terminos"/>
    <d v="2022-09-30T00:00:00"/>
    <n v="1.7399999999999999E-2"/>
    <s v="Se actualizaron los DSI del inversionista de los proyectos:_x000a_ HUILA 230 KV_x000a_ ALCARAVÁN 230 KV_x000a_ LA PAZ 230 KV_x000a_ ALCARAVÁN 115 KV_x000a_ LA PAZ 115 KV_x000a_ Evidencia en carpeta: &quot;Z:\03_Calidad\Plan de Accion\2022\Trimestre 3\Convocatorias\A3-Estructuraciones&quot;"/>
    <n v="3.1199999999999999E-2"/>
    <s v="Actividad que reporta avance acumulado al 3er trimestre del 3,12%, cuenta con evidencias. Finaliza en diciembre."/>
    <d v="2022-10-18T00:00:00"/>
    <s v="Con avance y en terminos"/>
    <m/>
    <n v="6.25E-2"/>
    <s v="No se eleboraron DSI adicionales a los reportadoe en los trimestres anteriores"/>
    <n v="6.25E-2"/>
    <s v="Subactividad cumplida en su totalidad. La ejecución es por demanda y en el ultimo trimestre no se elaboraron DSI adicionales."/>
    <d v="2023-01-18T00:00:00"/>
    <x v="0"/>
  </r>
  <r>
    <n v="10"/>
    <s v="Objetivo Estratégico No.4"/>
    <s v="Desarrollar las acciones necesarias que permitan materializar los planes, programas y proyectos en el sector minero energético."/>
    <s v="4.1 Impulsar obras de infraestructura para abastecimiento y confiabilidad energética."/>
    <s v="4. Efectuar los procesos de selección de Interventores e Inversionistas."/>
    <s v="Convocatoria publicada"/>
    <n v="1"/>
    <s v="Porcentaje"/>
    <s v="4.1 Publicar la convocatoria en página web"/>
    <n v="1.2500000000000001E-2"/>
    <s v="Funcionamiento"/>
    <s v="N.A."/>
    <x v="12"/>
    <s v="X"/>
    <m/>
    <s v="Oficina de Gestión de la Información"/>
    <d v="2022-01-01T00:00:00"/>
    <d v="2022-12-31T00:00:00"/>
    <s v="2. Direccionamiento Estratégico"/>
    <s v="2.1 Planeación Institucional"/>
    <s v="N.A."/>
    <m/>
    <n v="0"/>
    <s v="-No se realizaron publicaciones en la página web."/>
    <m/>
    <m/>
    <m/>
    <s v="En terminos"/>
    <m/>
    <n v="0"/>
    <s v="-No se realizaron publicaciones en la página web."/>
    <n v="0"/>
    <s v="Actividad que no reporta avance durante el 2do trimestre. Finaliza en diciembre."/>
    <d v="2022-07-20T00:00:00"/>
    <s v="Sin avance y en terminos"/>
    <m/>
    <n v="0"/>
    <s v="No se realizaron publicaciones en la página web. No se han realizado procesos de convocatorias públicas"/>
    <n v="0"/>
    <s v="Actividad que no reporta avance durante el 3er trimestre, dado que no se han realizado procesos de convocatorias. Finaliza en diciembre."/>
    <d v="2022-10-18T00:00:00"/>
    <s v="Sin avance y en terminos"/>
    <d v="2022-12-23T00:00:00"/>
    <n v="1.2500000000000001E-2"/>
    <s v="Se prepublicó una (1) convocatoria. Huila 230 kV"/>
    <n v="1.2500000000000001E-2"/>
    <s v="Subactividad cumplida. Reporta la publicación de una convocatoria."/>
    <d v="2023-01-18T00:00:00"/>
    <x v="0"/>
  </r>
  <r>
    <n v="11"/>
    <s v="Objetivo Estratégico No.4"/>
    <s v="Desarrollar las acciones necesarias que permitan materializar los planes, programas y proyectos en el sector minero energético."/>
    <s v="4.1 Impulsar obras de infraestructura para abastecimiento y confiabilidad energética."/>
    <s v="4. Efectuar los procesos de selección de Interventores e Inversionistas."/>
    <s v="Adendas, respuestas a observaciones, memorando de evaluación y Resolución de selección"/>
    <n v="1"/>
    <s v="Porcentaje"/>
    <s v="4.2 Realizar el proceso de selección del interventor"/>
    <n v="2.5000000000000001E-2"/>
    <s v="Funcionamiento"/>
    <s v="N.A."/>
    <x v="12"/>
    <s v="X"/>
    <m/>
    <s v="-Oficina de Gestión de la Información_x000a_-Secretaría General- GITJuridica y contractual"/>
    <d v="2022-01-01T00:00:00"/>
    <d v="2022-12-31T00:00:00"/>
    <s v="2. Direccionamiento Estratégico"/>
    <s v="2.1 Planeación Institucional"/>
    <s v="N.A."/>
    <m/>
    <n v="0"/>
    <s v="-No se realizaron procesos de selección de interventoría para este trimestre."/>
    <m/>
    <m/>
    <m/>
    <s v="En terminos"/>
    <m/>
    <n v="0"/>
    <s v="-No se realizaron procesos de selección de interventoría para este trimestre."/>
    <n v="0"/>
    <s v="Actividad que no reporta avance durante el 2do trimestre. Finaliza en diciembre."/>
    <d v="2022-07-20T00:00:00"/>
    <s v="Sin avance y en terminos"/>
    <m/>
    <n v="0"/>
    <s v="-No se realizaron procesos de selección de interventoría para este trimestre."/>
    <n v="0"/>
    <s v="Actividad que no reporta avance durante el 3er trimestre, dado que no se han realizado procesos de convocatorias. Finaliza en diciembre."/>
    <d v="2022-10-18T00:00:00"/>
    <s v="Sin avance y en terminos"/>
    <d v="2022-12-23T00:00:00"/>
    <n v="0"/>
    <s v="-No se realizaron procesos de selección de interventoría para este trimestre."/>
    <n v="0"/>
    <s v="Subactividad que no presentó avance en la vigencia."/>
    <d v="2023-01-18T00:00:00"/>
    <x v="1"/>
  </r>
  <r>
    <n v="12"/>
    <s v="Objetivo Estratégico No.4"/>
    <s v="Desarrollar las acciones necesarias que permitan materializar los planes, programas y proyectos en el sector minero energético."/>
    <s v="4.1 Impulsar obras de infraestructura para abastecimiento y confiabilidad energética."/>
    <s v="4. Efectuar los procesos de selección de Interventores e Inversionistas."/>
    <s v="Adendas, respuestas a observaciones, actas de apertura, evalución, continuación, adjudicación y/o desierto."/>
    <n v="1"/>
    <s v="Porcentaje"/>
    <s v="4.3 Realizar el proceso de selección del inversionista"/>
    <n v="3.7499999999999999E-2"/>
    <s v="Funcionamiento"/>
    <s v="N.A."/>
    <x v="12"/>
    <s v="X"/>
    <m/>
    <s v="Oficina de Gestión de la Información"/>
    <d v="2022-01-01T00:00:00"/>
    <d v="2022-12-31T00:00:00"/>
    <s v="2. Direccionamiento Estratégico"/>
    <s v="2.1 Planeación Institucional"/>
    <s v="N.A."/>
    <m/>
    <n v="0"/>
    <s v="-No se realizaron procesos de selección de inversionista para este trimestre."/>
    <m/>
    <m/>
    <m/>
    <s v="En terminos"/>
    <m/>
    <n v="0"/>
    <s v="-No se realizaron procesos de selección de inversionista para este trimestre."/>
    <n v="0"/>
    <s v="Actividad que no reporta avance durante el 2do trimestre. Finaliza en diciembre."/>
    <d v="2022-07-20T00:00:00"/>
    <s v="Sin avance y en terminos"/>
    <m/>
    <n v="0"/>
    <s v="-No se realizaron procesos de selección de inversionista para este trimestre."/>
    <n v="0"/>
    <s v="Actividad que no reporta avance durante el 3er trimestre, dado que no se han realizado procesos de convocatorias. Finaliza en diciembre."/>
    <d v="2022-10-18T00:00:00"/>
    <s v="Sin avance y en terminos"/>
    <d v="2022-12-23T00:00:00"/>
    <n v="0"/>
    <s v="-No se realizaron procesos de selección de inversionista para este trimestre."/>
    <n v="0"/>
    <s v="Subactividad que no presentó avance en la vigencia."/>
    <d v="2023-01-18T00:00:00"/>
    <x v="1"/>
  </r>
  <r>
    <n v="13"/>
    <s v="Objetivo Estratégico No.4"/>
    <s v="Desarrollar las acciones necesarias que permitan materializar los planes, programas y proyectos en el sector minero energético."/>
    <s v="4.1 Impulsar obras de infraestructura para abastecimiento y confiabilidad energética."/>
    <s v="5. Efectuar seguimiento a los proyectos en ejecución objeto de convocatoria pública y generar los debidos reportes."/>
    <s v="Documento (informe)"/>
    <n v="1"/>
    <s v="Porcentaje"/>
    <s v="5.1 Informe avance ejecución proyectos objetos de convocatorias"/>
    <n v="1.4999999999999999E-2"/>
    <s v="Funcionamiento"/>
    <s v="N.A."/>
    <x v="12"/>
    <m/>
    <s v="X"/>
    <m/>
    <d v="2022-01-01T00:00:00"/>
    <d v="2022-12-31T00:00:00"/>
    <s v="2. Direccionamiento Estratégico"/>
    <s v="2.1 Planeación Institucional"/>
    <s v="N.A."/>
    <d v="2022-03-31T00:00:00"/>
    <n v="3.7499999999999999E-3"/>
    <s v="-Se realizaron 15 informes durante el periodo: _x000a_*1 Informe al Viceministro, 1 radar, 3 mapas CNO, 1 Plan 5 Caribe. Adicionalmente  se diligenciaron  4 reportes en la plataforma de Presidencia  PINES, 6  matrices de Compromiso por Colombia dirigidos a MME_x000a_"/>
    <n v="3.8E-3"/>
    <s v="Actividad que reporta avance sin evidencias"/>
    <d v="2022-04-19T00:00:00"/>
    <s v="Con avance"/>
    <d v="2022-06-30T00:00:00"/>
    <n v="3.8E-3"/>
    <s v="-Se realizaron 16 informes durante el periodo: _x000a_ *1 Informe al Viceministro y 3 mapas CNO. Adicionalmente se diligenciaron 6 reportes en la plataforma de Presidencia PINES, 6 matrices de Compromiso por Colombia dirigidos a MME_x000a_ (evidencia en carpeta: Z:\0"/>
    <n v="7.6E-3"/>
    <s v="Actividad con avance acumulado del 0,76%, cuenta con las evidencias de los informes. Finaliza en diciembre."/>
    <d v="2022-07-20T00:00:00"/>
    <s v="Con avance y en terminos"/>
    <d v="2022-09-30T00:00:00"/>
    <n v="3.8E-3"/>
    <s v="Se realizaron 10 informes durante el periodo: _x000a_ 1 Informe al Viceministro_x000a_ 3 mapas CNO. _x000a_ 1 Radar _x000a_ Adicionalmente se diligenciaron:_x000a_ 3 reportes en la plataforma de Presidencia PINES_x000a_ 3 matrices de Compromiso por Colombia dirigidos a MME (pendiente)_x000a_  (ev"/>
    <n v="1.14E-2"/>
    <s v="Actividad que reporta avance acumulado al 3er trimestre del 1,14%, cuenta con evidencias. Finaliza en diciembre."/>
    <d v="2022-10-18T00:00:00"/>
    <s v="Con avance y en terminos"/>
    <d v="2022-12-23T00:00:00"/>
    <n v="1.4999999999999999E-2"/>
    <s v="Se realizaron 11 informes durante el periodo: _x000a_ 3 mapas CNO._x000a_ 1 mapa CAPT _x000a_  1 Radar _x000a_  Adicionalmente se realizaron:_x000a_  6 reuniones de seguimiento a PINES con las empresa_x000a_  (evidencia en carpeta&quot;\\srvconvoca01\Convocatorias\03_Calidad\Plan de Accion\2022\"/>
    <n v="1.4999999999999999E-2"/>
    <s v="Subactividad ejecutada completamente"/>
    <d v="2023-01-18T00:00:00"/>
    <x v="0"/>
  </r>
  <r>
    <n v="14"/>
    <s v="Objetivo Estratégico No.4"/>
    <s v="Desarrollar las acciones necesarias que permitan materializar los planes, programas y proyectos en el sector minero energético."/>
    <s v="4.1 Impulsar obras de infraestructura para abastecimiento y confiabilidad energética."/>
    <s v="5. Efectuar seguimiento a los proyectos en ejecución objeto de convocatoria pública y generar los debidos reportes."/>
    <s v="Lista de Asistencia,documento PPT presentada por los Interventores"/>
    <n v="1"/>
    <s v="Porcentaje"/>
    <s v="5.2 Reuniones de seguimiento de interventoría"/>
    <n v="0.01"/>
    <s v="Funcionamiento"/>
    <s v="N.A."/>
    <x v="12"/>
    <m/>
    <s v="X"/>
    <m/>
    <d v="2022-01-01T00:00:00"/>
    <d v="2022-12-31T00:00:00"/>
    <s v="2. Direccionamiento Estratégico"/>
    <s v="2.1 Planeación Institucional"/>
    <s v="N.A."/>
    <d v="2022-03-31T00:00:00"/>
    <n v="2.5000000000000001E-3"/>
    <s v="-Se realizó seguimiento a  21 proyectos de convocatorias en ejecución (evidencia en carpeta: Z:\03_Calidad\Plan de Accion\2022\Trimestre 1\Convocatorias)."/>
    <n v="2.5000000000000001E-3"/>
    <s v="Actividad que reporta avance sin evidencias"/>
    <d v="2022-04-19T00:00:00"/>
    <s v="Con avance"/>
    <d v="2022-06-30T00:00:00"/>
    <n v="2.5000000000000001E-3"/>
    <s v="-Se realizó seguimiento a 21 proyectos de convocatorias en ejecución (evidencia en carpeta: Z:\03_Calidad\Plan de Accion\2022\Trimestre 2\Convocatorias)."/>
    <n v="5.0000000000000001E-3"/>
    <s v="Actividad con avance acumulado del 0,5%, cuenta con las evidencias de los seguimientos. Finaliza en diciembre."/>
    <d v="2022-07-20T00:00:00"/>
    <s v="Con avance y en terminos"/>
    <d v="2022-09-30T00:00:00"/>
    <n v="2.5000000000000001E-3"/>
    <s v="Se realizó seguimiento a 21 proyectos de convocatorias en ejecución (evidencia en carpeta: &quot;Z:\03_Calidad\Plan de Accion\2022\Trimestre 3\Convocatorias\A5- Seguimiento\Reuniones Interventoría&quot;)."/>
    <n v="7.4999999999999997E-3"/>
    <s v="Actividad que reporta avance acumulado al 3er trimestre del 0,75%, cuenta con evidencias. Finaliza en diciembre."/>
    <d v="2022-10-18T00:00:00"/>
    <s v="Con avance y en terminos"/>
    <d v="2022-12-23T00:00:00"/>
    <n v="0.01"/>
    <s v="Se realizó seguimiento a 21 proyectos de convocatorias en ejecución (evidencia en carpeta: &quot;\\srvconvoca01\Convocatorias\03_Calidad\Plan de Accion\2022\Trimestre 4\Convocatorias\A5- Seguimiento\Reuniones Interventoría&quot;)."/>
    <n v="0.01"/>
    <s v="Subactividad ejecutada completamente"/>
    <d v="2023-01-18T00:00:00"/>
    <x v="0"/>
  </r>
  <r>
    <n v="15"/>
    <s v="Objetivo Estratégico No.4"/>
    <s v="Desarrollar las acciones necesarias que permitan materializar los planes, programas y proyectos en el sector minero energético."/>
    <s v="4.1 Impulsar obras de infraestructura para abastecimiento y confiabilidad energética."/>
    <s v="5. Efectuar seguimiento a los proyectos en ejecución objeto de convocatoria pública y generar los debidos reportes."/>
    <s v="Documento con observaciones a los informes y oficios de aprobación de informes"/>
    <n v="1"/>
    <s v="Porcentaje"/>
    <s v="5.3 Revisión de informes de interventoría"/>
    <n v="2.5000000000000001E-2"/>
    <s v="Funcionamiento"/>
    <s v="N.A."/>
    <x v="12"/>
    <m/>
    <s v="X"/>
    <m/>
    <d v="2022-01-01T00:00:00"/>
    <d v="2022-12-31T00:00:00"/>
    <s v="2. Direccionamiento Estratégico"/>
    <s v="2.1 Planeación Institucional"/>
    <s v="N.A."/>
    <d v="2022-03-31T00:00:00"/>
    <n v="6.2500000000000003E-3"/>
    <s v="- Durante el trimestre se revisaron  los informes mensuales y trimestrales de los proyectos de convocatorias, de los cuales 26 cuentan con aprobación_x000a_(evidencia en carpeta: Z:\03_Calidad\Plan de Accion\2022\Trimestre 1\Convocatorias)"/>
    <n v="6.3E-3"/>
    <s v="Actividad que reporta avance sin evidencias"/>
    <d v="2022-04-19T00:00:00"/>
    <s v="Con avance"/>
    <d v="2022-06-30T00:00:00"/>
    <n v="6.3E-3"/>
    <s v="- Durante el trimestre se revisaron los informes mensuales y trimestrales de los proyectos de convocatorias, de los cuales 55 cuentan con aprobación_x000a_ (evidencia en carpeta: Z:\03_Calidad\Plan de Accion\2022\Trimestre 2\Convocatorias)"/>
    <n v="1.26E-2"/>
    <s v="Actividad con avance acumulado del 1,26%, cuenta con las evidencias de los informes revisados. Finaliza en diciembre."/>
    <d v="2022-07-20T00:00:00"/>
    <s v="Con avance y en terminos"/>
    <d v="2022-09-30T00:00:00"/>
    <n v="6.3E-3"/>
    <s v="Durante el trimestre se revisaron los informes mensuales y trimestrales de los proyectos de convocatorias, de los cuales 24 cuentan con aprobación_x000a_  (evidencia en carpeta: &quot;Z:\03_Calidad\Plan de Accion\2022\Trimestre 3\Convocatorias\A5- Seguimiento\Seguim"/>
    <n v="1.89E-2"/>
    <s v="Actividad que reporta avance acumulado al 3er trimestre del 1,89%, cuenta con evidencias. Finaliza en diciembre."/>
    <d v="2022-10-18T00:00:00"/>
    <s v="Con avance y en terminos"/>
    <d v="2022-12-23T00:00:00"/>
    <n v="2.5000000000000001E-2"/>
    <s v="Durante el trimestre se revisaron los informes mensuales y trimestrales de los proyectos de convocatorias, de los cuales 30 cuentan con aprobación_x000a_  (evidencia en carpeta: &quot;\\srvconvoca01\Convocatorias\03_Calidad\Plan de Accion\2022\Trimestre 4\Convocator"/>
    <n v="2.5000000000000001E-2"/>
    <s v="Subactividad ejecutada completamente"/>
    <d v="2023-01-18T00:00:00"/>
    <x v="0"/>
  </r>
  <r>
    <n v="16"/>
    <s v="Objetivo Estratégico No.4"/>
    <s v="Desarrollar las acciones necesarias que permitan materializar los planes, programas y proyectos en el sector minero energético."/>
    <s v="4.1 Impulsar obras de infraestructura para abastecimiento y confiabilidad energética."/>
    <s v="5. Efectuar seguimiento a los proyectos en ejecución objeto de convocatoria pública y generar los debidos reportes."/>
    <s v="Geovisor Actualizado en página web"/>
    <n v="1"/>
    <s v="Porcentaje"/>
    <s v="5.4 Actualizar Geovisor Convocatorias"/>
    <n v="2.5000000000000001E-3"/>
    <s v="Funcionamiento"/>
    <s v="N.A."/>
    <x v="12"/>
    <s v="X"/>
    <m/>
    <s v="Oficina de Gestión de la Información"/>
    <d v="2022-01-01T00:00:00"/>
    <d v="2022-12-31T00:00:00"/>
    <s v="2. Direccionamiento Estratégico"/>
    <s v="2.1 Planeación Institucional"/>
    <s v="N.A."/>
    <d v="2022-03-31T00:00:00"/>
    <n v="6.2500000000000001E-4"/>
    <s v="Se envió correo a la OGI con información para actualizar el Geovisor  y se encuentra actualizado a marzo del 2022.Evidencia en carpeta:Z:\03_Calidad\Plan de Accion\2022\Trimestre 1\Convocatorias)"/>
    <n v="5.9999999999999995E-4"/>
    <s v="Actividad que reporta avance sin evidencias"/>
    <d v="2022-04-19T00:00:00"/>
    <s v="Con avance"/>
    <d v="2022-06-30T00:00:00"/>
    <n v="5.9999999999999995E-4"/>
    <s v="Se envió correo a la OGI con información para actualizar el Geovisor y se encuentra actualizado a mayo 2022.Evidencia en carpeta:Z:\03_Calidad\Plan de Accion\2022\Trimestre 2\Convocatorias)"/>
    <n v="1.1999999999999999E-3"/>
    <s v="Actividad con avance acumulado del 0,12%, cuenta con las evidencias de los informes revisados. Finaliza en diciembre."/>
    <d v="2022-07-20T00:00:00"/>
    <s v="Con avance y en terminos"/>
    <d v="2022-09-30T00:00:00"/>
    <n v="5.9999999999999995E-4"/>
    <s v="Se envió correo a la OGI con información para actualizar el Geovisor y se encuentra actualizado a agosto 2022.Evidencia en carpeta:&quot;Z:\03_Calidad\Plan de Accion\2022\Trimestre 3\Convocatorias\A5- Seguimiento\Geovisor&quot;)"/>
    <n v="1.8E-3"/>
    <s v="Actividad que reporta avance acumulado al 3er trimestre del 0,18%, cuenta con evidencias. Finaliza en diciembre."/>
    <d v="2022-10-18T00:00:00"/>
    <s v="Con avance y en terminos"/>
    <d v="2022-12-23T00:00:00"/>
    <n v="2.5000000000000001E-3"/>
    <s v="Se envió correo a la OGI con información para actualizar el Geovisor y se encuentra actualizado a didiembre de 2022.Evidencia en carpeta:&quot;\\srvconvoca01\Convocatorias\03_Calidad\Plan de Accion\2022\Trimestre 4\Convocatorias\A5- Seguimiento\Geovisor&quot;)"/>
    <n v="2.5000000000000001E-3"/>
    <s v="Subactividad ejecutada completamente"/>
    <d v="2023-01-18T00:00:00"/>
    <x v="0"/>
  </r>
  <r>
    <n v="17"/>
    <s v="Objetivo Estratégico No.3"/>
    <s v="Orientar el aprovechamiento y uso eficiente y responsable de los recursos minero – energéticos."/>
    <s v="3.1 Elaborar los planes minero-energéticos con aplicación de estándares OCDE, y alineación con los ODS, objetivos transformacionales del sector y Plan Nacional de Desarrollo – PND."/>
    <s v="Elaborar el Plan de Expansión de Generación de Energía Eléctrica"/>
    <s v="Documento con los objetivos y escenarios propuestos del Plan de Expansión"/>
    <n v="1"/>
    <s v="Porcentaje"/>
    <s v="1.1 Elaborar documento donde se presenten los objetivos y escenarios del Plan de Expansión"/>
    <n v="2.5000000000000001E-2"/>
    <s v="Funcionamiento / Inversión"/>
    <s v="Implementación de acciones para la confiabilidad del subsector eléctrico a nivel Nacional."/>
    <x v="13"/>
    <s v="X"/>
    <m/>
    <s v="Socializar con Subdirección de Demanda y el MME"/>
    <d v="2022-01-01T00:00:00"/>
    <d v="2022-04-28T00:00:00"/>
    <s v="2. Direccionamiento Estratégico"/>
    <s v="2.1 Planeación Institucional"/>
    <s v="N.A."/>
    <d v="2021-03-31T00:00:00"/>
    <n v="0.01"/>
    <s v="En consolidación de información . Se realizan entrevistas a partes interesadas para caracterizar el entorno nacional"/>
    <n v="0.01"/>
    <s v="Actividad que reporta avance sin evidencias"/>
    <d v="2022-04-19T00:00:00"/>
    <s v="Con avance"/>
    <d v="2022-06-30T00:00:00"/>
    <n v="0.01"/>
    <s v="Se plantean escenarios por parte del Grupo, falta el Vo.Bo.  por parte de los Subdirectores. "/>
    <n v="0.02"/>
    <s v="Actividad con avance acumulado del 2% y cuenta con las evidencias correspondientes, tiene rezago de 1%. Finalizaba en abril."/>
    <d v="2022-07-20T00:00:00"/>
    <s v="Incumplida"/>
    <d v="2022-09-30T00:00:00"/>
    <n v="2.5000000000000001E-2"/>
    <s v="Se realiza un ejercicio de escenarios conjuntos con el Plan energètico Nacional entre las Subdirecciones de Energìa elèctrica y la Subdirecciòn de demanda con el Vo.Bo.  por parte de los Subdirectores.  Ruta: \\srvgeneracion01\2022\1. PEG 2022 2036\Escena"/>
    <n v="2.5000000000000001E-2"/>
    <s v="Actividad cumplida durante el 3er trimestre, cuenta con las evidencias."/>
    <d v="2022-10-18T00:00:00"/>
    <s v="Cumplida"/>
    <d v="2022-12-31T00:00:00"/>
    <n v="2.5000000000000001E-2"/>
    <s v="Cumplida durante el 3er trimestre"/>
    <n v="2.5000000000000001E-2"/>
    <s v="Subactividad ejecutada completamente"/>
    <d v="2023-01-18T00:00:00"/>
    <x v="0"/>
  </r>
  <r>
    <n v="18"/>
    <s v="Objetivo Estratégico No.3"/>
    <s v="Orientar el aprovechamiento y uso eficiente y responsable de los recursos minero – energéticos."/>
    <s v="3.1 Elaborar los planes minero-energéticos con aplicación de estándares OCDE, y alineación con los ODS, objetivos transformacionales del sector y Plan Nacional de Desarrollo – PND."/>
    <s v="Elaborar el Plan de Expansión de Generación de Energía Eléctrica"/>
    <s v="Bases de datos actualizadas para las simulaciones."/>
    <n v="1"/>
    <s v="Porcentaje"/>
    <s v="1.2 Actualizar bases de datos con la infraestructura, series y demanda para los análisis del Plan Expansión"/>
    <n v="3.7499999999999999E-2"/>
    <s v="Funcionamiento / Inversión"/>
    <s v="Implementación de acciones para la confiabilidad del subsector eléctrico a nivel Nacional."/>
    <x v="13"/>
    <s v="X"/>
    <m/>
    <s v="Subdirección de Demanda,_x000a_Subdirección de Hidrocarburos,_x000a_Subdirección de Minería,_x000a_Grupo de Convocatorias, Grupo de Transmisión."/>
    <d v="2022-01-01T00:00:00"/>
    <d v="2022-07-31T00:00:00"/>
    <s v="2. Direccionamiento Estratégico"/>
    <s v="2.1 Planeación Institucional"/>
    <s v="N.A."/>
    <d v="2021-03-31T00:00:00"/>
    <n v="1.7500000000000002E-2"/>
    <s v="Se tienen las proyecciones de precios publicadas en la Web"/>
    <n v="1.7500000000000002E-2"/>
    <s v="Actividad que reporta avance sin evidencias"/>
    <d v="2022-04-19T00:00:00"/>
    <s v="Con avance"/>
    <d v="2022-06-30T00:00:00"/>
    <n v="1.7500000000000002E-2"/>
    <s v="Se avanzó en el 95% de base de datos aun falta el Vo.Bo. de definición de los proyectos del portafolio, falta los datos de capacidad de interconexión entre las areas operativas por parte del Grupo de Transmisión. Evicdencia en las bases de datos de los pr"/>
    <n v="3.5000000000000003E-2"/>
    <s v="Actividad con avance acumulado del 3,5% y cuenta con las evidencias correspondientes. Finaliza en julio."/>
    <d v="2022-07-20T00:00:00"/>
    <s v="Con avance y en terminos"/>
    <d v="2022-09-30T00:00:00"/>
    <n v="3.7499999999999999E-2"/>
    <s v="Se encuentra 100%  en el servidor del grupo de Generaciòn en la ruta: \\srvgeneracion01\2022\3. BD SDDP"/>
    <n v="3.7499999999999999E-2"/>
    <s v="Actividad cumplida durante el 3er trimestre, cuenta con las evidencias ubicadas el servidor del grupo de generación. "/>
    <d v="2022-10-18T00:00:00"/>
    <s v="Cumplida"/>
    <d v="2022-12-31T00:00:00"/>
    <n v="3.7499999999999999E-2"/>
    <s v="Cumplida durante el 2o trimestre. Adicionalmente se facilita y ajusta a requerimientos información para la iniciativa del Ministerio de Minas y energía con el Banco InterAmericano de Desarrollo, EMOBIITY COLOMBIA WB CIFTAF: MODELOS DE PLANIFICACION Y HERR"/>
    <n v="3.7499999999999999E-2"/>
    <s v="Subactividad ejecutada completamente"/>
    <d v="2023-01-18T00:00:00"/>
    <x v="0"/>
  </r>
  <r>
    <n v="19"/>
    <s v="Objetivo Estratégico No.3"/>
    <s v="Orientar el aprovechamiento y uso eficiente y responsable de los recursos minero – energéticos."/>
    <s v="3.1 Elaborar los planes minero-energéticos con aplicación de estándares OCDE, y alineación con los ODS, objetivos transformacionales del sector y Plan Nacional de Desarrollo – PND."/>
    <s v="Elaborar el Plan de Expansión de Generación de Energía Eléctrica"/>
    <s v="Documento Plan de Expansión preliminar"/>
    <n v="1"/>
    <s v="Porcentaje"/>
    <s v="1.3 Realizar el procesamiento de información, simulaciones de escenarios, análisis y documento del Plan de Expansión de Generación versión preliminar"/>
    <n v="3.7499999999999999E-2"/>
    <s v="Funcionamiento / Inversión"/>
    <s v="Implementación de acciones para la confiabilidad del subsector eléctrico a nivel Nacional."/>
    <x v="13"/>
    <s v="X"/>
    <m/>
    <s v="Subdirección de Demanda"/>
    <d v="2022-05-01T00:00:00"/>
    <d v="2022-10-20T00:00:00"/>
    <s v="2. Direccionamiento Estratégico"/>
    <s v="2.1 Planeación Institucional"/>
    <s v="N.A."/>
    <m/>
    <n v="0"/>
    <s v="Se inicia en el 2o trimestre."/>
    <m/>
    <m/>
    <m/>
    <s v="En terminos"/>
    <d v="2022-06-30T00:00:00"/>
    <n v="1.2500000000000001E-2"/>
    <s v="Se adenta el esqueleto del docuemento preliminar definiendo la tabla de contenido preliminar (https://docs.google.com/document/d/1-n_nUnzGPm8mI_wkfiw452eN353XZCEQpRQhmfsCe14/edit#). Aun falta información y Vo.Bo. al Portafolio y a los escenarios, una vez "/>
    <n v="1.2500000000000001E-2"/>
    <s v="Actividad con avance 1,25%, cuenta con las evidencias que no se pueden validar por no contar con acceso al documento. Finaliza en octubre."/>
    <d v="2022-07-20T00:00:00"/>
    <s v="Con avance y en terminos"/>
    <d v="2022-09-30T00:00:00"/>
    <n v="1.7999999999999999E-2"/>
    <s v="Se avanza al final de septiembre con inicio de la implementaciòn del primer escenario. Se realizan reuniones al final de septiembre donde se realizan ajustes los resultados se puede evidenciar el en servidor de generaciòn. Ruta: \\srvgeneracion01\2022\3. "/>
    <n v="1.7999999999999999E-2"/>
    <s v="Actividad que presenta avance acumulado al 3er trimestre del 1,8%, cuenta con las evidencias ubicadas en servidor del grupo de generación. Finaliza en octubre."/>
    <d v="2022-10-18T00:00:00"/>
    <s v="Con avance y en terminos"/>
    <d v="2022-12-31T00:00:00"/>
    <n v="0.02"/>
    <s v="Se realizaron ajustes a los escenarios planteados en Septiembre, se avanza en un documento pleliminar sin embargo, debido a un retrazo de mas de 2 meses en el cumplimiento del cronograma generados por cambios en los supuestos (COVID, Guerra Rusia-Ucrania)"/>
    <n v="0.02"/>
    <s v="Subactividad no finalizada,  se plantea terminación para la vigencia 2023"/>
    <d v="2023-01-18T00:00:00"/>
    <x v="1"/>
  </r>
  <r>
    <n v="20"/>
    <s v="Objetivo Estratégico No.3"/>
    <s v="Orientar el aprovechamiento y uso eficiente y responsable de los recursos minero – energéticos."/>
    <s v="3.1 Elaborar los planes minero-energéticos con aplicación de estándares OCDE, y alineación con los ODS, objetivos transformacionales del sector y Plan Nacional de Desarrollo – PND."/>
    <s v="Elaborar el Plan de Expansión de Generación de Energía Eléctrica"/>
    <s v="Documento Plan de Expansión definitivo"/>
    <n v="1"/>
    <s v="Porcentaje"/>
    <s v="1.4 Realizar el procesamiento de información, simulaciones de escenarios, análisis y documento del Plan de Expansión de Generación versión final"/>
    <n v="0.05"/>
    <s v="Funcionamiento / Inversión"/>
    <s v="Implementación de acciones para la confiabilidad del subsector eléctrico a nivel Nacional."/>
    <x v="13"/>
    <s v="X"/>
    <m/>
    <s v="GIT de Transmisión"/>
    <d v="2022-08-28T00:00:00"/>
    <d v="2022-11-30T00:00:00"/>
    <s v="2. Direccionamiento Estratégico"/>
    <s v="2.1 Planeación Institucional"/>
    <s v="N.A."/>
    <m/>
    <n v="0"/>
    <s v="Se inicia en el 2o semestre."/>
    <m/>
    <m/>
    <m/>
    <s v="En terminos"/>
    <m/>
    <n v="0"/>
    <s v="Se inicia en el 2do semestre"/>
    <n v="0"/>
    <s v="Actividad que se ejecutará en entre agosto y noviembre según lo proyectado."/>
    <d v="2022-07-20T00:00:00"/>
    <s v="Sin avance y en terminos"/>
    <d v="2022-09-30T00:00:00"/>
    <n v="0"/>
    <s v="No inicia mientras no se termine la actividad precedente."/>
    <n v="0"/>
    <s v="Actividad que al 3er trimestre no presenta avance, programada para ejecutar entre agosto y noviembre. Finaliza en noviembre."/>
    <d v="2022-10-18T00:00:00"/>
    <s v="Sin avance y en terminos"/>
    <d v="2022-12-31T00:00:00"/>
    <n v="0"/>
    <s v="Se requiere terminar el plan preliminar como requisito."/>
    <n v="0"/>
    <s v="Subactividad que no presentó avance en la vigencia."/>
    <d v="2023-01-18T00:00:00"/>
    <x v="1"/>
  </r>
  <r>
    <n v="21"/>
    <s v="Objetivo Estratégico No.4"/>
    <s v="Desarrollar las acciones necesarias que permitan materializar los planes, programas y proyectos en el sector minero energético."/>
    <s v="4.1 Impulsar obras de infraestructura para abastecimiento y confiabilidad energética."/>
    <s v="Realizar seguimiento al estado de los proyectos de generación futuros con compromisos"/>
    <s v="Informe"/>
    <n v="1"/>
    <s v="Porcentaje"/>
    <s v="2.1 Procesar la información, realizar requerimientos y elaborar informe de seguimiento trimestral"/>
    <n v="1.2500000000000001E-2"/>
    <s v="Funcionamiento / Inversión"/>
    <s v="Implementación de acciones para la confiabilidad del subsector eléctrico a nivel Nacional."/>
    <x v="13"/>
    <s v="X"/>
    <m/>
    <s v="Grupo de Convocatorias, Grupo de Transmisión."/>
    <d v="2022-01-01T00:00:00"/>
    <d v="2022-12-30T00:00:00"/>
    <s v="2. Direccionamiento Estratégico"/>
    <s v="2.1 Planeación Institucional"/>
    <s v="N.A."/>
    <d v="2022-03-31T00:00:00"/>
    <n v="2.5000000000000001E-3"/>
    <s v="Esta en revisión el primer informe"/>
    <n v="2.5000000000000001E-3"/>
    <s v="Actividad que reporta avance sin evidencias"/>
    <d v="2022-04-19T00:00:00"/>
    <s v="Con avance"/>
    <d v="2022-06-30T00:00:00"/>
    <n v="3.8E-3"/>
    <s v="Se publicó el primer informe y se avanza en la revisión del segundo informe"/>
    <n v="6.3E-3"/>
    <s v="Actividad que presente avance acumulado del 0,63%, cuenta con las evidencias. Finaliza en diciembre."/>
    <d v="2022-07-20T00:00:00"/>
    <s v="Con avance y en terminos"/>
    <d v="2022-09-30T00:00:00"/>
    <n v="9.4000000000000004E-3"/>
    <s v="Se publicó el segundo informe y se avanza en la revisión del tercer informe. enlace: http://www.siel.gov.co/Inicio/Generaci%C3%B3n/SeguimientoaproyectosdeGeneraci%C3%B3n/tabid/112/Default.aspx"/>
    <n v="9.4000000000000004E-3"/>
    <s v="Actividad que presenta avance acumulado al 3er trimestre del 0,93%, cuenta con las evidencias ubicadas en el SIEL. Finaliza en diciembre."/>
    <d v="2022-10-18T00:00:00"/>
    <s v="Con avance y en terminos"/>
    <d v="2022-12-31T00:00:00"/>
    <n v="1.2500000000000001E-2"/>
    <s v="Se publicó el tercer informe y se avanza en la revisión del cuarto informe. enlace: http://www.siel.gov.co/Inicio/Generaci%C3%B3n/SeguimientoaproyectosdeGeneraci%C3%B3n/tabid/112/Default.aspx"/>
    <n v="1.2500000000000001E-2"/>
    <s v="Subactividad ejecutada completamente"/>
    <d v="2023-01-18T00:00:00"/>
    <x v="0"/>
  </r>
  <r>
    <n v="22"/>
    <s v="Objetivo Estratégico No.3"/>
    <s v="Orientar el aprovechamiento y uso eficiente y responsable de los recursos minero – energéticos."/>
    <s v="3.2 Realizar una planificación del sector minero energético que propenda por la armonización de los intereses del gobierno nacional con los intereses del territorio en las dimensiones económicas, medioambientales, sociales y culturales."/>
    <s v="Procesar las solicitudes de concepto de potencial hidroenergético"/>
    <s v="Oficios de conceptos o de requerimientos"/>
    <n v="1"/>
    <s v="Porcentaje"/>
    <s v="3.1 Realización de Oficios de concepto u Oficios de requerimientos."/>
    <n v="0.02"/>
    <s v="Funcionamiento / Inversión"/>
    <s v="Implementación de acciones para la confiabilidad del subsector eléctrico a nivel Nacional."/>
    <x v="13"/>
    <m/>
    <s v="X"/>
    <m/>
    <d v="2022-01-01T00:00:00"/>
    <d v="2022-12-30T00:00:00"/>
    <s v="2. Direccionamiento Estratégico"/>
    <s v="2.1 Planeación Institucional"/>
    <s v="N.A."/>
    <d v="2022-03-31T00:00:00"/>
    <n v="5.0000000000000001E-3"/>
    <s v="Se presentó 1 concepto ( Rad.20221110026242 y  20221110026582 ) y se solicitó información  faltante (Rad 20221500019771) para el concepto solicitado (Tablas res 052 y DAA.)"/>
    <n v="5.0000000000000001E-3"/>
    <s v="Actividad que reporta avance sin evidencias"/>
    <d v="2022-04-19T00:00:00"/>
    <s v="Con avance"/>
    <d v="2022-06-30T00:00:00"/>
    <n v="5.0000000000000001E-3"/>
    <s v="Se reciben 4 solicitudes de las cuales se emite concepto del proyecto de la PCH Esparta y se requiríó información adicional a la Autoridad Ambiental y/o promotor de los proyectos PCH Zaque, PCH La Mirandita y PCH Consota (EIA)"/>
    <n v="0.01"/>
    <s v="Actividad que presente avance acumulado del 1%, cuenta con las evidencias. Finaliza en diciembre."/>
    <d v="2022-07-20T00:00:00"/>
    <s v="Con avance y en terminos"/>
    <d v="2022-09-30T00:00:00"/>
    <n v="1.4999999999999999E-2"/>
    <s v="Se recibe 1 solicitud PCH Río Cusiana Bajo (EIA), de la cual se recibe informaciòn aadicional requerida y se encuentra en estudio, se emiten 2 conceptos de los proyectos PCH La Mirandita y PCH Consota (EIA) se recibió información adicional a la Autoridad "/>
    <n v="1.4999999999999999E-2"/>
    <s v="Actividad que presenta avance acumulado al 3er trimestre del 0,93%, no cuenta con las evidencias para validar el reporte. Finaliza en diciembre."/>
    <d v="2022-10-18T00:00:00"/>
    <s v="Con avance y en terminos"/>
    <d v="2022-12-31T00:00:00"/>
    <n v="0.02"/>
    <s v="Se recibe 1 solicitud PCH Río Lejos B (DAA), de la cual se recibe la informaciòn requerida, se emiten 3 conceptos de los proyectos proyecto PCH San Antonio, PCH Río Cusiana Bajo (solicitudes igresadas en el 3er trimestre) y PCH Río Lejos B, aún esta pendi"/>
    <n v="0.02"/>
    <s v="Subactividad ejecutada completamente"/>
    <d v="2023-01-18T00:00:00"/>
    <x v="0"/>
  </r>
  <r>
    <n v="23"/>
    <s v="Objetivo Estratégico No.3"/>
    <s v="Orientar el aprovechamiento y uso eficiente y responsable de los recursos minero – energéticos."/>
    <s v="3.2 Realizar una planificación del sector minero energético que propenda por la armonización de los intereses del gobierno nacional con los intereses del territorio en las dimensiones económicas, medioambientales, sociales y culturales."/>
    <s v="Procesar las solicitudes de concepto de potencial hidroenergético"/>
    <s v="Informe de conceptos de potencial hidroenergético"/>
    <n v="1"/>
    <s v="Porcentaje"/>
    <s v="3.2 Informe de conceptos de potencial hidroenergético. Trimestral"/>
    <n v="5.0000000000000001E-3"/>
    <s v="Funcionamiento / Inversión"/>
    <s v="Implementación de acciones para la confiabilidad del subsector eléctrico a nivel Nacional."/>
    <x v="13"/>
    <m/>
    <s v="X"/>
    <m/>
    <d v="2022-01-01T00:00:00"/>
    <d v="2022-12-30T00:00:00"/>
    <s v="2. Direccionamiento Estratégico"/>
    <s v="2.1 Planeación Institucional"/>
    <s v="N.A."/>
    <d v="2022-03-31T00:00:00"/>
    <n v="5.0000000000000001E-3"/>
    <s v="Se encuentra en elaboración y revisión."/>
    <n v="1.25E-3"/>
    <s v="Actividad que reporta avance sin evidencias"/>
    <d v="2022-04-19T00:00:00"/>
    <s v="Con avance"/>
    <d v="2022-06-30T00:00:00"/>
    <n v="1.2999999999999999E-3"/>
    <s v="Se publica el primer informe y el segundo se encuentra en elaboración y revisión."/>
    <n v="2.5000000000000001E-3"/>
    <s v="Actividad que presente avance acumulado del 0,25%, cuenta con las evidencias. Finaliza en diciembre."/>
    <d v="2022-07-20T00:00:00"/>
    <s v="Con avance y en terminos"/>
    <d v="2022-09-30T00:00:00"/>
    <n v="3.7499999999999999E-3"/>
    <s v="Se publica el segundo informe y el tercero se encuentra en elaboración y revisión. Enlace: http://www.siel.gov.co/tabid/151/Default.aspx"/>
    <n v="3.8E-3"/>
    <s v="Actividad que presenta avance acumulado al 3er trimestre del 0,38%, cuenta con las evidencias ubicadas en el SIEL. Finaliza en diciembre."/>
    <d v="2022-10-18T00:00:00"/>
    <s v="Con avance y en terminos"/>
    <d v="2022-12-31T00:00:00"/>
    <n v="5.0000000000000001E-3"/>
    <s v="Se realiza el tercer informe y el cuarto se encuentra en elaboración y revisión. Enlace: https://www1.upme.gov.co/siel/Pages/Seguimiento-potencial-hidroenergetico.aspx"/>
    <n v="5.0000000000000001E-3"/>
    <s v="Subactividad ejecutada completamente"/>
    <d v="2023-01-18T00:00:00"/>
    <x v="0"/>
  </r>
  <r>
    <n v="24"/>
    <s v="Objetivo Estratégico No.3"/>
    <s v="Orientar el aprovechamiento y uso eficiente y responsable de los recursos minero – energéticos."/>
    <s v="3.1 Elaborar los planes minero-energéticos con aplicación de estándares OCDE, y alineación con los ODS, objetivos transformacionales del sector y Plan Nacional de Desarrollo – PND."/>
    <s v="Procesar las solicitudes de inscripción en el Registro de Proyectos de Generación"/>
    <s v="Oficios de conceptos o de requerimientos"/>
    <n v="1"/>
    <s v="Porcentaje"/>
    <s v="4.1 Analizar información de solicitud de registro y elaborar oficio de registro u oficio solicitando aclaraciones."/>
    <n v="1.2500000000000001E-2"/>
    <s v="Funcionamiento / Inversión"/>
    <s v="Implementación de acciones para la confiabilidad del subsector eléctrico a nivel Nacional."/>
    <x v="13"/>
    <m/>
    <s v="X"/>
    <m/>
    <d v="2022-01-01T00:00:00"/>
    <d v="2022-12-30T00:00:00"/>
    <s v="2. Direccionamiento Estratégico"/>
    <s v="2.1 Planeación Institucional"/>
    <s v="N.A."/>
    <d v="2022-03-31T00:00:00"/>
    <n v="1.25E-3"/>
    <s v="Se presentaron gran número de solicitudes, se han presentado reprocesos por ajustes e implementación del Portal Único de Usuario, que siguen en boga."/>
    <n v="1.2999999999999999E-3"/>
    <s v="Actividad que reporta avance sin evidencias"/>
    <d v="2022-04-19T00:00:00"/>
    <s v="Con avance"/>
    <d v="2022-06-30T00:00:00"/>
    <n v="5.0000000000000001E-3"/>
    <s v="Se presentaron gran número de solicitudes(llegaron: 179, resueltas: 167_x000a_y pendientes: 12 en el periodo del 1 de enero al 30 de junio)_x000a_Se continúa presentando reprocesos por ajustes he implementación del Portal Único de Usuario."/>
    <n v="6.3E-3"/>
    <s v="Actividad que presente avance acumulado del 0,63%, cuenta con las evidencias. Finaliza en diciembre."/>
    <d v="2022-07-20T00:00:00"/>
    <s v="Con avance y en terminos"/>
    <d v="2022-09-30T00:00:00"/>
    <n v="0.93"/>
    <s v="Numero de solicitudes(llegaron: 87, resueltas: 49_x000a_PQRs y pendientes: 10 en el periodo del 1 de julio al 30 de septiembre el restop corresponderian a Q)_x000a_Se continúa presentando reprocesos por ajustes he implementación del Portal Único de Usuario."/>
    <n v="9.2999999999999992E-3"/>
    <s v="Actividad que presenta avance acumulado al 3er trimestre del 0,93%, cuenta con las evidencias ubicadas en Orfeo, sin embargo no se cuenta con los numero de radicados para validar el reporte. Finaliza en diciembre."/>
    <d v="2022-10-18T00:00:00"/>
    <s v="Con avance y en terminos"/>
    <d v="2022-12-31T00:00:00"/>
    <n v="1.2500000000000001E-2"/>
    <s v="En total se presentan 112 requerimientos, se efectuan 79 registros, 10 se encuentran en requerimiento y resuelven 23_x000a_ PQRs. Se continúa presentando reprocesos por ajustes he implementación del Portal Único de Usuario. Y se realiza el acompañamiento para l"/>
    <n v="1.2500000000000001E-2"/>
    <s v="Subactividad ejecutada completamente"/>
    <d v="2023-01-18T00:00:00"/>
    <x v="0"/>
  </r>
  <r>
    <n v="25"/>
    <s v="Objetivo Estratégico No.3"/>
    <s v="Orientar el aprovechamiento y uso eficiente y responsable de los recursos minero – energéticos."/>
    <s v="3.1 Elaborar los planes minero-energéticos con aplicación de estándares OCDE, y alineación con los ODS, objetivos transformacionales del sector y Plan Nacional de Desarrollo – PND."/>
    <s v="Procesar las solicitudes de inscripción en el Registro de Proyectos de Generación"/>
    <s v="Reportes de inscripción e informes de análisis"/>
    <n v="1"/>
    <s v="Porcentaje"/>
    <s v="4.2 Elaborar informe de registro de proyectos. Mensual."/>
    <n v="1.2500000000000001E-2"/>
    <s v="Funcionamiento / Inversión"/>
    <s v="Implementación de acciones para la confiabilidad del subsector eléctrico a nivel Nacional."/>
    <x v="13"/>
    <m/>
    <s v="X"/>
    <m/>
    <d v="2022-01-01T00:00:00"/>
    <d v="2022-12-30T00:00:00"/>
    <s v="2. Direccionamiento Estratégico"/>
    <s v="2.1 Planeación Institucional"/>
    <s v="N.A."/>
    <d v="2022-03-31T00:00:00"/>
    <n v="1.25E-3"/>
    <s v="Se encuentra en elaboración y revisión."/>
    <n v="1.2999999999999999E-3"/>
    <s v="Actividad que reporta avance sin evidencias"/>
    <d v="2022-04-19T00:00:00"/>
    <s v="Con avance"/>
    <d v="2022-06-30T00:00:00"/>
    <n v="5.0000000000000001E-3"/>
    <s v="Se publicó el primer informe y se avanza en la revisión del segundo informe"/>
    <n v="6.3E-3"/>
    <s v="Actividad que presente avance acumulado del 0,63%, cuenta con las evidencias. Finaliza en diciembre."/>
    <d v="2022-07-20T00:00:00"/>
    <s v="Con avance y en terminos"/>
    <d v="2022-09-30T00:00:00"/>
    <n v="0.93"/>
    <s v="Se publicó el segundo informe y se avanza en la revisión del tercer informe"/>
    <n v="9.2999999999999992E-3"/>
    <s v="Actividad que presenta avance acumulado al 3er trimestre del 0,93%, no se cuenta con las evidencias para validar el reporte. Finaliza en diciembre."/>
    <d v="2022-10-18T00:00:00"/>
    <s v="Con avance y en terminos"/>
    <d v="2022-12-31T00:00:00"/>
    <n v="1.2500000000000001E-2"/>
    <s v="Se publicó el tercer informe y se avanza en la revisión del cuarto informe. Enlace: https://www1.upme.gov.co/siel/Pages/Inscripcion-proyectos-generacion.aspx"/>
    <n v="1.2500000000000001E-2"/>
    <s v="Subactividad ejecutada completamente"/>
    <d v="2023-01-18T00:00:00"/>
    <x v="0"/>
  </r>
  <r>
    <n v="26"/>
    <s v="Objetivo Estratégico No.3"/>
    <s v="Orientar el aprovechamiento y uso eficiente y responsable de los recursos minero – energéticos."/>
    <s v="3.1 Elaborar los planes minero-energéticos con aplicación de estándares OCDE, y alineación con los ODS, objetivos transformacionales del sector y Plan Nacional de Desarrollo – PND."/>
    <s v="Realizar simulaciones y análisis energéticos para determinar los consumos esperados de gas"/>
    <s v="Documento con resultados y análisis"/>
    <n v="1"/>
    <s v="Porcentaje"/>
    <s v="5.1 Realizar el procesamiento de información, simulaciones de escenarios, análisis y documento soporte"/>
    <n v="2.5000000000000001E-2"/>
    <s v="Funcionamiento / Inversión"/>
    <s v="Implementación de acciones para la confiabilidad del subsector eléctrico a nivel Nacional."/>
    <x v="13"/>
    <s v="X"/>
    <m/>
    <s v="Subdirección de Demanda y_x000a_Subdirección de Hidrocarburos"/>
    <d v="2022-04-30T00:00:00"/>
    <d v="2022-08-31T00:00:00"/>
    <s v="2. Direccionamiento Estratégico"/>
    <s v="2.1 Planeación Institucional"/>
    <s v="N.A."/>
    <m/>
    <n v="0"/>
    <s v="Se inicia en el 2o trimestre."/>
    <m/>
    <m/>
    <m/>
    <s v="En terminos"/>
    <d v="2022-06-30T00:00:00"/>
    <n v="2.5000000000000001E-2"/>
    <s v="Se realiza, reuniones y se entregan los resultados requeridos."/>
    <n v="2.5000000000000001E-2"/>
    <s v="Actividad que presente avance acumulado del 2,5%, cuenta con las evidencias de los escenarios y proyecciones. Finaliza en agosto."/>
    <d v="2022-07-20T00:00:00"/>
    <s v="Con avance y en terminos"/>
    <d v="2022-09-30T00:00:00"/>
    <n v="2.5000000000000001E-2"/>
    <s v="Se entregan los resultados finales, ante los requerimientos de la Subdirecciòn de Hidrocarburos y Demanda mediante correo el jue, 25 ago, 08:02, por parte del Subdirector de Energìa Elèctrica."/>
    <n v="2.5000000000000001E-2"/>
    <s v="Actividad que reporta cumplimiemiento acorde con los programado, no cuenta con las evidencias para validar el reporte."/>
    <d v="2022-10-18T00:00:00"/>
    <s v="Cumplida"/>
    <d v="2022-12-31T00:00:00"/>
    <n v="2.5000000000000001E-2"/>
    <s v="Cumplida durante el 3er trimestre"/>
    <n v="2.5000000000000001E-2"/>
    <s v="Subactividad ejecutada completamente"/>
    <d v="2023-01-18T00:00:00"/>
    <x v="0"/>
  </r>
  <r>
    <n v="27"/>
    <s v="Objetivo Estratégico No.3"/>
    <s v="Orientar el aprovechamiento y uso eficiente y responsable de los recursos minero – energéticos."/>
    <s v="3.1 Elaborar los planes minero-energéticos con aplicación de estándares OCDE, y alineación con los ODS, objetivos transformacionales del sector y Plan Nacional de Desarrollo – PND."/>
    <s v="Gestión de Convenios Minciencias-UPME e IDEAM-UPME"/>
    <s v="Informe"/>
    <n v="1"/>
    <s v="Porcentaje"/>
    <s v="6.1 Acompañamiento y elaboración del informe de actividades"/>
    <n v="1.2500000000000001E-2"/>
    <s v="Funcionamiento / Inversión"/>
    <s v="Implementación de acciones para la confiabilidad del subsector eléctrico a nivel Nacional."/>
    <x v="13"/>
    <s v="X"/>
    <m/>
    <s v="Oficina de gestión de fondos, Subdirección de Demanda."/>
    <d v="2023-01-01T00:00:00"/>
    <d v="2023-01-30T00:00:00"/>
    <s v="2. Direccionamiento Estratégico"/>
    <s v="2.1 Planeación Institucional"/>
    <s v="N.A."/>
    <d v="2022-03-31T00:00:00"/>
    <n v="2.5000000000000001E-3"/>
    <s v="Se realizan algunos aportes a una iniciativa de la Oficina de fondos sobre actualización de Potenciales con los fines de realizarla con ayuda del IDEAM."/>
    <n v="2.5000000000000001E-3"/>
    <s v="Actividad que reporta avance sin evidencias"/>
    <d v="2022-04-19T00:00:00"/>
    <s v="Con avance"/>
    <d v="2022-06-30T00:00:00"/>
    <n v="3.8E-3"/>
    <s v="Se atiende requerimientos sobre el Informe final Convenio Colciencias 356-2011."/>
    <n v="6.3E-3"/>
    <s v="Actividad que presente avance acumulado del 0,63%, cuenta con las evidencias relacionadas con los informes de los convenios. Finaliza en diciembre."/>
    <d v="2022-07-20T00:00:00"/>
    <s v="Con avance y en terminos"/>
    <d v="2022-09-30T00:00:00"/>
    <n v="9.2999999999999992E-3"/>
    <s v="Se atiende requerimientos sobre el Informe final Convenio Colciencias 356-2011. Y se acompaña en reuniones con IDEAm a la Oficina de Gestiòn de Poryectos para faciliatar el acceso a informaciòn de radiaciòn solar en la Regiòn caribe, con miras a la actual"/>
    <n v="9.2999999999999992E-3"/>
    <s v="Actividad que presenta avance acumulado al 3er trimestre del 0,93%, no se cuenta con las evidencias para validar el reporte. Finaliza en diciembre."/>
    <d v="2022-10-18T00:00:00"/>
    <s v="Con avance y en terminos"/>
    <d v="2022-12-31T00:00:00"/>
    <n v="1.2500000000000001E-2"/>
    <s v="Se hace seguimiento requerimientos sobre la liquidación del Convenio Colciencias 356-2011. Junto con la Oficina de Gestiòn de Proyectos en apoyo al proyeto de IRENA - Servicio Global Atlas - Colombia_x000a_ se facilita información y se generan nexos sobre infor"/>
    <n v="1.2500000000000001E-2"/>
    <s v="Subactividad ejecutada completamente"/>
    <d v="2023-01-18T00:00:00"/>
    <x v="0"/>
  </r>
  <r>
    <n v="28"/>
    <s v="Objetivo Estratégico No.4"/>
    <s v="Desarrollar las acciones necesarias que permitan materializar los planes, programas y proyectos en el sector minero energético."/>
    <s v="4.3 Realizar acciones para extender la cobertura de servicios públicos de electricidad y gas combustible.  "/>
    <s v="Realizar la estimación del Indice de Cobertura del servicio de energía eléctrica ICEE"/>
    <s v="Solicitud a los proveedores de información (ORs, IPSE, Superservicios)."/>
    <n v="1"/>
    <s v="Porcentaje"/>
    <s v="1.1 Realizar gestión para la obtención de datos e información necesaria para la estimación del ICEE"/>
    <n v="2.5000000000000001E-2"/>
    <s v="Funcionamiento"/>
    <s v="N.A."/>
    <x v="14"/>
    <m/>
    <s v="X"/>
    <m/>
    <d v="2022-02-01T00:00:00"/>
    <d v="2022-03-31T00:00:00"/>
    <s v="2. Direccionamiento Estratégico"/>
    <s v="2.1 Planeación Institucional"/>
    <m/>
    <d v="2022-03-31T00:00:00"/>
    <n v="0.02"/>
    <s v="Se obtuvo información de la SSPD y de algunos OR."/>
    <n v="0.02"/>
    <s v="Actividad con rezago, reporta avance sin evidencias"/>
    <d v="2022-04-19T00:00:00"/>
    <s v="Con rezago"/>
    <d v="2022-06-30T00:00:00"/>
    <n v="5.0000000000000001E-3"/>
    <s v="La SSPD (Superservicios) complementó información para completar la serie de usuarios."/>
    <n v="2.5000000000000001E-2"/>
    <s v="Actividad cumplida en el 2do trimestre, sin evidencias para validar el reporte."/>
    <d v="2022-07-20T00:00:00"/>
    <s v="Cumplida"/>
    <d v="2022-09-15T00:00:00"/>
    <n v="0"/>
    <s v="Si bien la Superintendencia de Servicios Públicos Domiciliarios (SSPD) entrego la serie histórica de usuarios, se encontraron inconsistencias en la información de varios Operadores de Red para el periodo 2020 y 2021, no obstante se publico el ICEE bajo la"/>
    <n v="2.5000000000000001E-2"/>
    <s v="Actividad cumplida en el 2do trimestre"/>
    <d v="2022-10-18T00:00:00"/>
    <s v="Cumplida"/>
    <d v="2022-12-30T00:00:00"/>
    <n v="0"/>
    <s v="Se envió solicitud a la SSPD mediante orfeo 20221000154841 solicitando información de suscriptores para el cálculo del ICEE, aún no se ha recibido respuesta"/>
    <n v="2.5000000000000001E-2"/>
    <s v="Subactividad ejecutada completamente"/>
    <d v="2023-01-18T00:00:00"/>
    <x v="0"/>
  </r>
  <r>
    <n v="29"/>
    <s v="Objetivo Estratégico No.4"/>
    <s v="Desarrollar las acciones necesarias que permitan materializar los planes, programas y proyectos en el sector minero energético."/>
    <s v="4.3 Realizar acciones para extender la cobertura de servicios públicos de electricidad y gas combustible.  "/>
    <s v="Realizar la estimación del Indice de Cobertura del servicio de energía eléctrica ICEE"/>
    <s v="Documento versión preliminar de los cálculos del ICEE"/>
    <n v="1"/>
    <s v="Porcentaje"/>
    <s v="1.2 Compilar, procesar y validar información y realizar los cálculos bajo la metodología definida"/>
    <n v="2.5000000000000001E-2"/>
    <s v="Funcionamiento"/>
    <s v="N.A."/>
    <x v="14"/>
    <m/>
    <s v="X"/>
    <m/>
    <d v="2022-02-01T00:00:00"/>
    <d v="2022-04-30T00:00:00"/>
    <s v="2. Direccionamiento Estratégico"/>
    <s v="2.1 Planeación Institucional"/>
    <m/>
    <d v="2022-03-31T00:00:00"/>
    <n v="1.2500000000000001E-2"/>
    <s v="Pendiente terminar de definir la metodología de ICEE con la dirección"/>
    <n v="1.2500000000000001E-2"/>
    <s v="Actividad que reporta avance sin evidencias"/>
    <d v="2022-04-19T00:00:00"/>
    <s v="Con avance"/>
    <d v="2022-06-30T00:00:00"/>
    <n v="1.2500000000000001E-2"/>
    <s v="Se terminó de validar la metodología bajo la cual se realizaron los cálculos "/>
    <n v="2.5000000000000001E-2"/>
    <s v="Actividad cumplida en el 2do trimestre, las evidencias corresponden al documento ICEE."/>
    <d v="2022-07-20T00:00:00"/>
    <s v="Cumplida"/>
    <d v="2022-09-15T00:00:00"/>
    <n v="0"/>
    <s v="Se publicó la metodología y el ICEE bajo la circular 082-2022. "/>
    <n v="2.5000000000000001E-2"/>
    <s v="Actividad cumplida en el 2do trimestre"/>
    <d v="2022-10-18T00:00:00"/>
    <s v="Cumplida"/>
    <d v="2022-12-30T00:00:00"/>
    <n v="0"/>
    <s v="Se envió solicitud a la SSPD mediante orfeo 20221000154841 solicitando información de suscriptores para el cálculo del ICEE, aún no se ha recibido respuesta"/>
    <n v="2.5000000000000001E-2"/>
    <s v="Subactividad ejecutada completamente"/>
    <d v="2023-01-18T00:00:00"/>
    <x v="0"/>
  </r>
  <r>
    <n v="30"/>
    <s v="Objetivo Estratégico No.4"/>
    <s v="Desarrollar las acciones necesarias que permitan materializar los planes, programas y proyectos en el sector minero energético."/>
    <s v="4.3 Realizar acciones para extender la cobertura de servicios públicos de electricidad y gas combustible.  "/>
    <s v="Realizar la estimación del Indice de Cobertura del servicio de energía eléctrica ICEE"/>
    <s v="Documento metodológico y anexos el ICEE"/>
    <n v="1"/>
    <s v="Porcentaje"/>
    <s v="1.3 Procesar observaciones, realizar ajustes, actualizar la base de datos, elaborar el documento y publicar"/>
    <n v="1.2500000000000001E-2"/>
    <s v="Funcionamiento"/>
    <s v="N.A."/>
    <x v="14"/>
    <s v="X"/>
    <m/>
    <s v="OGI"/>
    <d v="2022-04-01T00:00:00"/>
    <d v="2022-04-30T00:00:00"/>
    <s v="2. Direccionamiento Estratégico"/>
    <s v="2.1 Planeación Institucional"/>
    <m/>
    <m/>
    <n v="0"/>
    <m/>
    <m/>
    <m/>
    <m/>
    <s v="En terminos"/>
    <d v="2022-06-30T00:00:00"/>
    <n v="0.01"/>
    <s v="Se elaboró documento y anexos de la metodología, pendiente la revisón interna final para proceder con su publicación."/>
    <n v="0.01"/>
    <s v="Actividad cumplida en el 2do trimestre, cuenta con las evidencias que corresponden al documento y anexos de la metodología del ICEE."/>
    <d v="2022-07-20T00:00:00"/>
    <s v="Cumplida"/>
    <d v="2022-09-15T00:00:00"/>
    <n v="0"/>
    <s v="Se publicó la metodología y el ICEE bajo la circular 082-2022. "/>
    <n v="0.01"/>
    <s v="Actividad cumplida en el 2do trimestre"/>
    <d v="2022-10-18T00:00:00"/>
    <s v="Cumplida"/>
    <d v="2022-12-30T00:00:00"/>
    <n v="0"/>
    <s v="Se envió solicitud a la SSPD mediante orfeo 20221000154841 solicitando información de suscriptores para el cálculo del ICEE, aún no se ha recibido respuesta"/>
    <n v="0.01"/>
    <s v="Subactividad ejecutada completamente"/>
    <d v="2023-01-18T00:00:00"/>
    <x v="0"/>
  </r>
  <r>
    <n v="31"/>
    <s v="Objetivo Estratégico No.4"/>
    <s v="Desarrollar las acciones necesarias que permitan materializar los planes, programas y proyectos en el sector minero energético."/>
    <s v="4.3 Realizar acciones para extender la cobertura de servicios públicos de electricidad y gas combustible.  "/>
    <s v="Elaborar el Plan Indicativo de Expansión de Cobertura - PIEC"/>
    <s v="Información base del PIEC debidamente estructurada"/>
    <n v="1"/>
    <s v="Porcentaje"/>
    <s v="2.1 Procesar la información necesaria para elaborar el PIEC."/>
    <n v="2.5000000000000001E-2"/>
    <s v="Funcionamiento"/>
    <s v="N.A."/>
    <x v="14"/>
    <s v="X"/>
    <m/>
    <s v="OGI, OGPF"/>
    <d v="2022-01-15T00:00:00"/>
    <d v="2022-03-30T00:00:00"/>
    <s v="2. Direccionamiento Estratégico"/>
    <s v="2.1 Planeación Institucional"/>
    <m/>
    <m/>
    <m/>
    <s v="Pendiente terminar de procesar la información de redes y actualizar capas de restricciones geográficas."/>
    <n v="0"/>
    <s v="Actividad que no presenta avance"/>
    <d v="2022-04-19T00:00:00"/>
    <s v="Incumplida"/>
    <d v="2022-06-30T00:00:00"/>
    <n v="1.2500000000000001E-2"/>
    <s v="Se finalizó la revisión y consolidación de información necesaria para elaborar el PIEC."/>
    <n v="1.2500000000000001E-2"/>
    <s v="Actividad con avance del 1,25%, cuenta con evidencias y queda con rezago de 1,75%. Finalizaba en marzo."/>
    <d v="2022-07-20T00:00:00"/>
    <s v="Incumplida"/>
    <d v="2022-09-15T00:00:00"/>
    <n v="2.5000000000000001E-2"/>
    <s v="Se publicó PIEC mediante circular 082-2022"/>
    <n v="2.5000000000000001E-2"/>
    <s v="Actividad cumplida durante el 3er trimestre. las evidencias corresponden a la circular con la cual se publica el PIEC para comentarios._x000a_Circular en: https://www1.upme.gov.co/Normatividad/Circular_082_2022.pdf"/>
    <d v="2022-10-18T00:00:00"/>
    <s v="Cumplida"/>
    <d v="2022-12-30T00:00:00"/>
    <n v="0"/>
    <s v="Se recibieron comentarios de algunas entidades  (20221110176562; 20221110176112; 20221110185662; 20221110175242) apartir de las cuales se ajustó el PIEC. pendiente aprobación de parte de la nueva administración para publicar versión ajustada."/>
    <n v="2.5000000000000001E-2"/>
    <s v="Subactividad ejecutada completamente"/>
    <d v="2023-01-18T00:00:00"/>
    <x v="0"/>
  </r>
  <r>
    <n v="32"/>
    <s v="Objetivo Estratégico No.4"/>
    <s v="Desarrollar las acciones necesarias que permitan materializar los planes, programas y proyectos en el sector minero energético."/>
    <s v="4.3 Realizar acciones para extender la cobertura de servicios públicos de electricidad y gas combustible.  "/>
    <s v="Elaborar el Plan Indicativo de Expansión de Cobertura - PIEC"/>
    <s v="Documento que describa la metodología del PIEC"/>
    <n v="1"/>
    <s v="Porcentaje"/>
    <s v="2.2 Definir la metodología para el PIEC"/>
    <n v="2.5000000000000001E-2"/>
    <s v="Funcionamiento"/>
    <s v="N.A."/>
    <x v="14"/>
    <m/>
    <s v="X"/>
    <m/>
    <d v="2022-01-15T00:00:00"/>
    <d v="2022-03-30T00:00:00"/>
    <s v="2. Direccionamiento Estratégico"/>
    <s v="2.1 Planeación Institucional"/>
    <m/>
    <d v="2022-03-31T00:00:00"/>
    <n v="1.2500000000000001E-2"/>
    <s v="En ajustes de acuerdo con los comentarios de parte de asesora de  dirección"/>
    <n v="1.2500000000000001E-2"/>
    <s v="Actividad con rezago, repota avance sin evidencias"/>
    <d v="2022-04-19T00:00:00"/>
    <s v="Incumplida"/>
    <d v="2022-06-30T00:00:00"/>
    <n v="1.2500000000000001E-2"/>
    <s v="Se finalizó la metodología para el PIEC "/>
    <n v="2.5000000000000001E-2"/>
    <s v="Actividad cumplida durante el 2do trimestre, las evidencias corresponden al PIEC enviado para revisión."/>
    <d v="2022-07-20T00:00:00"/>
    <s v="Cumplida"/>
    <d v="2022-09-15T00:00:00"/>
    <n v="0"/>
    <s v="Se publicó PIEC mediante circular 082-2022"/>
    <n v="2.5000000000000001E-2"/>
    <s v="Actividad cumplida en el 2do trimestre"/>
    <d v="2022-10-18T00:00:00"/>
    <s v="Cumplida"/>
    <d v="2022-12-30T00:00:00"/>
    <n v="0"/>
    <s v="Se recibieron comentarios de algunas entidades  (20221110176562; 20221110176112; 20221110185662; 20221110175242) apartir de las cuales se ajustó el PIEC. pendiente aprobación de parte de la nueva administración para publicar versión ajustada."/>
    <n v="2.5000000000000001E-2"/>
    <s v="Subactividad ejecutada completamente"/>
    <d v="2023-01-18T00:00:00"/>
    <x v="0"/>
  </r>
  <r>
    <n v="33"/>
    <s v="Objetivo Estratégico No.4"/>
    <s v="Desarrollar las acciones necesarias que permitan materializar los planes, programas y proyectos en el sector minero energético."/>
    <s v="4.3 Realizar acciones para extender la cobertura de servicios públicos de electricidad y gas combustible.  "/>
    <s v="Elaborar el Plan Indicativo de Expansión de Cobertura - PIEC"/>
    <s v="Documento PIEC con sus anexos versión preliminar"/>
    <n v="1"/>
    <s v="Porcentaje"/>
    <s v="2.3 Realizar los análisis, simulaciones, procesamiento de resultados, identificación de alternativas y soluciones para el PIEC, publicación de versión preliminar y recepción de comentarios"/>
    <n v="0.05"/>
    <s v="Funcionamiento"/>
    <s v="N.A."/>
    <x v="14"/>
    <s v="X"/>
    <m/>
    <s v="OGI, OGPF"/>
    <d v="2022-02-01T00:00:00"/>
    <d v="2022-05-15T00:00:00"/>
    <s v="2. Direccionamiento Estratégico"/>
    <s v="2.1 Planeación Institucional"/>
    <m/>
    <d v="2022-03-31T00:00:00"/>
    <n v="2.5000000000000001E-2"/>
    <s v="Aunque se ha adelantado análisis para el escenario de 45 KWh, la completitud de esta actividad depende de los resultados finales del ICEE."/>
    <n v="2.5000000000000001E-2"/>
    <s v="Actividad que reporta avance sin evidencias"/>
    <d v="2022-04-19T00:00:00"/>
    <s v="Con avance"/>
    <d v="2022-06-30T00:00:00"/>
    <n v="0.02"/>
    <s v="De acuerdo con los  resultados del ICEE, se  analizaron diferentes escenarios para lograr la universalización de acuerdo con la identificación de las alternativas viables. A la fecha esta en revisión interna para proceder con su publicación de versión pre"/>
    <n v="4.4999999999999998E-2"/>
    <s v="Actividad con avance acumulado del 4,5%, las evidencias corresponden al PIEC enviado para revisión, queda con rezago del 0,5%. Finalizaba en mayo."/>
    <d v="2022-07-20T00:00:00"/>
    <s v="Incumplida"/>
    <d v="2022-09-15T00:00:00"/>
    <n v="0.05"/>
    <s v="Se publicó PIEC mediante circular 082-2022"/>
    <n v="0.05"/>
    <s v="Actividad cumplida durante el 3er trimestre. las evidencias corresponden al documento publicado para comentarios publicado en: http://www.upme.gov.co/Siel/Siel/Portals/0/Piec/2022/PIEC_2019-2023_para_Comentarios_2022-09-15.pdf"/>
    <d v="2022-10-18T00:00:00"/>
    <s v="Cumplida"/>
    <d v="2022-12-30T00:00:00"/>
    <n v="0"/>
    <s v="Se recibieron comentarios de algunas entidades  (20221110176562; 20221110176112; 20221110185662; 20221110175242) apartir de las cuales se ajustó el PIEC. pendiente aprobación de parte de la nueva administración para publicar versión ajustada."/>
    <n v="0.05"/>
    <s v="Subactividad ejecutada completamente"/>
    <d v="2023-01-18T00:00:00"/>
    <x v="0"/>
  </r>
  <r>
    <n v="34"/>
    <s v="Objetivo Estratégico No.4"/>
    <s v="Desarrollar las acciones necesarias que permitan materializar los planes, programas y proyectos en el sector minero energético."/>
    <s v="4.3 Realizar acciones para extender la cobertura de servicios públicos de electricidad y gas combustible.  "/>
    <s v="Elaborar el Plan Indicativo de Expansión de Cobertura - PIEC"/>
    <s v="Documento PIEC con sus anexos versión final"/>
    <n v="1"/>
    <s v="Porcentaje"/>
    <s v="2.4 Procesar observaciones, realizar ajustes y análisis complementarios, elaborar y publicar la versión final del PIEC"/>
    <n v="0.05"/>
    <s v="Funcionamiento"/>
    <s v="N.A."/>
    <x v="14"/>
    <m/>
    <s v="X"/>
    <m/>
    <d v="2022-06-01T00:00:00"/>
    <d v="2022-06-30T00:00:00"/>
    <s v="2. Direccionamiento Estratégico"/>
    <s v="2.1 Planeación Institucional"/>
    <m/>
    <m/>
    <n v="0"/>
    <m/>
    <m/>
    <m/>
    <m/>
    <s v="En terminos"/>
    <m/>
    <m/>
    <m/>
    <n v="0"/>
    <s v="Actividad que no presenta avance al 2do trimestre. Finalizaba en junio."/>
    <d v="2022-07-20T00:00:00"/>
    <s v="Incumplida"/>
    <d v="2022-09-30T00:00:00"/>
    <n v="0"/>
    <s v="No se han recibido observaciones"/>
    <n v="0"/>
    <s v="Actividad que no reporta avance en el 3er trimestre. Finalizaba en junio."/>
    <d v="2022-10-18T00:00:00"/>
    <s v="Incumplida"/>
    <d v="2022-12-30T00:00:00"/>
    <n v="2.5000000000000001E-2"/>
    <s v="Se recibieron comentarios de algunas entidades  (20221110176562; 20221110176112; 20221110185662; 20221110175242) apartir de las cuales se ajustó el PIEC. pendiente aprobación de parte de la nueva administración para publicar versión ajustada."/>
    <n v="2.5000000000000001E-2"/>
    <s v="Subactividad no finalizada en su totalidad. El documento PIEC se elaboró, se puso en consulta y de acuerdo a comentarios se ajustó. Esta pendiente la revisión y aprobación final"/>
    <d v="2023-01-18T00:00:00"/>
    <x v="1"/>
  </r>
  <r>
    <n v="35"/>
    <s v="Objetivo Estratégico No.4"/>
    <s v="Desarrollar las acciones necesarias que permitan materializar los planes, programas y proyectos en el sector minero energético."/>
    <s v="4.3 Realizar acciones para extender la cobertura de servicios públicos de electricidad y gas combustible.  "/>
    <s v="Realizar la evaluación de las solicitudes de los Planes de Cobertura de los OR PECOR"/>
    <s v="Información actualizada, depende del reporte que realice cada OR."/>
    <n v="1"/>
    <s v="Porcentaje"/>
    <s v="3.1 Realizar recolección y validación de información conforme con la Resolución UPME 283/2021 para la evaluación de los PECOR"/>
    <n v="1.2500000000000001E-2"/>
    <s v="Funcionamiento"/>
    <s v="N.A."/>
    <x v="14"/>
    <s v="X"/>
    <m/>
    <s v="OGI"/>
    <d v="2022-01-01T00:00:00"/>
    <d v="2022-12-30T00:00:00"/>
    <s v="2. Direccionamiento Estratégico"/>
    <s v="2.1 Planeación Institucional"/>
    <m/>
    <d v="2022-03-31T00:00:00"/>
    <n v="2.5000000000000001E-3"/>
    <s v="Se recibió información de ESSA y EPM, la cual esta en proceso de validación "/>
    <n v="2.5000000000000001E-3"/>
    <s v="Actividad que reporta avance sin evidencias"/>
    <d v="2022-04-19T00:00:00"/>
    <s v="Con avance"/>
    <d v="2022-06-30T00:00:00"/>
    <n v="0.01"/>
    <s v="Se validó información de ESSA y EPM y se recibieron las actualizaciones junto con su solicitud de evaluación de Pecor. "/>
    <n v="0.01"/>
    <s v="Actividad con avance acumulado del 1% al  2do trimestre, cuenta con las evidencias. Finaliza en diciembre."/>
    <d v="2022-07-20T00:00:00"/>
    <s v="Con avance y en terminos"/>
    <d v="2022-09-30T00:00:00"/>
    <n v="1.2500000000000001E-2"/>
    <s v="Se validó información de ENEL y se recibieron las actualizaciones junto con su solicitud de evaluación de Pecor. "/>
    <n v="1.2500000000000001E-2"/>
    <s v="Actividad cumplida durante el 3er trimestre. Con evidencias."/>
    <d v="2022-10-18T00:00:00"/>
    <s v="Cumplida"/>
    <d v="2022-12-30T00:00:00"/>
    <n v="0"/>
    <s v="Se recibió y valido información de AFinia"/>
    <n v="1.2500000000000001E-2"/>
    <s v="Subactividad ejecutada completamente"/>
    <d v="2023-01-18T00:00:00"/>
    <x v="0"/>
  </r>
  <r>
    <n v="36"/>
    <s v="Objetivo Estratégico No.4"/>
    <s v="Desarrollar las acciones necesarias que permitan materializar los planes, programas y proyectos en el sector minero energético."/>
    <s v="4.3 Realizar acciones para extender la cobertura de servicios públicos de electricidad y gas combustible.  "/>
    <s v="Realizar la evaluación de las solicitudes de los Planes de Cobertura de los OR PECOR"/>
    <s v="Base de costos actualizada"/>
    <n v="1"/>
    <s v="Porcentaje"/>
    <s v="3.2 Realizar la evaluación de los PECOR a través del análisis de las propuestas de solución y los costos para diferentes alternativas de ampliación de la cobertura"/>
    <n v="1.2500000000000001E-2"/>
    <s v="Funcionamiento"/>
    <s v="N.A."/>
    <x v="14"/>
    <s v="X"/>
    <m/>
    <s v="OGPF, Subdirección de Demanda"/>
    <d v="2022-02-01T00:00:00"/>
    <d v="2022-12-30T00:00:00"/>
    <s v="2. Direccionamiento Estratégico"/>
    <s v="2.1 Planeación Institucional"/>
    <m/>
    <m/>
    <n v="0"/>
    <s v="Se realizan pruebas de la herramienta BIZAGI - PECOR con la OGI"/>
    <m/>
    <m/>
    <m/>
    <s v="En terminos"/>
    <d v="2022-06-30T00:00:00"/>
    <n v="5.0000000000000001E-3"/>
    <s v="De las solicitude de PECOR  de ESSA y EPM se adeanta análisis para emitir concepto."/>
    <n v="5.0000000000000001E-3"/>
    <s v="Actividad con avance del 0,5%, cuenta con las evidencias. Finaliza en diciembre."/>
    <d v="2022-07-20T00:00:00"/>
    <s v="Con avance y en terminos"/>
    <d v="2022-09-30T00:00:00"/>
    <n v="1.2500000000000001E-2"/>
    <s v="De las solicitudes de PECOR  de ESSA, EPM y ENEL se realiza análisis para emitir concepto."/>
    <n v="1.2500000000000001E-2"/>
    <s v="Actividad cumplida durante el 3er trimestre. Con evidencias."/>
    <d v="2022-10-18T00:00:00"/>
    <s v="Cumplida"/>
    <d v="2022-12-30T00:00:00"/>
    <n v="0"/>
    <s v="De la solicitud de PECOR  de AFINIA  se realiza análisis y se emiten observaciones mediante orfeo 20221000148391"/>
    <n v="1.2500000000000001E-2"/>
    <s v="Subactividad ejecutada completamente"/>
    <d v="2023-01-18T00:00:00"/>
    <x v="0"/>
  </r>
  <r>
    <n v="37"/>
    <s v="Objetivo Estratégico No.4"/>
    <s v="Desarrollar las acciones necesarias que permitan materializar los planes, programas y proyectos en el sector minero energético."/>
    <s v="4.3 Realizar acciones para extender la cobertura de servicios públicos de electricidad y gas combustible.  "/>
    <s v="Realizar la evaluación de las solicitudes de los Planes de Cobertura de los OR PECOR"/>
    <s v="Concepto PECOR emitido con sus formatos de evaluación revisados y gestionados con cada OR."/>
    <n v="1"/>
    <s v="Porcentaje"/>
    <s v="3.3 Emitir concepto a los proyectos PECOR"/>
    <n v="1.2500000000000001E-2"/>
    <s v="Funcionamiento"/>
    <s v="N.A."/>
    <x v="14"/>
    <s v="X"/>
    <m/>
    <s v="OGI"/>
    <d v="2022-03-01T00:00:00"/>
    <d v="2022-12-30T00:00:00"/>
    <s v="2. Direccionamiento Estratégico"/>
    <s v="2.1 Planeación Institucional"/>
    <m/>
    <m/>
    <n v="0"/>
    <m/>
    <m/>
    <m/>
    <m/>
    <s v="En terminos"/>
    <m/>
    <n v="0"/>
    <m/>
    <n v="0"/>
    <s v="Actividad que al 2do trimestre no reporta avance. Finaliza en diciembre."/>
    <d v="2022-07-20T00:00:00"/>
    <s v="Sin avance y en terminos"/>
    <m/>
    <n v="0.01"/>
    <s v="Se emitieron conceptos a PECOR expediente: 2022152322000001E: _x000a_ENEL (20221520101571); _x000a_EPM (20221520083771) ; _x000a_ESSA (20221520117831)"/>
    <n v="0.01"/>
    <s v="Actividad que presenta avance del 1%, cuenta con las evidencias correspondientes a los números de orfeo de los conceptos emitidos. Finaliza en diciembre."/>
    <d v="2022-10-18T00:00:00"/>
    <s v="Con avance y en terminos"/>
    <d v="2022-12-30T00:00:00"/>
    <n v="1.2500000000000001E-2"/>
    <s v="Se emitieron los conpcetos a PECOR solicitados. Actualmente est{a en proceso un concepto que se emitirá una vez se obtenga respuesta de AFINIA."/>
    <n v="1.2500000000000001E-2"/>
    <s v="Subactividad cumplida en su totalidad. La ejecución es por demanda."/>
    <d v="2023-01-18T00:00:00"/>
    <x v="0"/>
  </r>
  <r>
    <n v="38"/>
    <s v="Objetivo Estratégico No.4"/>
    <s v="Desarrollar las acciones necesarias que permitan materializar los planes, programas y proyectos en el sector minero energético."/>
    <s v="4.1 Impulsar obras de infraestructura para abastecimiento y confiabilidad energética."/>
    <s v="1.Elaborar el Plan de Expansión de Transmisión de energía eléctrica"/>
    <s v="Documento y/o presentación donde se presenten los objetivos del plan"/>
    <n v="1"/>
    <s v="Porcentaje"/>
    <s v="1.1 Definir los objetivos y estrategias del plan"/>
    <n v="1.2500000000000001E-2"/>
    <s v="Funcionamiento"/>
    <s v="N.A."/>
    <x v="15"/>
    <m/>
    <s v="X"/>
    <m/>
    <d v="2022-01-01T00:00:00"/>
    <d v="2022-06-30T00:00:00"/>
    <s v="2. Direccionamiento Estratégico"/>
    <s v="2.1 Planeación Institucional"/>
    <s v="N.A."/>
    <d v="2022-03-31T00:00:00"/>
    <n v="2.5000000000000005E-3"/>
    <s v="Definición de los objetivos del Plan en realización."/>
    <n v="2.5000000000000001E-3"/>
    <s v="Actividad que reporta avance sin evidencias"/>
    <d v="2022-04-19T00:00:00"/>
    <s v="Con avance"/>
    <d v="2022-06-30T00:00:00"/>
    <n v="5.0000000000000001E-3"/>
    <s v="Pendientes por definir los objetivos del Plan de Expansión de Transmisión del año 2022. Pues se acaba de finalizar el documento de adición al plan 2020, el cual contiene 5 obras tradicionales del STN y la obra de la línea HVDC."/>
    <n v="5.0000000000000001E-3"/>
    <s v="Actividad que no presenta avance en el 2do trimestre, tiene rezago del 0,75%. Finalizaba en junio."/>
    <d v="2022-07-20T00:00:00"/>
    <s v="Incumplida"/>
    <m/>
    <n v="1.2500000000000001E-2"/>
    <s v="En el proceso del Plan de Expansión actual no se realizó un producto definiendo objetivos del mismo, ya que los objetivos generales son los mismos de planes anteriores y las obras propuestas ya estaban definidas."/>
    <n v="1.2500000000000001E-2"/>
    <s v="Actividad que presenta cumplimiento, toda vez que el documento conserva los objetivos de los anteriores planes."/>
    <d v="2022-10-18T00:00:00"/>
    <s v="Cumplida"/>
    <m/>
    <m/>
    <m/>
    <n v="1.2500000000000001E-2"/>
    <s v="Subactividad ejecutada completamente"/>
    <d v="2023-01-18T00:00:00"/>
    <x v="0"/>
  </r>
  <r>
    <n v="39"/>
    <s v="Objetivo Estratégico No.4"/>
    <s v="Desarrollar las acciones necesarias que permitan materializar los planes, programas y proyectos en el sector minero energético."/>
    <s v="4.1 Impulsar obras de infraestructura para abastecimiento y confiabilidad energética."/>
    <s v="1.Elaborar el Plan de Expansión de Transmisión de energía eléctrica"/>
    <s v="Bases de datos para inicar analisis plan:_x000a_ Ajuste demanda (30%)_x000a_ Ajuste de red (30%)_x000a_ Preparación base de datos (40%)"/>
    <n v="1"/>
    <s v="Porcentaje"/>
    <s v="1.2 Preparar las bases de datos para la formulación del Plan de Expansión de transmisión"/>
    <n v="1.2500000000000001E-2"/>
    <s v="Funcionamiento"/>
    <s v="N.A."/>
    <x v="15"/>
    <m/>
    <s v="X"/>
    <m/>
    <d v="2022-03-01T00:00:00"/>
    <d v="2022-09-30T00:00:00"/>
    <s v="2. Direccionamiento Estratégico"/>
    <s v="2.1 Planeación Institucional"/>
    <s v="N.A."/>
    <d v="2022-03-31T00:00:00"/>
    <n v="1.2500000000000002E-3"/>
    <s v="Se está elaborando las Bases de Datos de proyectos aprobados y liberaciones"/>
    <n v="1.2999999999999999E-3"/>
    <s v="Actividad que reporta avance sin evidencias"/>
    <d v="2022-04-19T00:00:00"/>
    <s v="Con avance"/>
    <d v="2022-06-30T00:00:00"/>
    <n v="5.0000000000000001E-3"/>
    <s v="Se están indentificando las obras que serán materia de análisis en el Plan 2022. Esto como punto de partida, antes de proceder al ajuste de las BD con las cuales se harán los análisis."/>
    <n v="5.0000000000000001E-3"/>
    <s v="Actividad que presenta avance acumulado del 0,5%, cuenta con evidencias. Finaliza en septiembre."/>
    <d v="2022-07-20T00:00:00"/>
    <s v="Con avance y en terminos"/>
    <d v="2022-09-30T00:00:00"/>
    <n v="1.2500000000000001E-2"/>
    <s v="Actividad culminada. Se guardan los soportes de los análisis realizados para las obras del Plan de Expansión en el servidor del grupo (srvarchivos01\transmision\2022\5. Plan de Expansion\1. Analisis electricos)"/>
    <n v="1.2500000000000001E-2"/>
    <s v="Actividad cumplida conforme a lo planificado. Cuenta con las evidencias."/>
    <d v="2022-10-18T00:00:00"/>
    <s v="Cumplida"/>
    <m/>
    <m/>
    <m/>
    <n v="1.2500000000000001E-2"/>
    <s v="Subactividad ejecutada completamente"/>
    <d v="2023-01-18T00:00:00"/>
    <x v="0"/>
  </r>
  <r>
    <n v="40"/>
    <s v="Objetivo Estratégico No.4"/>
    <s v="Desarrollar las acciones necesarias que permitan materializar los planes, programas y proyectos en el sector minero energético."/>
    <s v="4.1 Impulsar obras de infraestructura para abastecimiento y confiabilidad energética."/>
    <s v="1.Elaborar el Plan de Expansión de Transmisión de energía eléctrica"/>
    <s v="Plan de expansión versión preliminar"/>
    <n v="1"/>
    <s v="Porcentaje"/>
    <s v="1.3 Realizar los análisis, simulaciones e identificar obras del Plan de Expansión en versión preliminar y publicar"/>
    <n v="2.5000000000000001E-2"/>
    <s v="Funcionamiento"/>
    <s v="N.A."/>
    <x v="15"/>
    <m/>
    <s v="X"/>
    <m/>
    <d v="2022-06-01T00:00:00"/>
    <d v="2022-11-30T00:00:00"/>
    <s v="2. Direccionamiento Estratégico"/>
    <s v="2.1 Planeación Institucional"/>
    <s v="N.A."/>
    <m/>
    <n v="0"/>
    <s v="Se tiene previsto ejecutar esta actividad en el segundo semestre del año."/>
    <m/>
    <m/>
    <m/>
    <s v="En terminos"/>
    <m/>
    <m/>
    <s v="Se tiene previsto ejecutar esta actividad en el segundo semestre del año."/>
    <n v="0"/>
    <s v="Actividad que no reporta avance para el 2do trimestre. Finaliza en noviembre."/>
    <d v="2022-07-20T00:00:00"/>
    <s v="Sin avance y en terminos"/>
    <d v="2022-08-30T00:00:00"/>
    <n v="2.5000000000000001E-2"/>
    <s v="Actividad culminada. Se realizó la publicación del Plan de Expansión en su versión preliminar mediante Circular UPME 074 de 2022."/>
    <n v="2.5000000000000001E-2"/>
    <s v="Actividad cumplida anticipadamente, cunta con las evidencias correspondientes a la circular y el documento preliminar publicado para comentarios. https://drive.google.com/drive/u/1/folders/1_HeJcP-sef1s-spIzlZm1T_dpZBTiLrE"/>
    <d v="2022-10-18T00:00:00"/>
    <s v="Cumplida"/>
    <m/>
    <m/>
    <m/>
    <n v="2.5000000000000001E-2"/>
    <s v="Subactividad ejecutada completamente"/>
    <d v="2023-01-18T00:00:00"/>
    <x v="0"/>
  </r>
  <r>
    <n v="41"/>
    <s v="Objetivo Estratégico No.4"/>
    <s v="Desarrollar las acciones necesarias que permitan materializar los planes, programas y proyectos en el sector minero energético."/>
    <s v="4.1 Impulsar obras de infraestructura para abastecimiento y confiabilidad energética."/>
    <s v="1.Elaborar el Plan de Expansión de Transmisión de energía eléctrica"/>
    <s v="plan definitvo:_x000a_ Documento respuestas- Procesamiento y respuesta observaciones"/>
    <n v="1"/>
    <s v="Porcentaje"/>
    <s v="1.4 Realizar los análisis, simulaciones e identificar obras del Plan de Expansión en versión final y publicar"/>
    <n v="2.5000000000000001E-2"/>
    <s v="Funcionamiento"/>
    <s v="N.A."/>
    <x v="15"/>
    <m/>
    <s v="X"/>
    <m/>
    <d v="2022-10-01T00:00:00"/>
    <d v="2022-12-30T00:00:00"/>
    <s v="2. Direccionamiento Estratégico"/>
    <s v="2.1 Planeación Institucional"/>
    <s v="N.A."/>
    <m/>
    <n v="0"/>
    <s v="Se tiene previsto ejecutar esta actividad en el cuarto trimestre del año."/>
    <m/>
    <m/>
    <m/>
    <s v="En terminos"/>
    <m/>
    <n v="0"/>
    <s v="Se tiene previsto ejecutar esta actividad en el cuarto trimestre del año."/>
    <n v="0"/>
    <s v="Actividad que ejecutará entre octubre y diciembre según lo proyectado."/>
    <d v="2022-07-20T00:00:00"/>
    <s v="Sin avance y en terminos"/>
    <d v="2022-09-30T00:00:00"/>
    <n v="0.02"/>
    <s v="Los comentarios al plan de expansión fueron revisados, compilados y respondidos en un 95%, falta redactar la respuesta a 5 comentarios. Los comentarios que se consideraron pertienentes ya fueron añadidos en una nueva versión del Plan de expansión, al cual"/>
    <n v="0.02"/>
    <s v="Actividad que presenta avance del 2%, no cuenta con las evidencias para validar el reporte. Finaliza en diciembre."/>
    <d v="2022-10-18T00:00:00"/>
    <s v="Con avance y en terminos"/>
    <d v="2022-11-11T00:00:00"/>
    <n v="2.5000000000000001E-2"/>
    <s v="Se atendieron en su totalidad los comentarios realizados por los diferentes agentes del sector energético, con respecto a la versión preliminar del Plan. Para la obra de la línea de transmisión en HVDC en La Guajira, se definió como alternativa de conxión"/>
    <n v="2.5000000000000001E-2"/>
    <s v="Subactividad ejecutada completamente"/>
    <d v="2023-01-18T00:00:00"/>
    <x v="0"/>
  </r>
  <r>
    <n v="42"/>
    <s v="Objetivo Estratégico No.4"/>
    <s v="Desarrollar las acciones necesarias que permitan materializar los planes, programas y proyectos en el sector minero energético."/>
    <s v="4.1 Impulsar obras de infraestructura para abastecimiento y confiabilidad energética."/>
    <s v="2. Realizar la evaluación de las solicitudes de conexión de proyectos de generación y consumo de energía en el marco de la Resolución CREG 075 de 2021"/>
    <s v="Comunicados de completitud y observaciones"/>
    <n v="1"/>
    <s v="Porcentaje"/>
    <s v="2.1 Realizar la revisión de completitud y análisis preliminares para observaciones de las solicitudes de conexión de proyectos de generación y consumo de energía eléctrica"/>
    <n v="1.2500000000000001E-2"/>
    <s v="Funcionamiento"/>
    <s v="N.A."/>
    <x v="15"/>
    <m/>
    <s v="X"/>
    <m/>
    <d v="2022-01-01T00:00:00"/>
    <d v="2022-05-31T00:00:00"/>
    <s v="2. Direccionamiento Estratégico"/>
    <s v="2.1 Planeación Institucional"/>
    <s v="N.A."/>
    <m/>
    <n v="0"/>
    <s v="Actividad pendiente debido a la puesta en marcha de la resolución 075. Se espera que empiecen a llegar las solicitudes en el segundo semestre."/>
    <m/>
    <m/>
    <m/>
    <s v="En terminos"/>
    <d v="2022-06-30T00:00:00"/>
    <n v="5.0000000000000001E-3"/>
    <s v="Esta actividad inicia a partir del 18 de julio, momento en el cual cierra la VU para el año 2022 y se da inicio a la evaluaciónde las solicitudes de conexión."/>
    <n v="5.0000000000000001E-3"/>
    <s v="Actividad que reporta 0,5 de avance, no cuenta con evidencias para validar el reporte, Rezago del 0,5%. Finalizaba en mayo."/>
    <d v="2022-07-20T00:00:00"/>
    <s v="Incumplida"/>
    <d v="2022-09-30T00:00:00"/>
    <n v="1.2500000000000001E-2"/>
    <s v="La totalidad de las revisiones de completitud fue realizada para las 843 solicitudes recibidas. Sin embargo, aún quedan pendientes actuaciones asociadas a solicitudes a desistimientos por solicitudes que no entregaron información completa (18 solicitudes)"/>
    <n v="1.2500000000000001E-2"/>
    <s v="Actividad cumplida durante el 3er trimestre, no cuenta con las evidencias para validar el reporte."/>
    <d v="2022-10-18T00:00:00"/>
    <s v="Cumplida"/>
    <m/>
    <m/>
    <m/>
    <n v="1.2500000000000001E-2"/>
    <s v="Subactividad ejecutada completamente"/>
    <d v="2023-01-18T00:00:00"/>
    <x v="0"/>
  </r>
  <r>
    <n v="43"/>
    <s v="Objetivo Estratégico No.4"/>
    <s v="Desarrollar las acciones necesarias que permitan materializar los planes, programas y proyectos en el sector minero energético."/>
    <s v="4.1 Impulsar obras de infraestructura para abastecimiento y confiabilidad energética."/>
    <s v="2. Realizar la evaluación de las solicitudes de conexión de proyectos de generación y consumo de energía en el marco de la Resolución CREG 075 de 2021"/>
    <s v="Publicación filas proyectos que requieren y no requieren expansión"/>
    <n v="1"/>
    <s v="Porcentaje"/>
    <s v="2.2  Realizar los análisis de capacidad y aplicación de criterios de asignación de las solicitudes de conexión, y publicación de filas de proyectos que requieren expansión y no requieren expansión"/>
    <n v="3.7499999999999999E-2"/>
    <s v="Funcionamiento"/>
    <s v="N.A."/>
    <x v="15"/>
    <m/>
    <s v="X"/>
    <m/>
    <d v="2022-04-01T00:00:00"/>
    <d v="2022-12-31T00:00:00"/>
    <s v="2. Direccionamiento Estratégico"/>
    <s v="2.1 Planeación Institucional"/>
    <s v="N.A."/>
    <m/>
    <n v="0"/>
    <s v="Actividad pendiente debido a la puesta en marcha de la resolución 075. Se espera que empiecen a llegar las solicitudes en el segundo semestre."/>
    <m/>
    <m/>
    <m/>
    <s v="En terminos"/>
    <m/>
    <m/>
    <s v="Esta actividad inicia a partir del 18 de julio, momento en el cual cierra la VU para el año 2022 y se da inicio a la evaluaciónde las solicitudes de conexión."/>
    <n v="0"/>
    <s v="Actividad que no reporta avance al 2do trimestre. Finaliza en diciembre."/>
    <d v="2022-07-20T00:00:00"/>
    <s v="Sin avance y en terminos"/>
    <d v="2022-11-30T00:00:00"/>
    <n v="0.02"/>
    <s v="El listado de proyectos de cada fila se encuentra en versión preliminar, sin embargo, no se ha realizado la respectiva publicación"/>
    <n v="0.02"/>
    <s v="Actividad que reporta avance acumulado al 3er trimestre del 2%, no cuenta con las evidencias para validar el reporte. Finaliza en diciembre."/>
    <d v="2022-10-18T00:00:00"/>
    <s v="Con avance y en terminos"/>
    <d v="2022-12-30T00:00:00"/>
    <n v="2.5000000000000001E-2"/>
    <s v="Se realizó una revisión de los estudios de conexión de cada una de las solicitudes para validar las diferentes alternativas de conexión propuestas y la fila correspondiente; sin embargo, actualmente cursa un proyecto de Resolución CREG (701 032 de 2022), "/>
    <n v="2.5000000000000001E-2"/>
    <s v="Actividad no finalizada en su totalidad."/>
    <d v="2023-01-18T00:00:00"/>
    <x v="1"/>
  </r>
  <r>
    <n v="44"/>
    <s v="Objetivo Estratégico No.4"/>
    <s v="Desarrollar las acciones necesarias que permitan materializar los planes, programas y proyectos en el sector minero energético."/>
    <s v="4.1 Impulsar obras de infraestructura para abastecimiento y confiabilidad energética."/>
    <s v="2. Realizar la evaluación de las solicitudes de conexión de proyectos de generación y consumo de energía en el marco de la Resolución CREG 075 de 2021"/>
    <s v="Conceptos de conexión proyectos que no requieren expansión"/>
    <n v="1"/>
    <s v="Porcentaje"/>
    <s v="2.3 Procesar los resultados de las solicitudes de conexión y emitir los conceptos de conexión de proyectos que no requieren expansión"/>
    <n v="3.7499999999999999E-2"/>
    <s v="Funcionamiento"/>
    <s v="N.A."/>
    <x v="15"/>
    <m/>
    <s v="X"/>
    <m/>
    <d v="2022-04-01T00:00:00"/>
    <d v="2022-12-31T00:00:00"/>
    <s v="2. Direccionamiento Estratégico"/>
    <s v="2.1 Planeación Institucional"/>
    <s v="N.A."/>
    <m/>
    <n v="0"/>
    <s v="Actividad pendiente debido a la puesta en marcha de la resolución 075. Se espera que empiecen a llegar las solicitudes en el segundo semestre."/>
    <m/>
    <m/>
    <m/>
    <s v="En terminos"/>
    <m/>
    <m/>
    <s v="Esta actividad inicia a partir del 18 de julio, momento en el cual cierra la VU para el año 2022 y se da inicio a la evaluaciónde las solicitudes de conexión."/>
    <n v="0"/>
    <s v="Actividad que no reporta avance al 2do trimestre. Finaliza en diciembre."/>
    <d v="2022-07-20T00:00:00"/>
    <s v="Sin avance y en terminos"/>
    <d v="2022-12-30T00:00:00"/>
    <n v="0"/>
    <s v="La etapa de evaluación ya inició en la mayoría de casos, sin embargo, no se ha emitido ningún concepto"/>
    <n v="0"/>
    <s v="Actividad que no reporta avance al 3er trimestre. Finaliza en diciembre."/>
    <d v="2022-10-18T00:00:00"/>
    <s v="Sin avance y en terminos"/>
    <d v="2022-12-30T00:00:00"/>
    <n v="1.2500000000000001E-2"/>
    <s v="Se realizó una revisión de los estudios de conexión de cada una de las solicitudes para validar las diferentes alternativas de conexión propuestas y obtener los insumos necesarios para realizar la corrida del MACC. Se realizó el modelamiento completo de l"/>
    <n v="1.2500000000000001E-2"/>
    <s v="Actividad no finalizada en su totalidad."/>
    <d v="2023-01-18T00:00:00"/>
    <x v="1"/>
  </r>
  <r>
    <n v="45"/>
    <s v="Objetivo Estratégico No.4"/>
    <s v="Desarrollar las acciones necesarias que permitan materializar los planes, programas y proyectos en el sector minero energético."/>
    <s v="4.1 Impulsar obras de infraestructura para abastecimiento y confiabilidad energética."/>
    <s v="2. Realizar la evaluación de las solicitudes de conexión de proyectos de generación y consumo de energía en el marco de la Resolución CREG 075 de 2021"/>
    <s v="Conceptos de conexión proyectos que requieren expansión"/>
    <n v="1"/>
    <s v="Porcentaje"/>
    <s v="2.4 Análisis de las solicitudes de conexión que requieren expansión, definir expansiones pertinentes y emitir los conceptos pertinentes"/>
    <n v="3.7499999999999999E-2"/>
    <s v="Funcionamiento"/>
    <s v="N.A."/>
    <x v="15"/>
    <m/>
    <s v="X"/>
    <m/>
    <d v="2022-07-01T00:00:00"/>
    <d v="2022-12-31T00:00:00"/>
    <s v="2. Direccionamiento Estratégico"/>
    <s v="2.1 Planeación Institucional"/>
    <s v="N.A."/>
    <m/>
    <n v="0"/>
    <s v="Actividad pendiente debido a la puesta en marcha de la resolución 075. Se espera que empiecen a llegar las solicitudes en el segundo semestre."/>
    <m/>
    <m/>
    <m/>
    <s v="En terminos"/>
    <m/>
    <m/>
    <s v="Esta actividad inicia a partir del 18 de julio, momento en el cual cierra la VU para el año 2022 y se da inicio a la evaluaciónde las solicitudes de conexión."/>
    <n v="0"/>
    <s v="Actividad que no reporta avance al 2do trimestre. Finaliza en diciembre."/>
    <d v="2022-07-20T00:00:00"/>
    <s v="Sin avance y en terminos"/>
    <d v="2022-12-30T00:00:00"/>
    <n v="0"/>
    <s v="La etapa de evaluación ya inició en la mayoría de casos, sin embargo, no se ha emitido ningún concepto"/>
    <n v="0"/>
    <s v="Actividad que no reporta avance al 3er trimestre. Finaliza en diciembre."/>
    <d v="2022-10-18T00:00:00"/>
    <s v="Sin avance y en terminos"/>
    <d v="2022-12-30T00:00:00"/>
    <n v="7.4999999999999997E-3"/>
    <s v=" Se realizó una revisión de los estudios de conexión de cada una de las solicitudes para validar las diferentes alternativas de conexión propuestas y obtener una parte de los insumos necesarios para realizar la corrida del MACC. Se realizó el modelamiento"/>
    <n v="7.4999999999999997E-3"/>
    <s v="Actividad no finalizada en su totalidad."/>
    <d v="2023-01-18T00:00:00"/>
    <x v="1"/>
  </r>
  <r>
    <n v="46"/>
    <s v="Objetivo Estratégico No.4"/>
    <s v="Desarrollar las acciones necesarias que permitan materializar los planes, programas y proyectos en el sector minero energético."/>
    <s v="4.1 Impulsar obras de infraestructura para abastecimiento y confiabilidad energética."/>
    <s v="Realizar la evaluación de las solicitudes de proyectos STR"/>
    <s v="Conceptos de reconocimiento de activos del STR"/>
    <n v="1"/>
    <s v="Porcentaje"/>
    <s v="Preparar bases de datos, realizar simulaciones, análisis y evaluaciones de las solicitudes de proyectos de STR y emitir conceptos"/>
    <n v="2.5000000000000001E-2"/>
    <s v="Funcionamiento"/>
    <s v="N.A."/>
    <x v="15"/>
    <m/>
    <s v="X"/>
    <m/>
    <d v="2022-01-01T00:00:00"/>
    <d v="2022-12-31T00:00:00"/>
    <s v="2. Direccionamiento Estratégico"/>
    <s v="2.1 Planeación Institucional"/>
    <s v="N.A."/>
    <m/>
    <n v="0"/>
    <s v="Es una actividad que se desarrolla a lo largo del año."/>
    <m/>
    <m/>
    <m/>
    <s v="En terminos"/>
    <d v="2022-06-30T00:00:00"/>
    <n v="6.3E-3"/>
    <s v="Se están realizando los análisis de las obras de expansión de los STR. Esta actividad se tiene presuestada para finalización en el mes de julio de 2022, únicamente para las obras que se tienen al día de hoy."/>
    <n v="6.3E-3"/>
    <s v="Actividad que reporta avance de 0,63%, faltan las evidencias para validar el reporte. Finaliza en diciembre."/>
    <d v="2022-07-20T00:00:00"/>
    <s v="Con avance y en terminos"/>
    <d v="2022-09-30T00:00:00"/>
    <n v="0.02"/>
    <s v="Actividad continua durante el año. En el trimestre se respondieron múltiples conceptos asociados a estas obras con radicados No. 20221520111851, 20221520116131, 20221500099481, 20221520121861, 20221520086481, 20221520124751, 20221520124151, 20221520124141"/>
    <n v="0.02"/>
    <s v="Actividad que reporta avance acumulado al er trimestre del 2%, cuenta con las evidencias que corresponden a números de orfeos con los cuales se respondieron las solicitudes. Finaliza en diciembre."/>
    <d v="2022-10-18T00:00:00"/>
    <s v="Con avance y en terminos"/>
    <d v="2022-12-30T00:00:00"/>
    <n v="2.5000000000000001E-2"/>
    <s v="Actividad continua durante el año. En el trimestre se respondieron múltiples conceptos asociados a estas obras con radicados No. 20221520111851, 20221520116131, 20221500099481, 20221520121861, 20221520086481, 20221520124751, 20221520124151, 20221520124141"/>
    <n v="2.5000000000000001E-2"/>
    <s v="Actividad finalizada. La ejecución es por demanda"/>
    <d v="2023-01-18T00:00:00"/>
    <x v="0"/>
  </r>
</pivotCacheRecords>
</file>

<file path=xl/pivotCache/pivotCacheRecords3.xml><?xml version="1.0" encoding="utf-8"?>
<pivotCacheRecords xmlns="http://schemas.openxmlformats.org/spreadsheetml/2006/main" xmlns:r="http://schemas.openxmlformats.org/officeDocument/2006/relationships" count="224">
  <r>
    <n v="1"/>
    <s v="Objetivo Estratégico No.1"/>
    <s v="Generar valor público, económico y social, a partir del conocimiento integral de los recursos minero-energéticos."/>
    <s v="2.1 Realizar la modernización institucional con procesos fortalecidos, eficientes y eficaces."/>
    <x v="0"/>
    <x v="0"/>
    <n v="1"/>
    <s v="Diagnóstico"/>
    <x v="0"/>
    <x v="0"/>
    <s v="Inversión"/>
    <s v="Generación de valor público a través del emprendimiento y la innovación para la UPME ubicada en Bogotá._x000a_a. Promover la transformación de las capacidades del Talento Humano hacia la transformación digital y la economía digital."/>
    <x v="0"/>
    <s v="X"/>
    <m/>
    <s v="Dirección General - GIT Planeación"/>
    <x v="0"/>
    <x v="0"/>
    <s v="2. Direccionamiento Estratégico"/>
    <s v="2.2 Gestión presupuestal y eficiencia del gasto público"/>
    <s v="N.A."/>
    <d v="2022-02-28T00:00:00"/>
    <n v="2.5000000000000001E-2"/>
    <s v="Se realizó diagnóstico de intervención con tres modalidades y tres segmentos. Ver evidencias Acción 1."/>
    <n v="2.5000000000000001E-2"/>
    <s v="Se ejecutó la actividad en el tiempo estimado y cuenta con las evidencias."/>
    <d v="2022-04-19T00:00:00"/>
    <s v="Cumplida"/>
    <m/>
    <n v="0"/>
    <s v="Se dió cumplió a esta acción en el mes de febrero."/>
    <n v="0.03"/>
    <s v="Actividad cumplida en el 1er trimestre"/>
    <d v="2022-07-18T00:00:00"/>
    <s v="Cumplida"/>
    <s v="N.A"/>
    <n v="0"/>
    <s v="Se dió cumplió a esta acción en el mes de febrero._x000a_"/>
    <n v="2.5000000000000001E-2"/>
    <s v="Actividad cumplida en el 1er trimestre"/>
    <d v="2022-10-12T00:00:00"/>
    <x v="0"/>
  </r>
  <r>
    <n v="2"/>
    <s v="Objetivo Estratégico No.2"/>
    <s v="Incorporar las mejores prácticas organizacionales y tecnológicas que garanticen calidad e integridad de la gestión pública."/>
    <s v="2.1 Realizar la modernización institucional con procesos fortalecidos, eficientes y eficaces."/>
    <x v="0"/>
    <x v="1"/>
    <n v="1"/>
    <s v="Documento"/>
    <x v="1"/>
    <x v="1"/>
    <s v="Inversión"/>
    <s v="Generación de valor público a través del emprendimiento y la innovación para la UPME ubicada en Bogotá._x000a_a. Ejecutar las iniciativas de socialización y despliegue de información del Plan Estratégico de comunicaciones. b. Potenciar la búsqueda, intercambio,"/>
    <x v="0"/>
    <s v="X"/>
    <m/>
    <s v="Dirección General - GIT Planeación"/>
    <x v="1"/>
    <x v="1"/>
    <s v="2. Direccionamiento Estratégico"/>
    <s v="2.1 Planeación Institucional"/>
    <s v="N.A."/>
    <d v="2022-03-31T00:00:00"/>
    <n v="3.7499999999999999E-2"/>
    <s v="Se realizó elejercicio del formulación de la justificación del nuevo proyecto de inversión, con las indicaciones sugeridas por el GIT de planeación.  (pendiente retroalimentación de planeación). Así mismo se presentó para aprobación  elnuevo proyecto de I"/>
    <n v="3.7499999999999999E-2"/>
    <s v="Actividad que presenta avances con evidencias y finaliza en junio "/>
    <d v="2022-04-19T00:00:00"/>
    <s v="Con avance"/>
    <d v="2022-06-30T00:00:00"/>
    <n v="1.2E-2"/>
    <s v="Se dió respuesta a las observaciones dadas por el GIT de planeación, se diseño la cadena de valor y el costeo del proyecto de inversión, y se presentó al DNP "/>
    <n v="0.05"/>
    <s v="Actividad cumplida durante el 2do trimestre y cuenta con las evidencias objetivas."/>
    <d v="2022-07-18T00:00:00"/>
    <s v="Cumplida"/>
    <s v="N.A"/>
    <n v="0"/>
    <s v="Se dió cumplió a esta acción en el segundo trimestre._x000a_"/>
    <n v="0.05"/>
    <s v="Actividad cumplida en el 1er trimestre"/>
    <d v="2022-10-12T00:00:00"/>
    <x v="0"/>
  </r>
  <r>
    <n v="3"/>
    <s v="Objetivo Estratégico No.2"/>
    <s v="Incorporar las mejores prácticas organizacionales y tecnológicas que garanticen calidad e integridad de la gestión pública."/>
    <s v="2.3 Implementar acciones orientadas a la transformación digital de la entidad. "/>
    <x v="1"/>
    <x v="2"/>
    <s v="Depende de la necesidad"/>
    <s v="Actualizaciones"/>
    <x v="2"/>
    <x v="0"/>
    <s v="Inversión"/>
    <s v="Generación de valor público a través del emprendimiento y la innovación para la UPME ubicada en Bogotá._x000a_a. Ejecutar las iniciativas de socialización y despliegue de información del Plan Estratégico de comunicaciones. b. Potenciar la búsqueda, intercambio,"/>
    <x v="0"/>
    <s v="X"/>
    <m/>
    <s v="Oficina  de Gestión de la Información"/>
    <x v="0"/>
    <x v="2"/>
    <s v="6. Información y Comunicación"/>
    <s v="6.1 Gestión documental"/>
    <s v="1. Plan Institucional de Archivos de la Entidad ­PINAR"/>
    <d v="2022-03-31T00:00:00"/>
    <n v="4.5500000000000002E-3"/>
    <s v="Se generaron 2 informes y se realizaron mesas de trabajo con la OGI (Ver presentación en la carpeta de evidencias). Evidencias Acción 3"/>
    <n v="4.5500000000000002E-3"/>
    <s v="Actividad que presenta avances con evidencias y finaliza en diciembre "/>
    <d v="2022-04-19T00:00:00"/>
    <s v="Con avance"/>
    <d v="2022-06-30T00:00:00"/>
    <n v="1.545E-2"/>
    <s v="Se remitió a todas la áreas de la entidad, los informes gerenciales de los radicados del aplicativo ORFEO correspondiente a los meses de Enero a mayo._x000a_Además se diseño una herramienta en conjunto con la OGI la cual permite generar el informe en tiempo rea"/>
    <n v="0.02"/>
    <s v="Actividad que presenta avance acumulado del 2% con evidencias objetivas (Informe en Power BI). Finaliza en diciembre."/>
    <d v="2022-07-18T00:00:00"/>
    <s v="Con avance y en terminos"/>
    <d v="2022-09-30T00:00:00"/>
    <n v="2.5000000000000001E-3"/>
    <s v="&quot;Se remitió a todas la áreas de la entidad, los informes gerenciales de los radicados del aplicativo ORFEO correspondiente a los meses de julio a septiembre._x000a_Además se socializo con los directivos la herramienta en conjunto con la OGI la cual permite gene"/>
    <n v="2.5000000000000001E-2"/>
    <s v="Se presentan avances en el 3er trimestre, quedando con avance acumulado del 2,25% relacionados con la remisión deinformes gerenciales a las coordinaciones de la Secrearía General y con el tablero de control de los radicados, el cual está habilitado para c"/>
    <d v="2022-10-12T00:00:00"/>
    <x v="1"/>
  </r>
  <r>
    <n v="4"/>
    <s v="Objetivo Estratégico No.2"/>
    <s v="Incorporar las mejores prácticas organizacionales y tecnológicas que garanticen calidad e integridad de la gestión pública."/>
    <s v="2.7 Identificar mensajes, canales y metodologías de comunicación de los planes, programas y proyectos de la entidad tal que sean diferenciales de acuerdo a las características de cada una de las partes interesadas."/>
    <x v="2"/>
    <x v="3"/>
    <n v="3"/>
    <s v="Planes Institucionales"/>
    <x v="3"/>
    <x v="1"/>
    <s v="Inversión"/>
    <s v="Generación de valor público a través del emprendimiento y la innovación para la UPME ubicada en Bogotá._x000a_a. Ejecutar las iniciativas de socialización y despliegue de información del Plan Estratégico de comunicaciones. b. Potenciar la búsqueda, intercambio,"/>
    <x v="0"/>
    <m/>
    <s v="X"/>
    <s v="No Aplica"/>
    <x v="0"/>
    <x v="3"/>
    <s v="6. Información y Comunicación"/>
    <s v="6.1 Gestión documental"/>
    <s v="1. Plan Institucional de Archivos de la Entidad ­PINAR"/>
    <d v="2022-03-31T00:00:00"/>
    <n v="1.5625E-2"/>
    <s v="Se realizaron seguimientos al cumplimiento de los cronogramas de PINAR y PIGA.  Evidencias Acción 4"/>
    <n v="1.5625E-2"/>
    <s v="Actividad que presenta avances con evidencias y finaliza en julio "/>
    <d v="2022-04-19T00:00:00"/>
    <s v="Con avance"/>
    <d v="2022-06-30T00:00:00"/>
    <n v="2.9374999999999998E-2"/>
    <s v="Se realizaron seguimientos al cumplimiento de los cronogramas de PINAR y PIGA.  "/>
    <n v="2.9374999999999998E-2"/>
    <s v="Actividad que presenta avance acumulado del 2,9% con evidencias. (El PINAR tiene un avance del 81% y el PIGA tiene un avance del 67%) según los cronogramas. Finaliza en julio."/>
    <d v="2022-07-18T00:00:00"/>
    <s v="Con avance y en terminos"/>
    <d v="2022-09-30T00:00:00"/>
    <n v="2.1000000000000001E-2"/>
    <s v="Se realizaron seguimientos al cumplimiento de los cronogramas de PINAR y PIGA a corte 3er trimestre con lo cual se da por cumplida esta actividad del plan de acción_x000a_"/>
    <n v="0.05"/>
    <s v="La actividad reporta cumplimiento con corte a septiembre, en la validación de la evidencia el plan para el PIGA reporta un avance promedio del 83% y el PINAR del 94%, así mismo, se evidencias algunas actividades que no han finalizado en su totalidad, or l"/>
    <d v="2022-10-12T00:00:00"/>
    <x v="0"/>
  </r>
  <r>
    <n v="5"/>
    <s v="Objetivo Estratégico No.2"/>
    <s v="Incorporar las mejores prácticas organizacionales y tecnológicas que garanticen calidad e integridad de la gestión pública."/>
    <s v="2.7 Identificar mensajes, canales y metodologías de comunicación de los planes, programas y proyectos de la entidad tal que sean diferenciales de acuerdo a las características de cada una de las partes interesadas."/>
    <x v="3"/>
    <x v="4"/>
    <n v="12"/>
    <s v="Matriz de Control"/>
    <x v="4"/>
    <x v="0"/>
    <s v="Funcionamiento"/>
    <s v="N.A."/>
    <x v="0"/>
    <m/>
    <s v="X"/>
    <s v="No Aplica"/>
    <x v="0"/>
    <x v="2"/>
    <s v="2. Direccionamiento Estratégico"/>
    <s v="2.2 Gestión presupuestal y eficiencia del gasto público"/>
    <s v="2. Plan Anual de Adquisiciones"/>
    <d v="2022-03-31T00:00:00"/>
    <n v="2.5000000000000001E-3"/>
    <s v="Se presentó al Despacho de Secretaría General,  el primer informe donde se contempla elprimer trimestre en relación al avance de cumplimiento.  Evidencias Acción 5"/>
    <n v="2.5000000000000001E-3"/>
    <s v="Actividad que presenta avances con evidencias y finaliza en diciembre "/>
    <d v="2022-04-19T00:00:00"/>
    <s v="Con avance"/>
    <d v="2022-06-30T00:00:00"/>
    <n v="0.01"/>
    <s v="Se presentaron los informes correspondientes a los meses abril, mayo y junio al Despacho de Secretaría General."/>
    <n v="1.2500000000000001E-2"/>
    <s v="Actividad que presenta avance acumulado del 1,3% con evidencias objetivas. Finaliza en diciembre."/>
    <d v="2022-07-18T00:00:00"/>
    <s v="Con avance y en terminos"/>
    <d v="2022-09-30T00:00:00"/>
    <n v="7.4999999999999997E-3"/>
    <s v="Se presentaron los informes correspondientes a los meses julio, agosto y septiembre al Despacho de Secretaría General._x000a_"/>
    <n v="0.02"/>
    <s v="Actividad que presenta avances en el 3er trimestre, quedando con avance acumulado del 2%,  la actividad es de ejecución  mensual,, cuenta con las evidencias de los seguimiento que corresponden a informes mensuales enviados a la secretaria general de la UP"/>
    <d v="2022-10-12T00:00:00"/>
    <x v="1"/>
  </r>
  <r>
    <n v="6"/>
    <s v="Objetivo Estratégico No.2"/>
    <s v="Incorporar las mejores prácticas organizacionales y tecnológicas que garanticen calidad e integridad de la gestión pública."/>
    <s v="2.7 Identificar mensajes, canales y metodologías de comunicación de los planes, programas y proyectos de la entidad tal que sean diferenciales de acuerdo a las características de cada una de las partes interesadas."/>
    <x v="3"/>
    <x v="5"/>
    <s v="Según necesidad"/>
    <s v="Correos generando Alertas"/>
    <x v="5"/>
    <x v="0"/>
    <s v="Funcionamiento"/>
    <s v="N.A."/>
    <x v="0"/>
    <m/>
    <s v="X"/>
    <s v="No Aplica"/>
    <x v="0"/>
    <x v="2"/>
    <s v="2. Direccionamiento Estratégico"/>
    <s v="2.2 Gestión presupuestal y eficiencia del gasto público"/>
    <s v="2. Plan Anual de Adquisiciones"/>
    <d v="2022-03-31T00:00:00"/>
    <n v="2.5000000000000001E-3"/>
    <s v="Se presentó al Despacho de Secretaría General,  el primer informe donde se contempla elprimer trimestre, con las alertas correspondientes al cumplimiento del PAA a cargo del Despacho de Secretaría General. Evidencias Acción 6"/>
    <n v="2.5000000000000001E-3"/>
    <s v="Actividad que presenta avances con evidencias y finaliza en diciembre "/>
    <d v="2022-04-19T00:00:00"/>
    <s v="Con avance"/>
    <d v="2022-06-30T00:00:00"/>
    <n v="0.01"/>
    <s v="Se presentaron los informes correspondientes a los meses abril, mayo y junio al Despacho de Secretaría General informando las alertas correspondientes."/>
    <n v="1.2500000000000001E-2"/>
    <s v="Actividad que presenta avance acumulado del 1,3% con evidencias objetivas. Finaliza en diciembre."/>
    <d v="2022-07-18T00:00:00"/>
    <s v="Con avance y en terminos"/>
    <d v="2022-09-30T00:00:00"/>
    <n v="7.4999999999999997E-3"/>
    <s v="Se presentaron los informes correspondientes a los meses julio, agosto y septiembre al Despacho de Secretaría General informando las alertas correspondientes._x000a_"/>
    <n v="0.02"/>
    <s v="Actividad que presenta avances en el 3er trimestre, quedando con avance acumulado del 2%,  la actividad es de ejecución  mensual, cuenta con las evidencias de las alertaslas cuales se encuentran como un punto de los informes mensuales enviados a la secret"/>
    <d v="2022-10-12T00:00:00"/>
    <x v="1"/>
  </r>
  <r>
    <n v="7"/>
    <s v="Objetivo Estratégico No.2"/>
    <s v="Incorporar las mejores prácticas organizacionales y tecnológicas que garanticen calidad e integridad de la gestión pública."/>
    <s v="2.7 Identificar mensajes, canales y metodologías de comunicación de los planes, programas y proyectos de la entidad tal que sean diferenciales de acuerdo a las características de cada una de las partes interesadas."/>
    <x v="4"/>
    <x v="6"/>
    <n v="2"/>
    <s v="Procedimientos y formatos Actualizados"/>
    <x v="6"/>
    <x v="0"/>
    <s v="Funcionamiento"/>
    <s v="N.A."/>
    <x v="0"/>
    <m/>
    <s v="X"/>
    <s v="No Aplica"/>
    <x v="0"/>
    <x v="4"/>
    <s v="2. Direccionamiento Estratégico"/>
    <s v="2.1 Planeación Institucional"/>
    <s v="N.A."/>
    <m/>
    <n v="0"/>
    <s v="En proceso de construcción por el GIT de Gestión Administrativa. Sin evidencia"/>
    <n v="0"/>
    <m/>
    <m/>
    <s v="En terminos"/>
    <d v="2022-06-30T00:00:00"/>
    <n v="6.2500000000000003E-3"/>
    <s v="Se inició el proceso con el GIT de Planeación del procedimiento de Gestión Documental y del formato Préstamo de expedientes en Archivos de Gestión."/>
    <n v="6.1999999999999998E-3"/>
    <s v="Actividad que presenta avance acumulado del 0,6%, con evidencias del trámite de formalización de las nuevas versiones de los 2 documentos. Finaliza en agosto."/>
    <d v="2022-07-18T00:00:00"/>
    <s v="Con avance y en terminos"/>
    <d v="2022-08-31T00:00:00"/>
    <n v="1.8749999999999999E-2"/>
    <s v="Se actualizaron los instructivos de gestión y tramite de comunicaciones, instructivo para la disposición final de documentos, formato para la creación, modificación de series y subseries y formato de entrega de inventario de documental, con la cual se da "/>
    <n v="2.5000000000000001E-2"/>
    <s v="Actividad finalizada conforme a lo planeado, cuenta con las evidencias de las actualización de los documentos (2 formatos y 2 procedimientos) actualizados y oficializados entre julio y agosto."/>
    <d v="2022-10-12T00:00:00"/>
    <x v="0"/>
  </r>
  <r>
    <n v="8"/>
    <s v="Objetivo Estratégico No.2"/>
    <s v="Incorporar las mejores prácticas organizacionales y tecnológicas que garanticen calidad e integridad de la gestión pública."/>
    <s v="2.7 Identificar mensajes, canales y metodologías de comunicación de los planes, programas y proyectos de la entidad tal que sean diferenciales de acuerdo a las características de cada una de las partes interesadas."/>
    <x v="4"/>
    <x v="7"/>
    <n v="1"/>
    <s v="Matriz de riesgos"/>
    <x v="7"/>
    <x v="2"/>
    <s v="Inversión"/>
    <s v="Generación de valor público a través del emprendimiento y la innovación para la UPME ubicada en Bogotá._x000a_a. Ejecutar las iniciativas de socialización y despliegue de información del Plan Estratégico de comunicaciones. b. Potenciar la búsqueda, intercambio,"/>
    <x v="0"/>
    <s v="X"/>
    <m/>
    <s v="Dirección General - GIT Planeación"/>
    <x v="0"/>
    <x v="2"/>
    <s v="5. Evaluación de Resultados"/>
    <s v="5.1 Seguimiento y evaluación del desempeño institucional"/>
    <s v="N.A."/>
    <d v="2022-03-31T00:00:00"/>
    <n v="2.5000000000000001E-3"/>
    <s v="Se gestionaron diversas mesas de trabajo para el proceso de actualización de los riesgos de gestión y corrupción para los procesos de gestión documental y gestion administrativa. Evidencias Acción 8"/>
    <n v="2.5000000000000001E-3"/>
    <s v="Actividad que presenta avances con evidencias y finaliza en diciembre "/>
    <d v="2022-04-19T00:00:00"/>
    <s v="Con avance"/>
    <d v="2022-06-30T00:00:00"/>
    <n v="0.01"/>
    <s v="Se realizó la identificación y actualización de los riesgos de gestión y corrupción de los procesos de Gestión Adminsitrava y Gestión Documental en el aplicativo SIGUEME"/>
    <n v="1.2500000000000001E-2"/>
    <s v="Actividad cumplida durante el 2do trimestre."/>
    <d v="2022-07-18T00:00:00"/>
    <s v="Cumplida"/>
    <m/>
    <n v="0"/>
    <s v="Se dió cumplió a esta acción en el segundo trimestre."/>
    <n v="1.2500000000000001E-2"/>
    <s v="Actividad cumplida en el 2er trimestre"/>
    <d v="2022-10-12T00:00:00"/>
    <x v="0"/>
  </r>
  <r>
    <n v="9"/>
    <s v="Objetivo Estratégico No.2"/>
    <s v="Incorporar las mejores prácticas organizacionales y tecnológicas que garanticen calidad e integridad de la gestión pública."/>
    <s v="2.2 Contar con capital humano altamente competente, bajo un ambiente de trabajo seguro, armónico e incluyente."/>
    <x v="4"/>
    <x v="8"/>
    <s v="Según necesidad"/>
    <s v="Evaluación de Desempeño"/>
    <x v="8"/>
    <x v="2"/>
    <s v="Inversión"/>
    <s v="Generación de valor público a través del emprendimiento y la innovación para la UPME ubicada en Bogotá._x000a_a. Ejecutar las iniciativas de socialización y despliegue de información del Plan Estratégico de comunicaciones. b. Potenciar la búsqueda, intercambio,"/>
    <x v="0"/>
    <m/>
    <s v="X"/>
    <s v="No Aplica"/>
    <x v="0"/>
    <x v="2"/>
    <s v="5. Evaluación de Resultados"/>
    <s v="5.1 Seguimiento y evaluación del desempeño institucional"/>
    <s v="N.A."/>
    <d v="2022-03-31T00:00:00"/>
    <n v="6.2500000000000003E-3"/>
    <s v="Se evaluó el personal de carrera administrativa y provisionalidad, correspondiente al periodo 2021 y se concertaron compromisos para la vigencia 2022  (Kactus)"/>
    <n v="6.1999999999999998E-3"/>
    <s v="Actividad que presenta avances con evidencias y finaliza en diciembre "/>
    <d v="2022-04-19T00:00:00"/>
    <s v="Con avance"/>
    <m/>
    <n v="0"/>
    <s v="Esta actividad finalizará en el III Trimestre de la vigencia 2022"/>
    <n v="6.1999999999999998E-3"/>
    <s v="Actividad que no presentó avance al 2do trimestre. Finaliza en diciembre."/>
    <d v="2022-07-18T00:00:00"/>
    <s v="Con avance y en terminos"/>
    <d v="2022-09-30T00:00:00"/>
    <n v="6.3E-3"/>
    <s v="Se evaluó el personal de carrera administrativa y provisionalidad, correspondiente al periodo 2022 de conformidad con las directrices impartidas por el grupo inteno de trabajo Gestión del talento humano. Las evidencias se encuentran en la plataforma (Kact"/>
    <n v="1.2500000000000001E-2"/>
    <s v="Actividad finalizada, se terminó con la evaluación del periodo 2022 I"/>
    <d v="2022-10-12T00:00:00"/>
    <x v="0"/>
  </r>
  <r>
    <n v="1"/>
    <s v="Objetivo Estratégico No.2"/>
    <s v="Incorporar las mejores prácticas organizacionales y tecnológicas que garanticen calidad e integridad de la gestión pública."/>
    <s v="2.7 Identificar mensajes, canales y metodologías de comunicación de los planes, programas y proyectos de la entidad tal que sean diferenciales de acuerdo a las características de cada una de las partes interesadas."/>
    <x v="5"/>
    <x v="9"/>
    <n v="11"/>
    <s v="Formato"/>
    <x v="9"/>
    <x v="2"/>
    <s v="Funcionamiento"/>
    <s v="N.A."/>
    <x v="1"/>
    <s v="X"/>
    <m/>
    <s v="Dirección General - GIT Planeación"/>
    <x v="0"/>
    <x v="5"/>
    <s v="3. Gestión con Valores para Resultados"/>
    <s v="3.2 Fortalecimiento organizacional y simplificación de procesos"/>
    <s v="2. Plan Anual de Adquisiciones"/>
    <d v="2022-02-28T00:00:00"/>
    <n v="1.2500000000000001E-2"/>
    <s v="Se  construyó elformato con Código: F-GF-04, correspondiente al seguimiento a la ejecución presupuestal con periodicidad mensual a los recursos de inversión y funcionamiento, Así mismo se presentaron estos informes a la Dirección General. Evidencia Acción"/>
    <n v="1.2500000000000001E-2"/>
    <s v="Se formalizó el formato Informe de Seguimiento a Presupuesto bajo el Código: F-GF-04 el cual se encuentra implementado."/>
    <d v="2022-04-19T00:00:00"/>
    <s v="Cumplida"/>
    <m/>
    <n v="0"/>
    <s v="Se dió cumplimiento de esta actividad en el pasado mes de Febrero."/>
    <n v="1.2500000000000001E-2"/>
    <s v="Actividad cumplida en el 1er trimestre"/>
    <d v="2022-07-18T00:00:00"/>
    <s v="Cumplida"/>
    <m/>
    <m/>
    <m/>
    <n v="1.2500000000000001E-2"/>
    <s v="Actividad cumplida desde el 1er trimestre"/>
    <d v="2022-10-12T00:00:00"/>
    <x v="0"/>
  </r>
  <r>
    <n v="2"/>
    <s v="Objetivo Estratégico No.2"/>
    <s v="Incorporar las mejores prácticas organizacionales y tecnológicas que garanticen calidad e integridad de la gestión pública."/>
    <s v="2.7 Identificar mensajes, canales y metodologías de comunicación de los planes, programas y proyectos de la entidad tal que sean diferenciales de acuerdo a las características de cada una de las partes interesadas."/>
    <x v="5"/>
    <x v="10"/>
    <n v="11"/>
    <s v="Formato"/>
    <x v="10"/>
    <x v="1"/>
    <s v="Funcionamiento"/>
    <s v="N.A."/>
    <x v="1"/>
    <s v="X"/>
    <m/>
    <s v="Dirección General - GIT Planeación"/>
    <x v="0"/>
    <x v="2"/>
    <s v="5. Evaluación de Resultados"/>
    <s v="5.1 Seguimiento y evaluación del desempeño institucional"/>
    <s v="2. Plan Anual de Adquisiciones"/>
    <d v="2022-03-31T00:00:00"/>
    <n v="1.2500000000000001E-2"/>
    <s v="Se elaboraron y se presentaron a la Dirección General  los informes de ejecución presupuestal correspondiente al primer trimestre de la vigencia 2022. Evidencia Acción 2."/>
    <n v="1.2500000000000001E-2"/>
    <s v="Actividad que presenta avances con evidencias y finaliza en diciembre "/>
    <d v="2022-04-19T00:00:00"/>
    <s v="Con avance"/>
    <d v="2022-06-30T00:00:00"/>
    <n v="1.2500000000000001E-2"/>
    <s v="Se elaboraron y se presentaron a la Dirección General  los informes de ejecución presupuestal correspondientes a los meses de marzo , abril y mayo de la vigencia 2022. Evidencia Acción 2."/>
    <n v="2.5000000000000001E-2"/>
    <s v="Actividad que presenta avance acumulado del 2,5%, con evidencias del trámite de formalización de las nuevas versiones de los 2 documentos. Finaliza en agosto."/>
    <d v="2022-07-18T00:00:00"/>
    <s v="Con avance y en terminos"/>
    <d v="2022-08-31T00:00:00"/>
    <n v="1.2500000000000001E-2"/>
    <s v="Se elaboraron y se presentaron a la Dirección General  los informes de ejecución presupuestal correspondientes a los meses de junio , Julio, agosto, de la vigencia 2022. Evidencia Acción 1."/>
    <n v="3.7499999999999999E-2"/>
    <s v="Actividad que presenta avance durante el 3er trimestre, avance acumulado 3,75%, actividad de jecución mensual no cuenta con evidencias para validar el avance. Finaliza en diciembre."/>
    <d v="2022-10-12T00:00:00"/>
    <x v="1"/>
  </r>
  <r>
    <n v="3"/>
    <s v="Objetivo Estratégico No.2"/>
    <s v="Incorporar las mejores prácticas organizacionales y tecnológicas que garanticen calidad e integridad de la gestión pública."/>
    <s v="2.7 Identificar mensajes, canales y metodologías de comunicación de los planes, programas y proyectos de la entidad tal que sean diferenciales de acuerdo a las características de cada una de las partes interesadas."/>
    <x v="5"/>
    <x v="11"/>
    <n v="1"/>
    <s v="Anteproyecto de Presupuesto Validado y Recibido en MinHacienda"/>
    <x v="11"/>
    <x v="1"/>
    <s v="Funcionamiento"/>
    <s v="N.A."/>
    <x v="1"/>
    <s v="X"/>
    <m/>
    <s v="Dirección General - GIT Planeación"/>
    <x v="0"/>
    <x v="0"/>
    <s v="2. Direccionamiento Estratégico"/>
    <s v="2.2 Gestión presupuestal y eficiencia del gasto público"/>
    <s v="2. Plan Anual de Adquisiciones"/>
    <d v="2022-03-31T00:00:00"/>
    <n v="0.05"/>
    <s v="Se construyó el anteproyecto en conjunto con elGIT de Planeación, para la vigencia 2023 de los recursos de funcionamiento e Inversión, además se presentó el 8 de marzo al Consejo Directivo para la aprobación. Posteriormente se realizó el cargue del antepr"/>
    <n v="0.05"/>
    <s v="Se ejecutó acorde con lo planificado y cuenta con las evidencias."/>
    <d v="2022-04-19T00:00:00"/>
    <s v="Cumplida"/>
    <m/>
    <n v="0"/>
    <s v="Se dió cumplimiento de esta actividad en el pasado mes de Marzo."/>
    <n v="0.05"/>
    <s v="Actividad cumplida en el 1er trimestre"/>
    <d v="2022-07-18T00:00:00"/>
    <s v="Cumplida"/>
    <m/>
    <m/>
    <m/>
    <n v="0.05"/>
    <s v="Actividad cumplida desde el 1er trimestre"/>
    <d v="2022-10-12T00:00:00"/>
    <x v="0"/>
  </r>
  <r>
    <n v="4"/>
    <s v="Objetivo Estratégico No.2"/>
    <s v="Incorporar las mejores prácticas organizacionales y tecnológicas que garanticen calidad e integridad de la gestión pública."/>
    <s v="2.7 Identificar mensajes, canales y metodologías de comunicación de los planes, programas y proyectos de la entidad tal que sean diferenciales de acuerdo a las características de cada una de las partes interesadas."/>
    <x v="6"/>
    <x v="3"/>
    <n v="2"/>
    <s v="Planes Institucionales"/>
    <x v="12"/>
    <x v="2"/>
    <s v="Funcionamiento"/>
    <s v="N.A."/>
    <x v="1"/>
    <s v="X"/>
    <m/>
    <s v="Dirección General - GIT Planeación"/>
    <x v="0"/>
    <x v="4"/>
    <s v="2. Direccionamiento Estratégico"/>
    <s v="2.1 Planeación Institucional"/>
    <s v="N.A."/>
    <d v="2022-03-31T00:00:00"/>
    <n v="2.5000000000000001E-3"/>
    <s v="Se actualizó el procedimiento de caja menor conforme al plan de mejoramiento Institucional de Caja menor, también se tuvo seguimiento a los diferentes planes institucionales , conforme a las observaciones se está trabajando en la ejecución del cumplimient"/>
    <n v="2.5000000000000001E-3"/>
    <s v="Actividad que presenta avances con evidencias y finaliza en agosto "/>
    <d v="2022-04-19T00:00:00"/>
    <s v="Con avance"/>
    <d v="2022-06-30T00:00:00"/>
    <n v="2.5000000000000001E-3"/>
    <s v="Se diseño el procedimiento de la gestión presupuestal en conjunto con la GIT de Planeación, también se tuvo seguimiento a los diferentes planes institucionales , conforme a las observaciones se está trabajando en la ejecución del cumplimiento de estos pla"/>
    <n v="5.0000000000000001E-3"/>
    <s v="Actividad que presenta avance acumulado del 0,6%, con evidencias. Finaliza en agosto."/>
    <d v="2022-07-18T00:00:00"/>
    <s v="Con avance y en terminos"/>
    <d v="2022-08-31T00:00:00"/>
    <n v="5.0000000000000001E-3"/>
    <s v="Se diseño el procedimiento de la gestión presupuestal en conjunto con la GIT de Planeación en la nueva plantilla y socializo con control interno, donde se suprimio la ctividad 6 del anteproyecto del presupuesto de acuerdo a la recomendación de control int"/>
    <n v="0.01"/>
    <s v="Actividad que reporta avance acumulado de 1%, no es posible validar lo reportado toda vez que no se subieron evidencias, queda con rezago del 0,25%. Finalizaba en agosto."/>
    <d v="2022-10-12T00:00:00"/>
    <x v="2"/>
  </r>
  <r>
    <n v="5"/>
    <s v="Objetivo Estratégico No.2"/>
    <s v="Incorporar las mejores prácticas organizacionales y tecnológicas que garanticen calidad e integridad de la gestión pública."/>
    <s v="2.7 Identificar mensajes, canales y metodologías de comunicación de los planes, programas y proyectos de la entidad tal que sean diferenciales de acuerdo a las características de cada una de las partes interesadas."/>
    <x v="6"/>
    <x v="12"/>
    <n v="1"/>
    <s v="Manual"/>
    <x v="13"/>
    <x v="0"/>
    <s v="Funcionamiento"/>
    <s v="N.A."/>
    <x v="1"/>
    <s v="X"/>
    <m/>
    <s v="Dirección General - GIT Planeación"/>
    <x v="0"/>
    <x v="2"/>
    <s v="2. Direccionamiento Estratégico"/>
    <s v="2.1 Planeación Institucional"/>
    <s v="N.A."/>
    <m/>
    <n v="0"/>
    <s v="Se está trabajando en la construcción del manual de políticas contables. Sin evidencia"/>
    <n v="0"/>
    <m/>
    <m/>
    <s v="En terminos"/>
    <d v="2022-06-30T00:00:00"/>
    <n v="7.4999999999999997E-3"/>
    <s v="Se realizó la actualización y se encuentra pendiente la etapa de revisión del área contable con la coordinación financiera."/>
    <n v="7.4999999999999997E-3"/>
    <s v="Actividad que reporta avance del 0,8%, no se cuenta con evidencias del mismo. Finaliza en diciembre"/>
    <d v="2022-07-18T00:00:00"/>
    <s v="Con avance y en terminos"/>
    <d v="2022-08-31T00:00:00"/>
    <n v="7.4999999999999997E-3"/>
    <s v="El ducumento se encuentra terminado y en borrador para revisión de los participantes de comite de Sostenibilidad contable"/>
    <n v="1.4999999999999999E-2"/>
    <s v="Actividad que presenta avance acumulado de 1,5%, sin evidencias para validar el reporte. Finaliza en diciembre"/>
    <d v="2022-10-12T00:00:00"/>
    <x v="1"/>
  </r>
  <r>
    <n v="6"/>
    <s v="Objetivo Estratégico No.2"/>
    <s v="Incorporar las mejores prácticas organizacionales y tecnológicas que garanticen calidad e integridad de la gestión pública."/>
    <s v="2.3 Implementar acciones orientadas a la transformación digital de la entidad. "/>
    <x v="7"/>
    <x v="13"/>
    <n v="11"/>
    <s v="Certificado"/>
    <x v="14"/>
    <x v="0"/>
    <s v="Funcionamiento"/>
    <s v="N.A."/>
    <x v="1"/>
    <s v="X"/>
    <m/>
    <s v="Subdirección de Demana"/>
    <x v="0"/>
    <x v="2"/>
    <s v="2. Direccionamiento Estratégico"/>
    <s v="2.2 Gestión presupuestal y eficiencia del gasto público"/>
    <s v="N.A."/>
    <d v="2022-03-31T00:00:00"/>
    <n v="1.2500000000000001E-2"/>
    <s v="Se suscribió elcontrato 086-2022 con la Fiduciaria Bancolombia S.A. y se ha realizado elrecaudo adecuadamente en eltercer trimestre. Evidencia Acción 6"/>
    <n v="1.2500000000000001E-2"/>
    <s v="Actividad que presenta avances con evidencias y finaliza en diciembre "/>
    <d v="2022-04-19T00:00:00"/>
    <s v="Con avance"/>
    <d v="2022-06-30T00:00:00"/>
    <n v="2.5000000000000001E-3"/>
    <s v="Se están llevando a cabo la celebración de  los comites fiduciaros mensualmente, así mismo el pago de la comisión fiduciaria se encuentrá al día, y se está recibiendo el recaudo de incentivos tributarios."/>
    <n v="1.4999999999999999E-2"/>
    <s v="Actividad que presenta avance acumulado del 1,5%, con evidencias. Finaliza en diciembre."/>
    <d v="2022-07-18T00:00:00"/>
    <s v="Con avance y en terminos"/>
    <d v="2022-08-31T00:00:00"/>
    <n v="3.0000000000000001E-3"/>
    <s v="Se están llevando a cabo la celebración de  los comites fiduciaros mensualmente, así mismo el pago de la comisión fiduciaria se encuentrá al día, y se está recibiendo el recaudo de incentivos tributarios."/>
    <n v="1.7999999999999999E-2"/>
    <s v="Actividad que reporta avance acumulado del 1,8%,, no se cuenta con evidencias para validar el reporte. Finaliza en diciembre."/>
    <d v="2022-10-12T00:00:00"/>
    <x v="1"/>
  </r>
  <r>
    <n v="7"/>
    <s v="Objetivo Estratégico No.2"/>
    <s v="Incorporar las mejores prácticas organizacionales y tecnológicas que garanticen calidad e integridad de la gestión pública."/>
    <s v="2.3 Implementar acciones orientadas a la transformación digital de la entidad. "/>
    <x v="8"/>
    <x v="14"/>
    <n v="12"/>
    <s v="Estados Financieros"/>
    <x v="15"/>
    <x v="0"/>
    <s v="Funcionamiento"/>
    <s v="N.A."/>
    <x v="1"/>
    <m/>
    <s v="X"/>
    <s v="No Aplica"/>
    <x v="0"/>
    <x v="2"/>
    <s v="2. Direccionamiento Estratégico"/>
    <s v="2.2 Gestión presupuestal y eficiencia del gasto público"/>
    <s v="N.A."/>
    <d v="2022-03-31T00:00:00"/>
    <n v="5.0000000000000001E-3"/>
    <s v="Se contabiliza mensualmente los movimientos derivados de la Fiducia Mercantil, viéndose reportada en la información detallado de los  Estados Financieros de la entidad que reposan en la página web. Evidencia Acción 7"/>
    <n v="5.0000000000000001E-3"/>
    <s v="Actividad que presenta avances sin evidencias las cuales están pendientes y finaliza en diciembre "/>
    <d v="2022-04-19T00:00:00"/>
    <s v="Con avance"/>
    <d v="2022-06-30T00:00:00"/>
    <n v="7.4999999999999997E-3"/>
    <s v="Se realizó la contabilidad de los recursos correspondientes de la fiducia mercantil para los meses de abril y mayo, el registro reposa en la cuenta contable 190803 - denominada cuenta contable 190803 Encargo fiduciario - fiducia de administración y pagos."/>
    <n v="1.2500000000000001E-2"/>
    <s v="Actividad que presenta avance acumulado del 1,3%, con evidencias. Finaliza en diciembre."/>
    <d v="2022-07-18T00:00:00"/>
    <s v="Con avance y en terminos"/>
    <d v="2022-08-31T00:00:00"/>
    <n v="8.0000000000000002E-3"/>
    <s v="Se realizó la contabilidad de los recursos correspondientes de la fiducia mercantil para los meses de junio, julio y agosto, el registro reposa en la cuenta contable 190803 - denominada cuenta contable 190803 Encargo fiduciario - fiducia de administración"/>
    <n v="2.0500000000000001E-2"/>
    <s v="Actividad que reporta avance acumulado del 2,05%, no se cuenta con evidencias para validar el reporte. Finaliza en diciembre."/>
    <d v="2022-10-12T00:00:00"/>
    <x v="1"/>
  </r>
  <r>
    <n v="8"/>
    <s v="Objetivo Estratégico No.2"/>
    <s v="Incorporar las mejores prácticas organizacionales y tecnológicas que garanticen calidad e integridad de la gestión pública."/>
    <s v="2.7 Identificar mensajes, canales y metodologías de comunicación de los planes, programas y proyectos de la entidad tal que sean diferenciales de acuerdo a las características de cada una de las partes interesadas."/>
    <x v="9"/>
    <x v="15"/>
    <n v="1"/>
    <s v="Matriz de riesgos"/>
    <x v="16"/>
    <x v="0"/>
    <s v="Funcionamiento"/>
    <s v="N.A."/>
    <x v="1"/>
    <s v="X"/>
    <m/>
    <s v="Dirección General - GIT Planeación"/>
    <x v="0"/>
    <x v="2"/>
    <s v="5. Evaluación de Resultados"/>
    <s v="5.1 Seguimiento y evaluación del desempeño institucional"/>
    <s v="N.A."/>
    <d v="2022-03-31T00:00:00"/>
    <n v="1.2500000000000001E-2"/>
    <s v="Se realizaron mesas de trabajo con elGIT de planeación donde se diseñó y se elaboró la matriz de riesgos del GIF financiero, Igualmente se realizó elcargue en elaplicativo Sigueme ( Se encuentra pendiente la validación para la coordinadora en elaplicativo"/>
    <n v="1.2500000000000001E-2"/>
    <s v="Actividad que presenta avances con evidencias y finaliza en diciembre "/>
    <d v="2022-04-19T00:00:00"/>
    <s v="Con avance"/>
    <d v="2022-06-30T00:00:00"/>
    <n v="2.5000000000000001E-3"/>
    <s v="Se realizó el cargue en el aplicativo SIGUEME el monitoreo a los riesgos del gestión del grupo Financiero."/>
    <n v="1.4999999999999999E-2"/>
    <s v="Actividad que presenta avance del 1,6%, las evidencias se encuentra en le SIGUEME. Finaliza en diciembre."/>
    <d v="2022-07-18T00:00:00"/>
    <s v="Con avance y en terminos"/>
    <d v="2022-08-31T00:00:00"/>
    <n v="2.5000000000000001E-3"/>
    <s v="Los riesgos se encuentran actualizados en la plataforma correspondiente, sin evidencia"/>
    <n v="1.7500000000000002E-2"/>
    <s v="Actividad que presenta avance del 1,75%, los riesgos del proceso junto con los monitoresos de la primera línea se evidencian en el SIGUEME - modulo de riesgos. Finaliza en diciembre."/>
    <d v="2022-10-12T00:00:00"/>
    <x v="1"/>
  </r>
  <r>
    <n v="9"/>
    <s v="Objetivo Estratégico No.2"/>
    <s v="Incorporar las mejores prácticas organizacionales y tecnológicas que garanticen calidad e integridad de la gestión pública."/>
    <s v="2.2 Contar con capital humano altamente competente, bajo un ambiente de trabajo seguro, armónico e incluyente."/>
    <x v="9"/>
    <x v="8"/>
    <n v="3"/>
    <s v="Evaluación de Desempeño"/>
    <x v="17"/>
    <x v="0"/>
    <s v="Funcionamiento"/>
    <s v="N.A."/>
    <x v="1"/>
    <m/>
    <s v="X"/>
    <s v="No Aplica"/>
    <x v="0"/>
    <x v="2"/>
    <s v="5. Evaluación de Resultados"/>
    <s v="5.1 Seguimiento y evaluación del desempeño institucional"/>
    <s v="N.A."/>
    <d v="2022-03-31T00:00:00"/>
    <n v="6.2500000000000003E-3"/>
    <s v="Se evaluó al personal de provisionalidad del Grupo GIT Financiero en elaplicativo Kactus, conforme  al periodo 2021 y se realizó la debida concertación de compromisos para la vigencia 2022"/>
    <n v="6.2500000000000003E-3"/>
    <s v="Actividad que presenta avances y la evidencia se encuentra en el aplicativo Kactus."/>
    <d v="2022-04-19T00:00:00"/>
    <s v="Con avance"/>
    <m/>
    <n v="0"/>
    <s v="Esta actividad finalizara en el III Trimestre de la vigencia 2022"/>
    <n v="6.3E-3"/>
    <s v="Actividad que no presentó avance. Finaliza en diciembre."/>
    <d v="2022-07-18T00:00:00"/>
    <s v="Con avance y en terminos"/>
    <d v="2022-08-31T00:00:00"/>
    <n v="0"/>
    <s v="Esta actividad finalizara en el IV Trimestre de la vigencia 2022"/>
    <n v="6.3E-3"/>
    <s v="Actividad que no presentó avance durante el 3er trimestre. Se recomienda revisar puesto que en el mes de agosto se debió realizar el primer seguimiento a los compromisos pactados por los funcionarios en provisionalidad. Finaliza en diciembre."/>
    <d v="2022-10-12T00:00:00"/>
    <x v="1"/>
  </r>
  <r>
    <n v="1"/>
    <s v="Objetivo Estratégico No.2"/>
    <s v="Incorporar las mejores prácticas organizacionales y tecnológicas que garanticen calidad e integridad de la gestión pública."/>
    <s v="2.7 Identificar mensajes, canales y metodologías de comunicación de los planes, programas y proyectos de la entidad tal que sean diferenciales de acuerdo a las características de cada una de las partes interesadas."/>
    <x v="10"/>
    <x v="16"/>
    <n v="2"/>
    <s v="Manual de Contratación y Procedimiento"/>
    <x v="18"/>
    <x v="3"/>
    <s v="Funcionamiento"/>
    <s v="N.A."/>
    <x v="2"/>
    <m/>
    <s v="X"/>
    <s v="No Aplica"/>
    <x v="2"/>
    <x v="6"/>
    <s v="2. Direccionamiento Estratégico"/>
    <s v="2.1 Planeación Institucional"/>
    <s v="2. Plan Anual de Adquisiciones"/>
    <d v="2022-03-31T00:00:00"/>
    <n v="1.2500000000000001E-2"/>
    <s v="Se llevaron a cabo mesas de trabajo con el GIT Gestión Jurídica y el despacho de la SG. Se trabajó en la actualización del procedimiento precontractual y se programaron fechas para su socialización"/>
    <n v="1.2500000000000001E-2"/>
    <s v="Actividad que presenta avances con evidencias y finaliza en abril"/>
    <d v="2022-04-19T00:00:00"/>
    <s v="Con avance"/>
    <d v="2022-08-02T00:00:00"/>
    <n v="2E-3"/>
    <s v="Se complementa el reporte del 1er trimestre, se suben las evidencias a la carpeta correspondiente."/>
    <n v="1.4999999999999999E-2"/>
    <s v="Actividad se ajusta en el reporte, completandola con las evidencias del primer trimestre y quedando así  cumplida."/>
    <d v="2022-08-02T00:00:00"/>
    <s v="Cumplida"/>
    <m/>
    <m/>
    <m/>
    <n v="1.4999999999999999E-2"/>
    <s v="Actividad cumplida en el 2do trimestre"/>
    <d v="2022-10-12T00:00:00"/>
    <x v="0"/>
  </r>
  <r>
    <n v="2"/>
    <s v="Objetivo Estratégico No.2"/>
    <s v="Incorporar las mejores prácticas organizacionales y tecnológicas que garanticen calidad e integridad de la gestión pública."/>
    <s v="2.7 Identificar mensajes, canales y metodologías de comunicación de los planes, programas y proyectos de la entidad tal que sean diferenciales de acuerdo a las características de cada una de las partes interesadas."/>
    <x v="10"/>
    <x v="16"/>
    <n v="2"/>
    <s v="Manual de Contratación y Procedimiento"/>
    <x v="19"/>
    <x v="3"/>
    <s v="Funcionamiento"/>
    <s v="N.A."/>
    <x v="2"/>
    <m/>
    <s v="X"/>
    <s v="No Aplica"/>
    <x v="3"/>
    <x v="7"/>
    <s v="2. Direccionamiento Estratégico"/>
    <s v="2.1 Planeación Institucional"/>
    <s v="2. Plan Anual de Adquisiciones"/>
    <m/>
    <n v="0"/>
    <m/>
    <n v="0"/>
    <m/>
    <m/>
    <s v="En terminos"/>
    <d v="2022-06-30T00:00:00"/>
    <n v="1.4999999999999999E-2"/>
    <s v="Se llevaron a cabo mesas de trabajo con el despacho de la SG. Se trabajó en la actualización del procedimiento contractual y pos contractual, se programaron fechas para su socialización"/>
    <n v="1.4999999999999999E-2"/>
    <s v="Actividad que se reporta cumplida durante el 2do trimestre, sin embargo en los soportes se evidencia el &quot;Procedimiento Gestión Contractual&quot; en borrador y sin oficializar en el Sistema de Gestión Institucional a través del SIGUEME. A la fecha no se cumple "/>
    <d v="2022-07-18T00:00:00"/>
    <s v="Cumplida"/>
    <m/>
    <m/>
    <m/>
    <n v="1.4999999999999999E-2"/>
    <s v="Actividad cumplida en el 2do trimestre"/>
    <d v="2022-10-12T00:00:00"/>
    <x v="0"/>
  </r>
  <r>
    <n v="3"/>
    <s v="Objetivo Estratégico No.2"/>
    <s v="Incorporar las mejores prácticas organizacionales y tecnológicas que garanticen calidad e integridad de la gestión pública."/>
    <s v="2.7 Identificar mensajes, canales y metodologías de comunicación de los planes, programas y proyectos de la entidad tal que sean diferenciales de acuerdo a las características de cada una de las partes interesadas."/>
    <x v="10"/>
    <x v="16"/>
    <n v="2"/>
    <s v="Manual de Contratación y Procedimiento"/>
    <x v="20"/>
    <x v="3"/>
    <s v="Funcionamiento"/>
    <s v="N.A."/>
    <x v="2"/>
    <m/>
    <s v="X"/>
    <s v="No Aplica"/>
    <x v="4"/>
    <x v="4"/>
    <s v="2. Direccionamiento Estratégico"/>
    <s v="2.1 Planeación Institucional"/>
    <s v="2. Plan Anual de Adquisiciones"/>
    <m/>
    <n v="0"/>
    <m/>
    <n v="0"/>
    <m/>
    <m/>
    <s v="En terminos"/>
    <m/>
    <n v="0"/>
    <m/>
    <n v="0"/>
    <s v="Actividad se ejecuta en agosto según lo proyectado."/>
    <d v="2022-07-18T00:00:00"/>
    <s v="Sin avance y en terminos"/>
    <d v="2022-10-03T00:00:00"/>
    <n v="1.4999999999999999E-2"/>
    <s v="Se socializó el manual de contratación y el procedimiento en el comité de contratación de la parte poscontractual, el 10 de agosto ante la mesa directiva. _x000a__x000a_Evidencia: se carga matriz de seguimiento a la carpeta de evidencias_x000a__x000a_Cumplida"/>
    <n v="1.4999999999999999E-2"/>
    <s v="Actividad cumplida conforme a lo planeado, cuenta con evidencias que corresponde a la citación a la Presentación del procedimiento contractual y pos contractual"/>
    <d v="2022-10-12T00:00:00"/>
    <x v="0"/>
  </r>
  <r>
    <n v="4"/>
    <s v="Objetivo Estratégico No.2"/>
    <s v="Incorporar las mejores prácticas organizacionales y tecnológicas que garanticen calidad e integridad de la gestión pública."/>
    <s v="2.7 Identificar mensajes, canales y metodologías de comunicación de los planes, programas y proyectos de la entidad tal que sean diferenciales de acuerdo a las características de cada una de las partes interesadas."/>
    <x v="10"/>
    <x v="16"/>
    <n v="2"/>
    <s v="Manual de Contratación y Procedimiento"/>
    <x v="21"/>
    <x v="3"/>
    <s v="Funcionamiento"/>
    <s v="N.A."/>
    <x v="2"/>
    <m/>
    <s v="X"/>
    <s v="No Aplica"/>
    <x v="5"/>
    <x v="8"/>
    <s v="2. Direccionamiento Estratégico"/>
    <s v="2.1 Planeación Institucional"/>
    <s v="2. Plan Anual de Adquisiciones"/>
    <m/>
    <n v="0"/>
    <m/>
    <n v="0"/>
    <m/>
    <m/>
    <s v="En terminos"/>
    <m/>
    <n v="0"/>
    <m/>
    <n v="0"/>
    <s v="Actividad se ejecuta en septiembre según lo proyectado."/>
    <d v="2022-07-18T00:00:00"/>
    <s v="Sin avance y en terminos"/>
    <d v="2022-10-03T00:00:00"/>
    <n v="1.4999999999999999E-2"/>
    <s v="Se socializó el manual de contratación y el procedimiento en el comité de contratación de fecha 27 de septiembre de 2022._x000a_Evidencia: Acta de comité. Rad. 20221140004196 "/>
    <n v="1.4999999999999999E-2"/>
    <s v="Actividad cumplida conforme a lo planeado, cuenta con evidencias que corresponden a un punto del acta de comité de contratación No.35"/>
    <d v="2022-10-12T00:00:00"/>
    <x v="0"/>
  </r>
  <r>
    <n v="5"/>
    <s v="Objetivo Estratégico No.2"/>
    <s v="Incorporar las mejores prácticas organizacionales y tecnológicas que garanticen calidad e integridad de la gestión pública."/>
    <s v="2.7 Identificar mensajes, canales y metodologías de comunicación de los planes, programas y proyectos de la entidad tal que sean diferenciales de acuerdo a las características de cada una de las partes interesadas."/>
    <x v="10"/>
    <x v="16"/>
    <n v="2"/>
    <s v="Manual de Contratación y Procedimiento"/>
    <x v="22"/>
    <x v="3"/>
    <s v="Funcionamiento"/>
    <s v="N.A."/>
    <x v="2"/>
    <m/>
    <s v="X"/>
    <s v="No Aplica"/>
    <x v="6"/>
    <x v="2"/>
    <s v="2. Direccionamiento Estratégico"/>
    <s v="2.1 Planeación Institucional"/>
    <s v="2. Plan Anual de Adquisiciones"/>
    <m/>
    <n v="0"/>
    <m/>
    <n v="0"/>
    <m/>
    <m/>
    <s v="En terminos"/>
    <m/>
    <n v="0"/>
    <m/>
    <n v="0"/>
    <s v="Actividad se ejecuta en diciembre según lo proyectado."/>
    <d v="2022-07-18T00:00:00"/>
    <s v="Sin avance y en terminos"/>
    <m/>
    <m/>
    <m/>
    <n v="0"/>
    <s v="Actividad se ejecuta en diciembre según lo proyectado."/>
    <d v="2022-10-12T00:00:00"/>
    <x v="3"/>
  </r>
  <r>
    <n v="6"/>
    <s v="Objetivo Estratégico No.2"/>
    <s v="Incorporar las mejores prácticas organizacionales y tecnológicas que garanticen calidad e integridad de la gestión pública."/>
    <s v="2.6 Incorporar como buena práctica organizacional el análisis de intereses de los diferentes grupos de valor."/>
    <x v="11"/>
    <x v="17"/>
    <n v="11"/>
    <s v="Mesas de Articulación Contractual"/>
    <x v="23"/>
    <x v="4"/>
    <s v="Funcionamiento"/>
    <s v="N.A."/>
    <x v="2"/>
    <s v="X"/>
    <m/>
    <s v="Todas"/>
    <x v="0"/>
    <x v="2"/>
    <s v="5. Evaluación de Resultados"/>
    <s v="5.1 Seguimiento y evaluación del desempeño institucional"/>
    <s v="2. Plan Anual de Adquisiciones"/>
    <d v="2022-03-30T00:00:00"/>
    <n v="1.3625E-2"/>
    <s v="Se hicieron 4 mesas._x000a__x000a_Evidencia: Mesas Articulación contractual "/>
    <n v="1.3625E-2"/>
    <s v="Actividad que presenta avances con evidencias  y finaliza en diciembre."/>
    <d v="2022-04-19T00:00:00"/>
    <s v="Con avance"/>
    <d v="2022-06-30T00:00:00"/>
    <n v="1.3625E-2"/>
    <s v="Se hicieron 4 mesas._x000a__x000a_Evidencia: Mesas Articulación contractual "/>
    <n v="2.8000000000000001E-2"/>
    <s v="Actividad que reporta avance del 2,8%, pendiente revisar las evidencias, toda vez que el no se pudo verificar el Drive en el que se encuentran. Finaliza en diciembre."/>
    <d v="2022-07-18T00:00:00"/>
    <s v="Con avance y en terminos"/>
    <d v="2022-10-03T00:00:00"/>
    <n v="5.0000000000000001E-3"/>
    <s v="Se hicieron 3 mesas de articulación. Una en cada mes. Julio 13; Agosto 9 y 14 de septiembre de 2022_x000a__x000a_Evidencia: Mesas de articulación contractual 2022j6"/>
    <n v="3.2199999999999999E-2"/>
    <s v="Actividad que reporta avance acumulado del 3,22%, cuenta con las evidencias. Finaliza en diciembre."/>
    <d v="2022-10-12T00:00:00"/>
    <x v="1"/>
  </r>
  <r>
    <n v="7"/>
    <s v="Objetivo Estratégico No.2"/>
    <s v="Incorporar las mejores prácticas organizacionales y tecnológicas que garanticen calidad e integridad de la gestión pública."/>
    <s v="2.7 Identificar mensajes, canales y metodologías de comunicación de los planes, programas y proyectos de la entidad tal que sean diferenciales de acuerdo a las características de cada una de las partes interesadas."/>
    <x v="12"/>
    <x v="18"/>
    <n v="22"/>
    <s v="Comités Asuntos Jurídicos"/>
    <x v="24"/>
    <x v="2"/>
    <s v="Funcionamiento"/>
    <s v="N.A."/>
    <x v="2"/>
    <m/>
    <s v="X"/>
    <s v="No Aplica"/>
    <x v="0"/>
    <x v="2"/>
    <s v="3. Gestión con Valores para Resultados"/>
    <s v="3.9 Mejora normativa"/>
    <s v="N.A."/>
    <d v="2022-03-30T00:00:00"/>
    <n v="2.8249999999999998E-3"/>
    <s v="Se hicieron 5 comités._x000a__x000a_Evidencia COmités Jurídicos"/>
    <n v="2.8249999999999998E-3"/>
    <s v="Actividad que presenta avances con evidencias  y finaliza en diciembre."/>
    <d v="2022-04-19T00:00:00"/>
    <s v="Con avance"/>
    <d v="2022-06-30T00:00:00"/>
    <n v="3.4250000000000001E-3"/>
    <s v="Se hicieron 6 comités._x000a__x000a_Evidencia COmités Jurídicos"/>
    <n v="6.0000000000000001E-3"/>
    <s v="Actividad que reporta avance acumulado del 0,6%, cuenta con la evidencias del reporte. Finaliza en diciembre."/>
    <d v="2022-07-18T00:00:00"/>
    <s v="Con avance y en terminos"/>
    <d v="2022-10-03T00:00:00"/>
    <n v="9.75E-3"/>
    <s v="Se hicieron 7 comités de asuntos jurídicos: 14 y 28 de julio; 11 y 25 de agosto; 7, 23 y 29 de septiembre de 2022_x000a__x000a_Evidencia Comité de asuntos jurídicos32_x000a_Memorias: Expediente ORFEO: 2022114110100002E"/>
    <n v="9.7999999999999997E-3"/>
    <s v="Actividad que reporta avance acumulado del 0,98%, cuenta con las evidencias. Finaliza en diciembre."/>
    <d v="2022-10-12T00:00:00"/>
    <x v="1"/>
  </r>
  <r>
    <n v="8"/>
    <s v="Objetivo Estratégico No.2"/>
    <s v="Incorporar las mejores prácticas organizacionales y tecnológicas que garanticen calidad e integridad de la gestión pública."/>
    <s v="2.7 Identificar mensajes, canales y metodologías de comunicación de los planes, programas y proyectos de la entidad tal que sean diferenciales de acuerdo a las características de cada una de las partes interesadas."/>
    <x v="12"/>
    <x v="19"/>
    <s v="Según necesidad"/>
    <s v="Conceptos"/>
    <x v="25"/>
    <x v="2"/>
    <s v="Funcionamiento"/>
    <s v="N.A."/>
    <x v="2"/>
    <m/>
    <s v="X"/>
    <s v="No Aplica"/>
    <x v="0"/>
    <x v="2"/>
    <s v="3. Gestión con Valores para Resultados"/>
    <s v="3.8 Defensa jurídica"/>
    <s v="N.A."/>
    <d v="2022-03-30T00:00:00"/>
    <n v="3.1250000000000002E-3"/>
    <s v="Se expidió un (1) concepto jurídico, relacionado con la libreta militar._x000a_Rad. 20221100006711"/>
    <n v="3.1250000000000002E-3"/>
    <s v="Actividad que presenta avances (Los conceptos son emitidos por demanda) con evidencias  y finaliza en diciembre."/>
    <d v="2022-04-19T00:00:00"/>
    <s v="Con avance"/>
    <d v="2022-06-30T00:00:00"/>
    <n v="3.1250000000000002E-3"/>
    <s v="Se expidieron 4 conceptos juridicos. _x000a_Rad. 20221100014273_x000a_Rad. 20221100015723_x000a_Rad. 20221100017653_x000a_Rad. 20221140019323"/>
    <n v="6.0000000000000001E-3"/>
    <s v="Actividad que reporta avance acumulado del 0,6%, las evidencias corresponden a los radicados de los conceptos emitidos (Según demanda). Finaliza en diciembre."/>
    <d v="2022-07-18T00:00:00"/>
    <s v="Con avance y en terminos"/>
    <d v="2022-10-03T00:00:00"/>
    <n v="9.75E-3"/>
    <s v="Se solicitaron dos (2) conceptos jurídicos, y se emitieron dos (2) conceptos jurídicos_x000a__x000a_Evidencia: 20221100032163_x000a_20221100032093_x000a_Expediente ORFEO: 2022114110100002E_x000a_WEB: https://www1.upme.gov.co/Entornoinstitucional/Biblioteca-juridica/Paginas/Conceptos-j"/>
    <n v="9.7999999999999997E-3"/>
    <s v="Actividad que reporta avance acumulado del 0,98%, cuenta con las evidencias. Finaliza en diciembre."/>
    <d v="2022-10-12T00:00:00"/>
    <x v="1"/>
  </r>
  <r>
    <n v="9"/>
    <s v="Objetivo Estratégico No.2"/>
    <s v="Incorporar las mejores prácticas organizacionales y tecnológicas que garanticen calidad e integridad de la gestión pública."/>
    <s v="2.7 Identificar mensajes, canales y metodologías de comunicación de los planes, programas y proyectos de la entidad tal que sean diferenciales de acuerdo a las características de cada una de las partes interesadas."/>
    <x v="12"/>
    <x v="20"/>
    <n v="1"/>
    <s v="Diseño del proyecto Biblioteca Jurídica "/>
    <x v="26"/>
    <x v="2"/>
    <s v="Funcionamiento"/>
    <s v="N.A."/>
    <x v="2"/>
    <m/>
    <s v="X"/>
    <s v="No Aplica"/>
    <x v="7"/>
    <x v="9"/>
    <s v="3. Gestión con Valores para Resultados"/>
    <s v="3.1 Transparencia, acceso a la información pública y lucha contra la corrupción"/>
    <s v="N.A."/>
    <m/>
    <n v="0"/>
    <s v="No se realizó ninguna gestión tendiente al cumplimiento de esta actividad"/>
    <n v="0"/>
    <m/>
    <m/>
    <s v="En terminos"/>
    <d v="2022-06-30T00:00:00"/>
    <n v="7.4999999999999997E-3"/>
    <s v="Se hicieron reuniones con al OGI y se diseñó la sección de la pagina relacionada con Biblioteca Jurídica. La OGI en reunión mostro avances, y se esta trabajando "/>
    <n v="7.4999999999999997E-3"/>
    <s v="Actividad que reporta avance del 0,8%, cuenta con las evidencias del reporte. Finaliza en octubre. "/>
    <d v="2022-07-18T00:00:00"/>
    <s v="Con avance y en terminos"/>
    <d v="2022-10-03T00:00:00"/>
    <n v="1.2500000000000001E-2"/>
    <s v="Se elaboró la biblioteca jurídica de la Upme, con sus respectiva clasificación. Actividad finalizada _x000a__x000a_Evidencia WEB: _x000a_https://www1.upme.gov.co/Entornoinstitucional/Biblioteca-juridica/"/>
    <n v="1.2500000000000001E-2"/>
    <s v="Actividad finalizada anticipadamente, se cuenta con las evidencias correspondiente a la biliote jurídica ubicada en la página web de la UPME."/>
    <d v="2022-10-12T00:00:00"/>
    <x v="0"/>
  </r>
  <r>
    <n v="10"/>
    <s v="Objetivo Estratégico No.2"/>
    <s v="Incorporar las mejores prácticas organizacionales y tecnológicas que garanticen calidad e integridad de la gestión pública."/>
    <s v="2.7 Identificar mensajes, canales y metodologías de comunicación de los planes, programas y proyectos de la entidad tal que sean diferenciales de acuerdo a las características de cada una de las partes interesadas."/>
    <x v="13"/>
    <x v="3"/>
    <n v="5"/>
    <s v="Planes Institucionales"/>
    <x v="27"/>
    <x v="1"/>
    <s v="Funcionamiento"/>
    <s v="N.A."/>
    <x v="2"/>
    <s v="X"/>
    <m/>
    <s v="Dirección General - GIT Planeación"/>
    <x v="0"/>
    <x v="2"/>
    <s v="5. Evaluación de Resultados"/>
    <s v="5.1 Seguimiento y evaluación del desempeño institucional"/>
    <s v="N.A."/>
    <s v="03/30/2022"/>
    <n v="1.2500000000000001E-2"/>
    <s v="Se realizó seguimiento a los diferentes planes a cargo del GIT"/>
    <n v="1.2500000000000001E-2"/>
    <s v="Actividad que presenta avances sin evidencias las cuales están pendientes y finaliza en diciembre "/>
    <d v="2022-04-19T00:00:00"/>
    <s v="Con avance"/>
    <d v="2022-06-30T00:00:00"/>
    <n v="1.2500000000000001E-2"/>
    <s v="El GIT cuenta con tres (3) planes a cargo: Plan de acción, plan de la PPDA y plan de mejoramiento. _x000a_Frente al avance del PA esta ok, frente al plan de la PPDA (Exp. Orfeo 2022114370600003E) se realizó control y seguimiento y se encuentra acorde al cronogr"/>
    <n v="2.5000000000000001E-2"/>
    <s v="Actividad que reporte avance acumulado del 2,5%, faltan las evidencias objetivas para constatar el avance de los planes. Finaliza en diciembre."/>
    <d v="2022-07-18T00:00:00"/>
    <s v="Con avance y en terminos"/>
    <d v="2022-10-03T00:00:00"/>
    <n v="3.7499999999999999E-2"/>
    <s v="El GIT cuenta con seis (6) planes a cargo: Plan de acción; Plan de la PPDA; Plan cierre de brechas; PM Contraloría; PM Gestión Jurídica y PM Gestión Contractual. _x000a__x000a_Se realizó seguimiento a cada una de las acciones de los diferentes planes, y algunas se en"/>
    <n v="3.7499999999999999E-2"/>
    <s v="Actividad que reporta avance acumulado del 0,98%, cuenta con las evidencias. Finaliza en diciembre."/>
    <d v="2022-10-12T00:00:00"/>
    <x v="1"/>
  </r>
  <r>
    <n v="11"/>
    <s v="Objetivo Estratégico No.2"/>
    <s v="Incorporar las mejores prácticas organizacionales y tecnológicas que garanticen calidad e integridad de la gestión pública."/>
    <s v="2.7 Identificar mensajes, canales y metodologías de comunicación de los planes, programas y proyectos de la entidad tal que sean diferenciales de acuerdo a las características de cada una de las partes interesadas."/>
    <x v="14"/>
    <x v="7"/>
    <n v="1"/>
    <s v="Matriz de riesgos"/>
    <x v="28"/>
    <x v="0"/>
    <s v="Funcionamiento"/>
    <s v="N.A."/>
    <x v="2"/>
    <m/>
    <s v="X"/>
    <m/>
    <x v="0"/>
    <x v="2"/>
    <s v="5. Evaluación de Resultados"/>
    <s v="5.1 Seguimiento y evaluación del desempeño institucional"/>
    <s v="N.A."/>
    <s v="03/30/2022"/>
    <n v="5.6249999999999998E-3"/>
    <s v="Se realizaron reuniones con elGIT Planeación y se ajustaron las matrices de riesgos."/>
    <n v="5.6249999999999998E-3"/>
    <s v="Actividad que presenta avances en relación con la actuialización de los riesgos y las evidencias se encuentran en el modulo de riesgos del SIGUEME, finaliza en diciembre."/>
    <d v="2022-04-19T00:00:00"/>
    <s v="Con avance"/>
    <d v="2022-06-30T00:00:00"/>
    <n v="5.6249999999999998E-3"/>
    <s v="Se realizaron reuniones con el GIT Planeación y se ajustaron las matrices de riesgos."/>
    <n v="1.2E-2"/>
    <s v="Actividad que presenta avance del 1,2%, las evidencias se encuentra en le SIGUEME. Finaliza en diciembre."/>
    <d v="2022-07-18T00:00:00"/>
    <s v="Con avance y en terminos"/>
    <d v="2022-10-03T00:00:00"/>
    <n v="2.5000000000000001E-2"/>
    <s v="Se actualizaron las matrices de riesgos. Evidencias: SIGUEME._x000a_Actividad finalizada 100%."/>
    <n v="2.5000000000000001E-2"/>
    <s v="Actividad que finalizada anticipadamente, las evidencias correponden a los riesgos del proceso junto con los monitoreos de la primera línea que se encuentran en SIGUEME - modulo de riesgos. Finalizaba en diciembre."/>
    <d v="2022-10-12T00:00:00"/>
    <x v="0"/>
  </r>
  <r>
    <n v="12"/>
    <s v="Objetivo Estratégico No.2"/>
    <s v="Incorporar las mejores prácticas organizacionales y tecnológicas que garanticen calidad e integridad de la gestión pública."/>
    <s v="2.2 Contar con capital humano altamente competente, bajo un ambiente de trabajo seguro, armónico e incluyente."/>
    <x v="14"/>
    <x v="8"/>
    <s v="Según necesidad"/>
    <s v="Evaluación de Desempeño"/>
    <x v="8"/>
    <x v="0"/>
    <s v="Funcionamiento"/>
    <s v="N.A."/>
    <x v="2"/>
    <m/>
    <s v="X"/>
    <m/>
    <x v="0"/>
    <x v="2"/>
    <s v="5. Evaluación de Resultados"/>
    <s v="5.1 Seguimiento y evaluación del desempeño institucional"/>
    <s v="N.A."/>
    <s v="03/30/2022"/>
    <n v="5.6249999999999998E-3"/>
    <s v="Se realizaron las evaluaciones y concertación de objetivos. _x000a__x000a_Evidencia: en elaplicativo KACTUS"/>
    <n v="5.6249999999999998E-3"/>
    <s v="Actividad que presenta avances y la evidencia se encuentra en el aplicativo Kactus."/>
    <d v="2022-04-19T00:00:00"/>
    <s v="Con avance"/>
    <d v="2022-06-30T00:00:00"/>
    <n v="5.6249999999999998E-3"/>
    <s v="Se realizaron mesas de trabajo para hacer seguimiento a los compromisos de los servidores de planta del GIT jurídico y se enviaron memorandos de control"/>
    <n v="1.2E-2"/>
    <s v="Actividad que reporta avance acumulado del 1,2%, las evidencias son citaciones a reuniones internas, la evaluación en el aplicativo correspondiente se debe hacer en el 3er trimestre. La subactividad proyecta finalización en diciembre"/>
    <d v="2022-07-18T00:00:00"/>
    <s v="Con avance y en terminos"/>
    <d v="2022-10-03T00:00:00"/>
    <n v="1.8749999999999999E-2"/>
    <s v="Se realizó la evaluación de los servidores públicos a cargo desde la coordinación del GIT Gestión Jurídica y Contractual._x000a__x000a_Evidencias: KACTUS"/>
    <n v="1.8800000000000001E-2"/>
    <s v="Actividad que reporta avance acumulado del 1,88%, cuenta con las evidencias que reposan en el aplicativo Kactus. Finaliza en diciembre."/>
    <d v="2022-10-12T00:00:00"/>
    <x v="1"/>
  </r>
  <r>
    <n v="1"/>
    <s v="Objetivo Estratégico No.2"/>
    <s v="Incorporar las mejores prácticas organizacionales y tecnológicas que garanticen calidad e integridad de la gestión pública."/>
    <s v="2.1 Realizar la modernización institucional con procesos fortalecidos, eficientes y eficaces."/>
    <x v="15"/>
    <x v="21"/>
    <n v="1"/>
    <s v="Modernización"/>
    <x v="29"/>
    <x v="0"/>
    <s v="Funcionamiento"/>
    <s v="N.A."/>
    <x v="3"/>
    <m/>
    <s v="X"/>
    <s v="Todas las dependencias"/>
    <x v="0"/>
    <x v="3"/>
    <s v="3. Gestión con Valores para Resultados"/>
    <s v="3.2 Fortalecimiento organizacional y simplificación de procesos"/>
    <s v="N.A."/>
    <d v="2022-12-31T00:00:00"/>
    <n v="6.2500000000000003E-3"/>
    <s v="Se divide a ponderación del 10% en 4 trimestres, por lo que de deja cumplimiento del 2,5 del primer trimestre._x000a__x000a_El día 14 de enero se obtuvo la viabilidad de presidencia, adicional a esto, se realizó un envío de la totalidad de los documentos ajustados, a"/>
    <n v="6.2500000000000003E-3"/>
    <s v="Actividad que presenta avances y evidencias, finaliza en julio."/>
    <d v="2022-04-19T00:00:00"/>
    <s v="Con avance"/>
    <d v="2022-06-30T00:00:00"/>
    <n v="6.2500000000000003E-3"/>
    <s v="Se realizó un resumen ejecutivo sobre el proceso de modernización para ser presentado ante el ministro de Minas y energía._x000a_Se realizó una reunión presencial el día 11 de mayo de 2022, con la Secretaría General del Ministerio Dra. Laura Ximena Martínez Ari"/>
    <n v="1.2500000000000001E-2"/>
    <s v="Actividad que reporta avance acumulado del 1,3%, cuenta con las evidencias del reporte. Finaliza en diciembre. (Modificada en C&amp;GD No.7 del 8 de julio)"/>
    <d v="2022-07-19T00:00:00"/>
    <s v="Con avance y en terminos"/>
    <d v="2022-09-30T00:00:00"/>
    <n v="6.2500000000000003E-3"/>
    <s v="Se realizó una presentación resúmen del proceso que se lleva adelantado ante la mesa de empalme para el cambio de gobierno durante el mes de julio y en el mes de septiembre se realizó una presentación ante el consejo, para contextualizar sobre los avances"/>
    <n v="1.8800000000000001E-2"/>
    <s v="Actividad que reporta avance acumulado del 1,88%, cuenta con las evidencias de las presentaciones adelantadas. Finaliza en diciembre."/>
    <d v="2022-10-12T00:00:00"/>
    <x v="1"/>
  </r>
  <r>
    <n v="2"/>
    <s v="Objetivo Estratégico No.2"/>
    <s v="Incorporar las mejores prácticas organizacionales y tecnológicas que garanticen calidad e integridad de la gestión pública."/>
    <s v="2.2 Contar con capital humano altamente competente, bajo un ambiente de trabajo seguro, armónico e incluyente."/>
    <x v="16"/>
    <x v="22"/>
    <n v="1"/>
    <s v="Política"/>
    <x v="30"/>
    <x v="0"/>
    <s v="Inversión"/>
    <s v="Generación de valor público a través del emprendimiento y la innovación para la UPME ubicada en Bogotá._x000a_a. Ejecutar las iniciativas de socialización y despliegue de información del Plan Estratégico de comunicaciones. b. Potenciar la búsqueda, intercambio,"/>
    <x v="3"/>
    <m/>
    <s v="X"/>
    <s v="Todas las dependencias"/>
    <x v="4"/>
    <x v="10"/>
    <s v="4. Gestión del Conocimiento y la Innovación"/>
    <s v="4.1 Gestión del conocimiento y la innovación"/>
    <s v="5. Plan Estratégico de Talento Humano"/>
    <s v="03/30/2022"/>
    <n v="2.5000000000000001E-3"/>
    <s v="Se asistió a las asesorías realizadas por el DAFP para la identificación de elementos a tener en cuenta para la implementación de la política._x000a_Se elaboraron los estudios previos y la ficha técnica para la contratación."/>
    <n v="2.5000000000000001E-3"/>
    <s v="La actividad presenta avances y evidencias. Finaliza en agosto"/>
    <d v="2022-04-19T00:00:00"/>
    <s v="Con avance"/>
    <d v="2022-06-30T00:00:00"/>
    <n v="5.0000000000000001E-3"/>
    <s v="Se adelantó todo el estudio de mercado, se presentó la ficha al comité de gestión y desempeño y actualmente  el proceso de contratación está en el área jurídica para la elaboración de la minuta."/>
    <n v="8.0000000000000002E-3"/>
    <s v="Actividad que reporta avance, cuenta con las evidencias del reporte. Finaliza en noviembre. "/>
    <d v="2022-07-19T00:00:00"/>
    <s v="Con avance y en terminos"/>
    <d v="2022-09-30T00:00:00"/>
    <n v="6.2500000000000003E-3"/>
    <s v="Se realizó el proceso de contratación de la entidad consultora mediante contrato No. 624-2022. Mediante la participación de funcionarios referentes de gestión del conocimiento por area se adelanta la politica de gestión de conocimiento e innovación de la "/>
    <n v="1.43E-2"/>
    <s v="Actividad que reporta avance acumulado del 1,43%, cuenta con las evidencias correspondientes al contrato suscrito para la consultoria y mesas de trabajo programadas para la el diseño de la política. Finaliza en noviembre."/>
    <d v="2022-10-12T00:00:00"/>
    <x v="1"/>
  </r>
  <r>
    <n v="3"/>
    <s v="Objetivo Estratégico No.2"/>
    <s v="Incorporar las mejores prácticas organizacionales y tecnológicas que garanticen calidad e integridad de la gestión pública."/>
    <s v="2.2 Contar con capital humano altamente competente, bajo un ambiente de trabajo seguro, armónico e incluyente."/>
    <x v="16"/>
    <x v="22"/>
    <n v="1"/>
    <s v="Proyecto de politica ajustado"/>
    <x v="31"/>
    <x v="2"/>
    <s v="Inversión"/>
    <s v="Generación de valor público a través del emprendimiento y la innovación para la UPME ubicada en Bogotá._x000a_a. Ejecutar las iniciativas de socialización y despliegue de información del Plan Estratégico de comunicaciones. b. Potenciar la búsqueda, intercambio,"/>
    <x v="3"/>
    <m/>
    <s v="X"/>
    <m/>
    <x v="8"/>
    <x v="2"/>
    <s v="4. Gestión del Conocimiento y la Innovación"/>
    <s v="1.1Talento humano"/>
    <s v="5. Plan Estratégico de Talento Humano"/>
    <d v="2022-03-31T00:00:00"/>
    <n v="2.5000000000000001E-3"/>
    <s v="Se participó en las sesiones de asesoría programadas por el DAFP en los meses de febrero, marzo y abril._x000a_De igual manera, se inició la elaboración de los borradores de los estudios previos y la ficha técnica para revisión del GIT de Gestión Jurídica y Con"/>
    <n v="2.5000000000000001E-3"/>
    <s v="La actividad presenta avances y evidencias. Finaliza en septiembre"/>
    <d v="2022-04-19T00:00:00"/>
    <s v="Con avance"/>
    <m/>
    <n v="0"/>
    <m/>
    <n v="2.5000000000000001E-3"/>
    <s v="Actividad se ejecutará entre noviembre y diciembre según lo proyectado."/>
    <d v="2022-07-19T00:00:00"/>
    <s v="Con avance y en terminos"/>
    <d v="2022-09-30T00:00:00"/>
    <n v="1E-3"/>
    <s v="Se realiza socialización del proyecto y avances de la politica de gestión del conocimiento ante la Secretaria General el 12 de septiembre y ante la Mesa Directiva del 19 de septiembre de 2022. Asi mismo al equipo de referentes de las diferentes dependenci"/>
    <n v="3.5000000000000001E-3"/>
    <s v="Actividad que presenta avance acumulado del 0,35%, las evidencias corresponden a socializaciones del proyecto de la consultoría para estructuración de la política mas no del proyecto de política ya formulada. La actividad está para ejecución entre noviemb"/>
    <d v="2022-10-12T00:00:00"/>
    <x v="1"/>
  </r>
  <r>
    <n v="4"/>
    <s v="Objetivo Estratégico No.2"/>
    <s v="Incorporar las mejores prácticas organizacionales y tecnológicas que garanticen calidad e integridad de la gestión pública."/>
    <s v="2.1 Realizar la modernización institucional con procesos fortalecidos, eficientes y eficaces."/>
    <x v="16"/>
    <x v="22"/>
    <n v="1"/>
    <s v="Plan de acción"/>
    <x v="32"/>
    <x v="0"/>
    <s v="Inversión"/>
    <s v="Generación de valor público a través del emprendimiento y la innovación para la UPME ubicada en Bogotá._x000a_a. Ejecutar las iniciativas de socialización y despliegue de información del Plan Estratégico de comunicaciones. b. Potenciar la búsqueda, intercambio,"/>
    <x v="3"/>
    <m/>
    <s v="X"/>
    <s v="Todas las dependencias"/>
    <x v="8"/>
    <x v="2"/>
    <s v="4. Gestión del Conocimiento y la Innovación"/>
    <s v="4.1 Gestión del conocimiento y la innovación"/>
    <s v="5. Plan Estratégico de Talento Humano"/>
    <m/>
    <n v="0"/>
    <m/>
    <n v="0"/>
    <m/>
    <m/>
    <s v="En terminos"/>
    <m/>
    <n v="0"/>
    <m/>
    <n v="0"/>
    <m/>
    <d v="2022-07-19T00:00:00"/>
    <s v="Sin avance y en terminos"/>
    <m/>
    <m/>
    <m/>
    <n v="0"/>
    <s v="Actividad para ejecución entre noviembre y diciembre según lo proyectado."/>
    <d v="2022-10-12T00:00:00"/>
    <x v="3"/>
  </r>
  <r>
    <n v="5"/>
    <s v="Objetivo Estratégico No.2"/>
    <s v="Incorporar las mejores prácticas organizacionales y tecnológicas que garanticen calidad e integridad de la gestión pública."/>
    <s v="2.2 Contar con capital humano altamente competente, bajo un ambiente de trabajo seguro, armónico e incluyente."/>
    <x v="17"/>
    <x v="23"/>
    <n v="1"/>
    <s v="Teletrabajo"/>
    <x v="33"/>
    <x v="0"/>
    <s v="Funcionamiento"/>
    <s v="N.A."/>
    <x v="3"/>
    <m/>
    <s v="X"/>
    <s v="Todas las dependencias"/>
    <x v="0"/>
    <x v="2"/>
    <s v="1. Talento Humano"/>
    <s v="1.1Talento humano"/>
    <s v="5. Plan Estratégico de Talento Humano"/>
    <d v="2022-03-31T00:00:00"/>
    <n v="6.2500000000000003E-3"/>
    <s v="Se adoptó el teletrabajo mediante resolución 047 de 2022 y su modificatoria, la 057 de 2022, las cuáles fueron socializadas junto con elManual de Teletrabajo en elmes de febrero._x000a_Adicional a esto se aperturó la primera convocatoria para servidores de la U"/>
    <n v="6.2500000000000003E-3"/>
    <s v="Actividad que presenta avances y evidencias, finaliza en diciembre."/>
    <d v="2022-04-19T00:00:00"/>
    <s v="Con avance"/>
    <d v="2022-06-30T00:00:00"/>
    <n v="6.2500000000000003E-3"/>
    <s v="Se abrió la segunda convocatoria de teletrabajo para las dos modalidades implementadas (Suplementario y autónomo) y actualmente está realizandose la revisión de las diferentes postulaciones._x000a_Se modificó la resolución de adopción de teletrabajo por solicit"/>
    <n v="1.2500000000000001E-2"/>
    <s v="Actividad que reporta avance acumulado del 1,3%, cuenta con las evidencias objetivas. Finaliza en diciembre."/>
    <d v="2022-07-19T00:00:00"/>
    <s v="Con avance y en terminos"/>
    <d v="2022-09-30T00:00:00"/>
    <n v="6.2500000000000003E-3"/>
    <s v="Se emitió la resolución 313 del 29 de julio de 2022 con un nuevo grupo de teletrabajadores autónomos y suplementarios y se surtió proceso de capacitación y levantamiento de los acuerdos de voluntades respectivos."/>
    <n v="1.8800000000000001E-2"/>
    <s v="Actividad que reporta avance acumulado del 1,88%, cuenta con las evidencias objetivas. Finaliza en diciembre."/>
    <d v="2022-10-12T00:00:00"/>
    <x v="1"/>
  </r>
  <r>
    <n v="6"/>
    <s v="Objetivo Estratégico No.2"/>
    <s v="Incorporar las mejores prácticas organizacionales y tecnológicas que garanticen calidad e integridad de la gestión pública."/>
    <s v="2.2 Contar con capital humano altamente competente, bajo un ambiente de trabajo seguro, armónico e incluyente."/>
    <x v="18"/>
    <x v="24"/>
    <s v="N/A"/>
    <s v="Respuesta a requerimientos"/>
    <x v="34"/>
    <x v="0"/>
    <s v="Funcionamiento"/>
    <s v="N.A."/>
    <x v="3"/>
    <m/>
    <s v="X"/>
    <s v="Todas las dependencias"/>
    <x v="0"/>
    <x v="2"/>
    <s v="3. Gestión con Valores para Resultados"/>
    <s v="3.2 Fortalecimiento organizacional y simplificación de procesos"/>
    <s v="5. Plan Estratégico de Talento Humano"/>
    <d v="2022-03-31T00:00:00"/>
    <n v="6.2500000000000003E-3"/>
    <s v="Se realizó seguimiento al proceso pero de parte de la CNSC no se presentaron novedades al mismo."/>
    <n v="6.2500000000000003E-3"/>
    <s v="Actividad que presenta avance (los requerimientos son por demanda y no se presentaron), finaliza en diciembre."/>
    <d v="2022-04-19T00:00:00"/>
    <s v="Con avance"/>
    <d v="2022-06-30T00:00:00"/>
    <n v="6.2500000000000003E-3"/>
    <s v="Se realizó seguimeinto al proceso de concurso con la CNSC, la citación a pruebas para los postulados se realizó en el mes de mayo de 2022 y los resultados de las mismas fueron publicados el mes de junio de 2022. Esta información fue difundida entre la com"/>
    <n v="1.2500000000000001E-2"/>
    <s v="Actividad que reporta avance acumulado del 5%, cuenta con las evidencias objetivas. Finaliza en diciembre."/>
    <d v="2022-07-19T00:00:00"/>
    <s v="Con avance y en terminos"/>
    <d v="2022-09-30T00:00:00"/>
    <n v="6.2500000000000003E-3"/>
    <s v="Se ha realizado el seguimiento respectivo al concurso Nación 3 que se viene adelantando y se reportó ante la CNSC el retiro por vacancia definitiva de una servidora que estaba aplicando al concurso de ascenso y ya no forma parte de la entidad. Adicionalme"/>
    <n v="1.8800000000000001E-2"/>
    <s v="Actividad que reporta avance acumulado del 1,88%, cuenta con las evidencias objetivas. Finaliza en diciembre."/>
    <d v="2022-10-12T00:00:00"/>
    <x v="1"/>
  </r>
  <r>
    <n v="7"/>
    <s v="Objetivo Estratégico No.2"/>
    <s v="Incorporar las mejores prácticas organizacionales y tecnológicas que garanticen calidad e integridad de la gestión pública."/>
    <s v="2.4 Diseñar e implementar estrategias de relacionamiento, participación ciudadana y mecanismos de transparencia."/>
    <x v="19"/>
    <x v="25"/>
    <n v="12"/>
    <s v="Reporte"/>
    <x v="35"/>
    <x v="0"/>
    <s v="Inversión"/>
    <s v="Generación de valor público a través del emprendimiento y la innovación para la UPME ubicada en Bogotá._x000a_a. Promover la transformación de las capacidades del Talento Humano hacia la transformación digital y la economía digital."/>
    <x v="3"/>
    <s v="X"/>
    <m/>
    <s v="Oficina de Gestión de la Información"/>
    <x v="0"/>
    <x v="2"/>
    <s v="3. Gestión con Valores para Resultados"/>
    <s v="3.3 Servicio al ciudadano"/>
    <s v="5. Plan Estratégico de Talento Humano"/>
    <d v="2022-03-09T00:00:00"/>
    <n v="6.2500000000000003E-3"/>
    <s v="En relación al nuevo portal web de la UPME, desde elárea de Servicio al Ciudadano, se envió a la OGI los temas que deben ir en los submenús Servicio al Ciudadano y Participa, así  mismo se validó que el nuevo portal web contenga de manera visible las zona"/>
    <n v="6.2500000000000003E-3"/>
    <s v="Actividad que presenta avances y evidencias, finaliza en diciembre."/>
    <d v="2022-04-19T00:00:00"/>
    <s v="Con avance"/>
    <s v="03/05/2022_x000a_12/05/2022_x000a_19/05/2022"/>
    <n v="1.2500000000000001E-2"/>
    <s v="Continuando con los avances de la presente temática (nuevo portal web de la UPME-desde elárea de Servicio al Ciudadano) se realizaron los siguiente ejercicios para el trimestre II-2022: _x000a_1. Se coordinó con la OGI que en la sección preguntas frecuentes sea"/>
    <n v="1.9E-2"/>
    <s v="Actividad que reporta un avance acumulado de 1,9%, cuenta con las evidencias objetivas. Finaliza en diciembre"/>
    <d v="2022-07-19T00:00:00"/>
    <s v="Con avance y en terminos"/>
    <d v="2022-09-30T00:00:00"/>
    <n v="6.2500000000000003E-3"/>
    <s v="En relación con las actividades realizadas para el tercer trimestre, podemos reportar lo siguiente:_x000a_1. En el menú Participa - botón eventos sectoriales, se ajustó el enlace donde se incluyen los eventos institucionales y del sector._x000a_2. En la sección de tr"/>
    <n v="2.5000000000000001E-2"/>
    <s v="Actividad finalizada de forma anticipada, toda vez que finalizaba en diciembre, cuenta con las evidencias de las modificaciones realizadas en el portal web. "/>
    <d v="2022-10-12T00:00:00"/>
    <x v="0"/>
  </r>
  <r>
    <n v="8"/>
    <s v="Objetivo Estratégico No.2"/>
    <s v="Incorporar las mejores prácticas organizacionales y tecnológicas que garanticen calidad e integridad de la gestión pública."/>
    <s v="2.7 Identificar mensajes, canales y metodologías de comunicación de los planes, programas y proyectos de la entidad tal que sean diferenciales de acuerdo a las características de cada una de las partes interesadas."/>
    <x v="20"/>
    <x v="26"/>
    <n v="1"/>
    <s v="Documento"/>
    <x v="36"/>
    <x v="0"/>
    <s v="Funcionamiento"/>
    <s v="N.A."/>
    <x v="3"/>
    <m/>
    <s v="X"/>
    <m/>
    <x v="0"/>
    <x v="2"/>
    <s v="2. Direccionamiento Estratégico"/>
    <s v="2.1 Planeación Institucional"/>
    <s v="N.A."/>
    <d v="2022-03-31T00:00:00"/>
    <n v="6.2500000000000003E-3"/>
    <s v="Se elaboró en conjunto con las áreas responsables, el procedimiento de recobro de incapacidades, el cual ya se encuentra publicado en el Sígueme con código P-TH-16."/>
    <n v="6.2500000000000003E-3"/>
    <s v="Actividad que presenta avances y evidencias, finaliza en diciembre."/>
    <d v="2022-04-19T00:00:00"/>
    <s v="Con avance"/>
    <d v="2022-06-30T00:00:00"/>
    <n v="6.2500000000000003E-3"/>
    <s v="Procedimiento de viáticos actualizado, se crearon el procedimiento de acoso laboral y el protocolo de Acoso Sexual."/>
    <n v="1.2500000000000001E-2"/>
    <s v="Actividad que reporta avance acumulado del 1,25%, cuenta con las evidencias objetivas. Finaliza en diciembre."/>
    <d v="2022-07-19T00:00:00"/>
    <s v="Con avance y en terminos"/>
    <d v="2022-09-30T00:00:00"/>
    <n v="6.2500000000000003E-3"/>
    <s v="Están en proceso de revisión y actualización los siguientes procedimientos:_x000a_Actualización Procedimiento de recobro de incapacidades (está en proceso de cargue en la herramienta SÍGUEME para el flujo de aprobación final)._x000a_Actualización Procedimiento de Cap"/>
    <n v="1.8800000000000001E-2"/>
    <s v="Actividad que reporta avance acumulado del 1,88%, cuenta con las evidencias objetivas de la actualización y creación de procedimientos del proceso. Finaliza en diciembre."/>
    <d v="2022-10-12T00:00:00"/>
    <x v="1"/>
  </r>
  <r>
    <n v="9"/>
    <s v="Objetivo Estratégico No.2"/>
    <s v="Incorporar las mejores prácticas organizacionales y tecnológicas que garanticen calidad e integridad de la gestión pública."/>
    <s v="2.7 Identificar mensajes, canales y metodologías de comunicación de los planes, programas y proyectos de la entidad tal que sean diferenciales de acuerdo a las características de cada una de las partes interesadas."/>
    <x v="21"/>
    <x v="3"/>
    <n v="1"/>
    <s v="Porcentaje"/>
    <x v="37"/>
    <x v="0"/>
    <s v="Inversión"/>
    <s v="Generación de valor público a través del emprendimiento y la innovación para la UPME ubicada en Bogotá._x000a_a. Ejecutar las iniciativas de socialización y despliegue de información del Plan Estratégico de comunicaciones. b. Potenciar la búsqueda, intercambio,"/>
    <x v="3"/>
    <m/>
    <s v="X"/>
    <s v="No Aplica"/>
    <x v="0"/>
    <x v="2"/>
    <s v="1. Talento Humano"/>
    <s v="1.1Talento humano"/>
    <s v="5. Plan Estratégico de Talento Humano"/>
    <d v="2022-03-31T00:00:00"/>
    <n v="6.2500000000000003E-3"/>
    <s v="Se cumplieron las actividades programadas para el primer trimestre del año, se anexan las evidencias de las actividades realizadas por cada plan"/>
    <n v="6.2500000000000003E-3"/>
    <s v="Actividad que presenta avances y evidencias, finaliza en diciembre."/>
    <d v="2022-04-19T00:00:00"/>
    <s v="Con avance"/>
    <d v="2022-06-30T00:00:00"/>
    <n v="6.2500000000000003E-3"/>
    <s v="Se ejcutaron todas las actividades contempladas en cada uno de los planes a cargo de TH, tal como se evidencia en los anexos publicados."/>
    <n v="1.2500000000000001E-2"/>
    <s v="Actividad que reporta avance acumulado del 1,25%, cuenta con las evidencias objetivas. Finaliza en diciembre."/>
    <d v="2022-07-19T00:00:00"/>
    <s v="Con avance y en terminos"/>
    <d v="2022-09-30T00:00:00"/>
    <n v="6.2500000000000003E-3"/>
    <s v="Se cumplieron las actividades programadas para el tercer trimestre del año, se anexan las evidencias de las actividades realizadas por cada plan"/>
    <n v="1.8800000000000001E-2"/>
    <s v="Actividad que reporta avance acumulado del 1,88%, cuenta con las evidencias de la ejecución de los planes de TH. Finaliza en diciembre."/>
    <d v="2022-10-12T00:00:00"/>
    <x v="1"/>
  </r>
  <r>
    <n v="10"/>
    <s v="Objetivo Estratégico No.2"/>
    <s v="Incorporar las mejores prácticas organizacionales y tecnológicas que garanticen calidad e integridad de la gestión pública."/>
    <s v="2.7 Identificar mensajes, canales y metodologías de comunicación de los planes, programas y proyectos de la entidad tal que sean diferenciales de acuerdo a las características de cada una de las partes interesadas."/>
    <x v="20"/>
    <x v="27"/>
    <n v="1"/>
    <s v="Matriz"/>
    <x v="38"/>
    <x v="2"/>
    <s v="Funcionamiento"/>
    <s v="N.A."/>
    <x v="3"/>
    <s v="X"/>
    <m/>
    <s v="Dirección General - GIT Planeación"/>
    <x v="0"/>
    <x v="2"/>
    <s v="5. Evaluación de Resultados"/>
    <s v="5.1 Seguimiento y evaluación del desempeño institucional"/>
    <s v="N.A."/>
    <d v="2022-03-30T00:00:00"/>
    <n v="1.2500000000000001E-2"/>
    <s v="Se realizó la revisión y actualización de riesgos y sus controles del proceso de Talento Humano y de Servicio al Ciudadano, los cuáles fueron documentados en el aplicativo SIGUEME."/>
    <n v="1.2500000000000001E-2"/>
    <s v="Actividad que cumplió anticipadamente, las evidencias se encuentran en el modulo de riesgos del SIGUEME."/>
    <d v="2022-04-19T00:00:00"/>
    <s v="Cumplida"/>
    <m/>
    <n v="0"/>
    <m/>
    <n v="1.2500000000000001E-2"/>
    <s v="Actividad cumplida en el 1er trimestre."/>
    <d v="2022-07-19T00:00:00"/>
    <s v="Cumplida"/>
    <s v="Actividad cumplida en el 1er trimestre."/>
    <n v="0.01"/>
    <s v="Cumplida"/>
    <n v="1.2500000000000001E-2"/>
    <s v="Actividad que reporta cumplimiento desde el 1er trimestre. Las evidencias corresponden a los riesgos y el monitoreo de los riesgos que se encuentra en el SIGUEME."/>
    <d v="2022-10-12T00:00:00"/>
    <x v="0"/>
  </r>
  <r>
    <n v="11"/>
    <s v="Objetivo Estratégico No.2"/>
    <s v="Incorporar las mejores prácticas organizacionales y tecnológicas que garanticen calidad e integridad de la gestión pública."/>
    <s v="2.2 Contar con capital humano altamente competente, bajo un ambiente de trabajo seguro, armónico e incluyente."/>
    <x v="20"/>
    <x v="28"/>
    <s v="Según necesidad"/>
    <s v="Evaluaciones"/>
    <x v="39"/>
    <x v="2"/>
    <s v="Funcionamiento"/>
    <s v="N.A."/>
    <x v="3"/>
    <s v="X"/>
    <m/>
    <s v="Oficina de Gestión de la Información"/>
    <x v="0"/>
    <x v="2"/>
    <s v="5. Evaluación de Resultados"/>
    <s v="5.1 Seguimiento y evaluación del desempeño institucional"/>
    <s v="N.A."/>
    <d v="2022-03-08T00:00:00"/>
    <n v="3.1250000000000002E-3"/>
    <s v="Se cierra proceso de evaluación de la vigencia 2021 y se formulan metas y objetivos para la evaluación de la gestión 2022 (Se adjunta como evidencia los informes de gestión de los procesos de SEGI y EDL)"/>
    <n v="3.1250000000000002E-3"/>
    <s v="Actividad que presenta avances y evidencias, finaliza en diciembre."/>
    <d v="2022-04-19T00:00:00"/>
    <s v="Con avance"/>
    <d v="2022-06-30T00:00:00"/>
    <n v="4.3750000000000004E-3"/>
    <s v="Se practicaron todas las evaluaciones de desempeño de los Servidores Públicos de carrera en la plataforma EDL de la Comisión Nacional del Servicio Civil - CNSC. Igualmente, se realizó la calificación definitiva al Seguimiento de la Gestión Institucional a"/>
    <n v="7.4999999999999997E-3"/>
    <s v="Actividad que reporta avance acumulado del 0,7%, cuenta con las evidencias objetivas. Finaliza en diciembre."/>
    <d v="2022-07-19T00:00:00"/>
    <s v="Con avance y en terminos"/>
    <d v="2022-09-30T00:00:00"/>
    <n v="3.1250000000000002E-3"/>
    <s v="Se generan campañas de socialización, acompañamiento y apoyo a la gestión en cada una de las etapas del sistema de evaluación de la gestión institucional, para la vigencia actual, etapa de concertación de metas y objetivos y calificación primer seguimient"/>
    <n v="1.06E-2"/>
    <s v="Actividad que reporta avance acumulado del 1,06%, no cuenta con evidencias para validar el reporte. Finaliza en febrero  de 2023."/>
    <d v="2022-10-12T00:00:00"/>
    <x v="1"/>
  </r>
  <r>
    <n v="12"/>
    <s v="Objetivo Estratégico No.2"/>
    <s v="Incorporar las mejores prácticas organizacionales y tecnológicas que garanticen calidad e integridad de la gestión pública."/>
    <s v="2.2 Contar con capital humano altamente competente, bajo un ambiente de trabajo seguro, armónico e incluyente."/>
    <x v="20"/>
    <x v="29"/>
    <s v="Según necesidad"/>
    <s v="Acuerdos de Gestión"/>
    <x v="40"/>
    <x v="2"/>
    <s v="Funcionamiento"/>
    <s v="N.A."/>
    <x v="3"/>
    <m/>
    <s v="X"/>
    <m/>
    <x v="0"/>
    <x v="2"/>
    <s v="5. Evaluación de Resultados"/>
    <s v="5.1 Seguimiento y evaluación del desempeño institucional"/>
    <s v="N.A."/>
    <d v="2022-03-31T00:00:00"/>
    <n v="3.1250000000000002E-3"/>
    <s v="Se recibieron los acuerdos de gestión firmados año 2021 y se recibió la concertación de compromisos año 2022. _x000a_De igual forma se capacitó a todos los directivos en eltema de referencia con elapoyo del DAFP eldía 10 de febrero de 2022."/>
    <n v="3.1250000000000002E-3"/>
    <s v="Actividad que presenta avances y evidencias, finaliza en diciembre."/>
    <d v="2022-04-19T00:00:00"/>
    <s v="Con avance"/>
    <d v="2022-06-30T00:00:00"/>
    <n v="4.3750000000000004E-3"/>
    <s v="Se realizaron todas las actividades inherentes a la concertación de los acuerdos de gestión de los gerentes y a la concertación de compromisos de la vigencia 2022."/>
    <n v="7.4999999999999997E-3"/>
    <s v="Actividad que reporta avance acumulado del 0,75%, cuenta con las evidencias objetivas. Finaliza en diciembre."/>
    <d v="2022-07-19T00:00:00"/>
    <s v="Con avance y en terminos"/>
    <d v="2022-09-30T00:00:00"/>
    <n v="4.3750000000000004E-3"/>
    <s v="El director general realizó el seguimiento a los acuerdos de gestión con corte a 19 de septiembre de 2022."/>
    <n v="1.1900000000000001E-2"/>
    <s v="Actividad que reporta avance acumulado del 1,19%, cuenta con evidencias de los acuerso de gestión realizados. Finaliza en diciembre."/>
    <d v="2022-10-12T00:00:00"/>
    <x v="1"/>
  </r>
  <r>
    <n v="1"/>
    <s v="Objetivo Estratégico No.2"/>
    <s v="Incorporar las mejores prácticas organizacionales y tecnológicas que garanticen calidad e integridad de la gestión pública."/>
    <s v="2.1 Realizar la modernización institucional con procesos fortalecidos, eficientes y eficaces."/>
    <x v="22"/>
    <x v="30"/>
    <n v="1"/>
    <s v="Unidad"/>
    <x v="41"/>
    <x v="1"/>
    <s v="Funcionamiento / Inversión"/>
    <s v="Generación de valor público a través del emprendimiento y la innovación para la UPME ubicada en Bogotá._x000a_a. Ejecutar las iniciativas de socialización y despliegue de información del Plan Estratégico de comunicaciones. b. Potenciar la búsqueda, intercambio,"/>
    <x v="4"/>
    <m/>
    <s v="X"/>
    <m/>
    <x v="0"/>
    <x v="6"/>
    <s v="2. Direccionamiento Estratégico"/>
    <s v="2.1 Planeación Institucional"/>
    <s v="N.A."/>
    <d v="2022-03-31T00:00:00"/>
    <n v="0.05"/>
    <s v="Se elaboró la estratégia y se encuentra en proceso de implementación."/>
    <n v="0.05"/>
    <s v="Actividad cumplida anticipadamente y con las evidencias objetivas."/>
    <d v="2022-04-19T00:00:00"/>
    <s v="Cumplida"/>
    <m/>
    <m/>
    <m/>
    <n v="0.05"/>
    <s v="Actividad cumplida en el 1er trimestre."/>
    <d v="2022-07-19T00:00:00"/>
    <s v="Cumplida"/>
    <m/>
    <m/>
    <m/>
    <n v="0.05"/>
    <s v="Actividad cumplida durante el 1er trimestre."/>
    <d v="2022-10-12T00:00:00"/>
    <x v="0"/>
  </r>
  <r>
    <n v="2"/>
    <s v="Objetivo Estratégico No.2"/>
    <s v="Incorporar las mejores prácticas organizacionales y tecnológicas que garanticen calidad e integridad de la gestión pública."/>
    <s v="2.1 Realizar la modernización institucional con procesos fortalecidos, eficientes y eficaces."/>
    <x v="22"/>
    <x v="31"/>
    <n v="1"/>
    <s v="Porcentaje"/>
    <x v="42"/>
    <x v="5"/>
    <s v="Funcionamiento / Inversión"/>
    <s v="Generación de valor público a través del emprendimiento y la innovación para la UPME ubicada en Bogotá._x000a_a. Ejecutar las iniciativas de socialización y despliegue de información del Plan Estratégico de comunicaciones. b. Potenciar la búsqueda, intercambio,"/>
    <x v="4"/>
    <s v="X"/>
    <m/>
    <s v="Oficina de Gestión de la Información / Comunicaciones"/>
    <x v="0"/>
    <x v="10"/>
    <s v="3. Gestión con Valores para Resultados"/>
    <s v="3.2 Fortalecimiento organizacional y simplificación de procesos"/>
    <s v="N.A."/>
    <d v="2022-03-31T00:00:00"/>
    <n v="3.7499999999999999E-2"/>
    <s v="En el primer trimestre se han ejecutado actividades de la estrategia relacionadas la socialización del sigueme y con se han realizado capacitaciones sobre el modulo de riesgos."/>
    <n v="3.7499999999999999E-2"/>
    <s v="Actividad que presenta avances y evidencias, finaliza en noviembre."/>
    <d v="2022-04-19T00:00:00"/>
    <s v="Con avance"/>
    <d v="2022-06-30T00:00:00"/>
    <n v="7.0000000000000007E-2"/>
    <s v="En el segundo trimestre se ejecutaron actividades de la estratégia  relacionadas con la socialización del SIGUEME,  Implementando acciones de apropiación, capacitación  del Flujo de aprobación Documental para la creación, modificación y eliminación de doc"/>
    <n v="7.0000000000000007E-2"/>
    <s v="Actividad que presenta avance y cuenta con las evidencias. Finaliza en noviembre."/>
    <d v="2022-07-19T00:00:00"/>
    <s v="Con avance y en terminos"/>
    <d v="2022-09-30T00:00:00"/>
    <n v="0.1125"/>
    <s v="En el tercer trimestre se ejecutaron actividades de la estratégia  relacionadas con la socialización del SIGUEME,  Implementando acciones de apropiación, capacitación  del módulo de SG-SST, módulo de Mejora- planes de acción._x000a_Al proceso de Demanda y Prosp"/>
    <n v="0.1125"/>
    <s v="Actividad que reporta avance acumulado del 11,25%, cuenta con las evidencias. Finaliza en noviembre."/>
    <d v="2022-10-12T00:00:00"/>
    <x v="1"/>
  </r>
  <r>
    <n v="3"/>
    <s v="Objetivo Estratégico No.2"/>
    <s v="Incorporar las mejores prácticas organizacionales y tecnológicas que garanticen calidad e integridad de la gestión pública."/>
    <s v="2.1 Realizar la modernización institucional con procesos fortalecidos, eficientes y eficaces."/>
    <x v="22"/>
    <x v="32"/>
    <n v="3"/>
    <s v="Unidad"/>
    <x v="43"/>
    <x v="1"/>
    <s v="Funcionamiento / Inversión"/>
    <s v="Generación de valor público a través del emprendimiento y la innovación para la UPME ubicada en Bogotá._x000a_a. Ejecutar las iniciativas de socialización y despliegue de información del Plan Estratégico de comunicaciones. b. Potenciar la búsqueda, intercambio,"/>
    <x v="4"/>
    <s v="X"/>
    <m/>
    <s v="Oficina de Gestión de la Información"/>
    <x v="0"/>
    <x v="6"/>
    <s v="3. Gestión con Valores para Resultados"/>
    <s v="3.2 Fortalecimiento organizacional y simplificación de procesos"/>
    <s v="N.A."/>
    <d v="2022-03-31T00:00:00"/>
    <n v="0.05"/>
    <s v="En el mes de marzo se puso en funcionamiento el SIGUEME, se parametrizó y se está utilizando inicialmente los modulos de documentación y el de riesgos , para este ultimo re realizaron capacitaciones dirigidas a enlaces para el registro y aprobación de los"/>
    <n v="0.05"/>
    <s v="Actividad cumplida anticipadamente y con las evidencias objetivas."/>
    <d v="2022-04-19T00:00:00"/>
    <s v="Cumplida"/>
    <m/>
    <m/>
    <m/>
    <n v="0"/>
    <s v="Actividad cumplida en el 1er trimestre."/>
    <d v="2022-07-19T00:00:00"/>
    <s v="Cumplida"/>
    <d v="2022-09-30T00:00:00"/>
    <n v="0"/>
    <s v=" Durante el tercer trimestre se puso en operación el módulo &quot;MEJORA&quot;, &quot;AUDITORÍAS&quot; y se parametrizó  y dejo listo para uso el de &quot;INDICADORES&quot; en la  funcionalidad de SIGUEME II , completando así cinco(5)  modulos  incluidos &quot;DOCUMENTOS&quot; y  &quot;RIESGOS&quot;._x000a_Evi"/>
    <n v="0.05"/>
    <s v="Actividad cumplida durante el 1er trimestre"/>
    <d v="2022-10-12T00:00:00"/>
    <x v="0"/>
  </r>
  <r>
    <n v="4"/>
    <s v="Objetivo Estratégico No.2"/>
    <s v="Incorporar las mejores prácticas organizacionales y tecnológicas que garanticen calidad e integridad de la gestión pública."/>
    <s v="2.1 Realizar la modernización institucional con procesos fortalecidos, eficientes y eficaces."/>
    <x v="22"/>
    <x v="33"/>
    <n v="1"/>
    <s v="Documento"/>
    <x v="44"/>
    <x v="6"/>
    <s v="Funcionamiento"/>
    <s v="N.A."/>
    <x v="4"/>
    <m/>
    <s v="X"/>
    <m/>
    <x v="0"/>
    <x v="1"/>
    <s v="3. Gestión con Valores para Resultados"/>
    <s v="3.2 Fortalecimiento organizacional y simplificación de procesos"/>
    <s v="N.A."/>
    <d v="2022-03-31T00:00:00"/>
    <n v="0.03"/>
    <s v="Con corte a marzo se cuenta con un primer borrador del manual, el cual se encuentra en revisión de la coordinadora del GIT de Planeación."/>
    <n v="0.03"/>
    <s v="Actividad que presenta avances y evidencias, finaliza en junio."/>
    <d v="2022-04-19T00:00:00"/>
    <s v="Con avance"/>
    <d v="2022-06-30T00:00:00"/>
    <n v="0"/>
    <s v="Actividad que no presenta avance, el documento está pendiente de revisión."/>
    <n v="0.03"/>
    <s v="Actividad que no presenta avance en el 2do trimestre. Presenta rezago del 7%. Finalizaba en junio."/>
    <d v="2022-07-19T00:00:00"/>
    <s v="Incumplida"/>
    <d v="2022-09-30T00:00:00"/>
    <n v="0"/>
    <s v="Actividad que no presenta avance, el documento continúa pendiente de revisión. "/>
    <n v="0.03"/>
    <s v="Actividad que al 3er trimestre no reporta avance, continua con el avance del 3% reportado en el primer trimestre. Finalizaba en junio."/>
    <d v="2022-10-12T00:00:00"/>
    <x v="2"/>
  </r>
  <r>
    <n v="5"/>
    <s v="Objetivo Estratégico No.2"/>
    <s v="Incorporar las mejores prácticas organizacionales y tecnológicas que garanticen calidad e integridad de la gestión pública."/>
    <s v="2.1 Realizar la modernización institucional con procesos fortalecidos, eficientes y eficaces."/>
    <x v="22"/>
    <x v="34"/>
    <n v="3"/>
    <s v="Unidad"/>
    <x v="45"/>
    <x v="6"/>
    <s v="Funcionamiento"/>
    <s v="N.A."/>
    <x v="4"/>
    <m/>
    <s v="X"/>
    <m/>
    <x v="0"/>
    <x v="1"/>
    <s v="3. Gestión con Valores para Resultados"/>
    <s v="3.2 Fortalecimiento organizacional y simplificación de procesos"/>
    <s v="N.A."/>
    <d v="2022-03-31T00:00:00"/>
    <n v="2.5000000000000001E-3"/>
    <s v="Con corte a marzo se realizó la documentación y/o actualización del procesimiento para la gestión integral del riesgo, el cual se alineó con la versión 5 de la guía del DAFP para tal fin. La evidencia se encuentra en el SIGUEME."/>
    <n v="2.5000000000000001E-3"/>
    <s v="Actividad que presenta avances y evidencias, finaliza en junio."/>
    <d v="2022-04-19T00:00:00"/>
    <s v="Con avance"/>
    <d v="2022-06-30T00:00:00"/>
    <n v="0.05"/>
    <s v="Durante el 2do trimestre del año se construyó, aprobó y formalizó en el SIGUEME el procedimiento para formulación, modificación y seguimiento del plan anual de adquisiciones Código P-DE-12._x000a__x000a_https://sigueme.upme.gov.co/sigueme/files/mod_documentos/documen"/>
    <n v="0.05"/>
    <s v="Actividad que reporta un avance acumulado del 5%, cuenta con la evidencia objetiva y queda con un rezago del 5%. Finalizaba en junio."/>
    <d v="2022-07-19T00:00:00"/>
    <s v="Incumplida"/>
    <d v="2022-09-30T00:00:00"/>
    <n v="0.1"/>
    <s v="Durante el tercer trimestre se _x000a_Documento y formalizo en el módulo de &quot;DOCUMENTOS&quot; del SIGUEME II, los procedimientos:_x000a_Actualización  P-MC-02 PROCEDIMIENTO FORMULACIÓN, REPORTE, SEGUIMIENTO Y EVALUACIÓN DE INDICADORES DE GESTIÓN _x000a_Actualización  P-DE-07 PR"/>
    <n v="0.1"/>
    <s v="Actividad que reporta cumplimiento durante el 3er trimestre, cuenta con las evidencias correspondientes a los procedimiento publicados en el aplicativo SIGUEME,"/>
    <d v="2022-10-12T00:00:00"/>
    <x v="0"/>
  </r>
  <r>
    <n v="6"/>
    <s v="Objetivo Estratégico No.2"/>
    <s v="Incorporar las mejores prácticas organizacionales y tecnológicas que garanticen calidad e integridad de la gestión pública."/>
    <s v="2.1 Realizar la modernización institucional con procesos fortalecidos, eficientes y eficaces."/>
    <x v="22"/>
    <x v="35"/>
    <n v="1"/>
    <s v="Unidad"/>
    <x v="46"/>
    <x v="6"/>
    <s v="Funcionamiento"/>
    <s v="N.A."/>
    <x v="4"/>
    <s v="X"/>
    <m/>
    <s v="Areas misionales con trámites a cargo."/>
    <x v="9"/>
    <x v="11"/>
    <s v="3. Gestión con Valores para Resultados"/>
    <s v="3.5 Racionalización de trámites"/>
    <s v="9. Plan Anticorrupción y de Atención al Ciudadano"/>
    <d v="2022-01-30T00:00:00"/>
    <n v="0.1"/>
    <s v="Se realizó el registro de la estrategia de racionalización en el SUIT el 27/01/2022 acorde con la información suministrada por la Subdirección de Demanda y la Subdirección de Hidrocarburos._x000a_Adicionalmente, el29/03/2022 se realizó reunión con personal  de "/>
    <n v="0.1"/>
    <s v="Se ejecutó acorde con lo planificado y cuenta con las evidencias."/>
    <d v="2022-04-19T00:00:00"/>
    <s v="Cumplida"/>
    <m/>
    <m/>
    <m/>
    <n v="0.1"/>
    <s v="Actividad cumplida en el 1er trimestre."/>
    <d v="2022-07-19T00:00:00"/>
    <s v="Cumplida"/>
    <m/>
    <m/>
    <m/>
    <n v="0.1"/>
    <s v="Actividad cumplida en el 1er trimestre."/>
    <d v="2022-10-12T00:00:00"/>
    <x v="0"/>
  </r>
  <r>
    <n v="7"/>
    <s v="Objetivo Estratégico No.2"/>
    <s v="Incorporar las mejores prácticas organizacionales y tecnológicas que garanticen calidad e integridad de la gestión pública."/>
    <s v="2.1 Realizar la modernización institucional con procesos fortalecidos, eficientes y eficaces."/>
    <x v="22"/>
    <x v="36"/>
    <n v="1"/>
    <s v="Unidad"/>
    <x v="47"/>
    <x v="1"/>
    <s v="Funcionamiento / Inversión"/>
    <s v="Generación de valor público a través del emprendimiento y la innovación para la UPME ubicada en Bogotá._x000a_a. Ejecutar las iniciativas de socialización y despliegue de información del Plan Estratégico de comunicaciones. b. Potenciar la búsqueda, intercambio,"/>
    <x v="4"/>
    <s v="X"/>
    <m/>
    <s v="Areas responsables de políticas MIPG"/>
    <x v="0"/>
    <x v="1"/>
    <s v="3. Gestión con Valores para Resultados"/>
    <s v="3.2 Fortalecimiento organizacional y simplificación de procesos"/>
    <s v="9. Plan Anticorrupción y de Atención al Ciudadano"/>
    <m/>
    <n v="0"/>
    <m/>
    <m/>
    <m/>
    <m/>
    <s v="En terminos"/>
    <d v="2022-06-30T00:00:00"/>
    <n v="0.05"/>
    <s v="A partir de los resultados FURAG 2022, se formuló el plan cierre de brechas 2022, siendo presentado en el CD&amp;D del mes de junio realizado el 8 de julio (Comité No.7)_x000a__x000a_Plan Ciere de Brechas 2022: https://docs.google.com/spreadsheets/d/1hStAzAy3oMJYbpzywOXd"/>
    <n v="0.05"/>
    <s v="Actividad cumplida en el 2do trimestre acorde con lo programado, cuenta con las evidencias objetivas."/>
    <d v="2022-07-19T00:00:00"/>
    <s v="Cumplida"/>
    <m/>
    <m/>
    <m/>
    <n v="0.05"/>
    <s v="Actividad cumplida en el 2do trimestre."/>
    <d v="2022-10-12T00:00:00"/>
    <x v="0"/>
  </r>
  <r>
    <n v="8"/>
    <s v="Objetivo Estratégico No.2"/>
    <s v="Incorporar las mejores prácticas organizacionales y tecnológicas que garanticen calidad e integridad de la gestión pública."/>
    <s v="2.1 Realizar la modernización institucional con procesos fortalecidos, eficientes y eficaces."/>
    <x v="23"/>
    <x v="37"/>
    <n v="1"/>
    <s v="Documento"/>
    <x v="48"/>
    <x v="1"/>
    <s v="Funcionamiento / Inversión"/>
    <s v="Generación de valor público a través del emprendimiento y la innovación para la UPME ubicada en Bogotá._x000a_a. Ejecutar las iniciativas de socialización y despliegue de información del Plan Estratégico de comunicaciones. b. Potenciar la búsqueda, intercambio,"/>
    <x v="4"/>
    <m/>
    <s v="X"/>
    <m/>
    <x v="0"/>
    <x v="12"/>
    <s v="2. Direccionamiento Estratégico"/>
    <s v="2.1 Planeación Institucional"/>
    <s v="N.A."/>
    <d v="2022-02-07T00:00:00"/>
    <n v="0.05"/>
    <s v="En el mes de febrero se formuló y se aprobó en la Mesa de Coordinación Directiva No.5 del 7/02/2022 el cronograma de actividades para la formulación de proyectos de inversión 2023. _x000a_Evidencias: Presentación de la Mesa de Coordinación Directiva No.5 ubicad"/>
    <n v="0.05"/>
    <s v="Se ejecutó acorde con lo planificado y cuenta con las evidencias."/>
    <d v="2022-04-19T00:00:00"/>
    <s v="Cumplida"/>
    <m/>
    <m/>
    <m/>
    <n v="0.05"/>
    <s v="Actividad cumplida en el 1er trimestre."/>
    <d v="2022-07-19T00:00:00"/>
    <s v="Cumplida"/>
    <m/>
    <m/>
    <m/>
    <n v="0.05"/>
    <s v="Actividad cumplida en el 1er trimestre."/>
    <d v="2022-10-12T00:00:00"/>
    <x v="0"/>
  </r>
  <r>
    <n v="9"/>
    <s v="Objetivo Estratégico No.2"/>
    <s v="Incorporar las mejores prácticas organizacionales y tecnológicas que garanticen calidad e integridad de la gestión pública."/>
    <s v="2.1 Realizar la modernización institucional con procesos fortalecidos, eficientes y eficaces."/>
    <x v="23"/>
    <x v="38"/>
    <n v="1"/>
    <s v="Porcentaje"/>
    <x v="49"/>
    <x v="1"/>
    <s v="Funcionamiento / Inversión"/>
    <s v="Generación de valor público a través del emprendimiento y la innovación para la UPME ubicada en Bogotá._x000a_a. Ejecutar las iniciativas de socialización y despliegue de información del Plan Estratégico de comunicaciones. b. Potenciar la búsqueda, intercambio,"/>
    <x v="4"/>
    <m/>
    <s v="X"/>
    <m/>
    <x v="0"/>
    <x v="12"/>
    <s v="2. Direccionamiento Estratégico"/>
    <s v="2.1 Planeación Institucional"/>
    <s v="N.A."/>
    <d v="2022-03-30T00:00:00"/>
    <n v="0.05"/>
    <s v="Se realizó asistencia técnica a través del desarrollo de talleres y reuniones virtuales y presenciales con cada una de las áreas funcionales de la Unidad, se asistió técnicamente a las áreas en la formulación de dos (2) nuevos proyectos de inversión y en "/>
    <n v="0.05"/>
    <s v="Se ejecutó acorde con lo planificado y se cuentan con las envidencias objetivas."/>
    <d v="2022-04-19T00:00:00"/>
    <s v="Cumplida"/>
    <m/>
    <m/>
    <m/>
    <n v="0.05"/>
    <s v="Actividad cumplida en el 1er trimestre."/>
    <d v="2022-07-19T00:00:00"/>
    <s v="Cumplida"/>
    <m/>
    <m/>
    <m/>
    <n v="0.05"/>
    <s v="Actividad cumplida en el 1er trimestre."/>
    <d v="2022-10-12T00:00:00"/>
    <x v="0"/>
  </r>
  <r>
    <n v="10"/>
    <s v="Objetivo Estratégico No.2"/>
    <s v="Incorporar las mejores prácticas organizacionales y tecnológicas que garanticen calidad e integridad de la gestión pública."/>
    <s v="2.1 Realizar la modernización institucional con procesos fortalecidos, eficientes y eficaces."/>
    <x v="23"/>
    <x v="39"/>
    <n v="1"/>
    <s v="Porcentaje"/>
    <x v="50"/>
    <x v="1"/>
    <s v="Funcionamiento / Inversión"/>
    <s v="Generación de valor público a través del emprendimiento y la innovación para la UPME ubicada en Bogotá._x000a_a. Ejecutar las iniciativas de socialización y despliegue de información del Plan Estratégico de comunicaciones. b. Potenciar la búsqueda, intercambio,"/>
    <x v="4"/>
    <m/>
    <s v="X"/>
    <m/>
    <x v="0"/>
    <x v="1"/>
    <s v="2. Direccionamiento Estratégico"/>
    <s v="2.1 Planeación Institucional"/>
    <s v="N.A."/>
    <m/>
    <n v="0"/>
    <m/>
    <m/>
    <m/>
    <m/>
    <s v="En terminos"/>
    <m/>
    <m/>
    <m/>
    <n v="0.05"/>
    <s v="Se realizó segumiento a través de reuniones virtuales y presenciales con el DNP al trámite de aprobación de tres (3) nuevos proyectos de inversión y la ampliación de horizonte de seis (6) vigentes. Así mismo, se efectuaron lo ajustes a que hubo lugar en l"/>
    <d v="2022-06-30T00:00:00"/>
    <s v="Cumplida"/>
    <m/>
    <m/>
    <m/>
    <n v="0.05"/>
    <s v="Actividad cumplida en el 2do trimestre."/>
    <d v="2022-10-12T00:00:00"/>
    <x v="0"/>
  </r>
  <r>
    <n v="11"/>
    <s v="Objetivo Estratégico No.2"/>
    <s v="Incorporar las mejores prácticas organizacionales y tecnológicas que garanticen calidad e integridad de la gestión pública."/>
    <s v="2.1 Realizar la modernización institucional con procesos fortalecidos, eficientes y eficaces."/>
    <x v="24"/>
    <x v="40"/>
    <n v="1"/>
    <s v="Unidad"/>
    <x v="51"/>
    <x v="1"/>
    <s v="Funcionamiento"/>
    <s v="N.A."/>
    <x v="4"/>
    <m/>
    <s v="X"/>
    <m/>
    <x v="0"/>
    <x v="12"/>
    <s v="2. Direccionamiento Estratégico"/>
    <s v="2.2 Gestión presupuestal y eficiencia del gasto público"/>
    <s v="2. Plan Anual de Adquisiciones"/>
    <d v="2022-03-24T00:00:00"/>
    <n v="0.05"/>
    <s v="El pasado 24/03/2022 se realizó reunión de seguimiento al interior del GIT de Planeación, en donde se dieron las directrices sobre la frecuencia de emisión del boletín así como las temáticas que deberá contener, a saber:_x000a_Ejecución presupuestal Vs el PAA._x000a_"/>
    <n v="0.05"/>
    <s v="Se ejecutó la actividad en el tiempo estimado y cuenta con las evidencias."/>
    <d v="2022-04-19T00:00:00"/>
    <s v="Cumplida"/>
    <m/>
    <m/>
    <m/>
    <n v="0.05"/>
    <s v="Actividad cumplida en el 1er trimestre."/>
    <d v="2022-07-19T00:00:00"/>
    <s v="Cumplida"/>
    <m/>
    <m/>
    <m/>
    <n v="0.05"/>
    <s v="Actividad cumplida en el 1er trimestre."/>
    <d v="2022-10-12T00:00:00"/>
    <x v="0"/>
  </r>
  <r>
    <n v="12"/>
    <s v="Objetivo Estratégico No.2"/>
    <s v="Incorporar las mejores prácticas organizacionales y tecnológicas que garanticen calidad e integridad de la gestión pública."/>
    <s v="2.1 Realizar la modernización institucional con procesos fortalecidos, eficientes y eficaces."/>
    <x v="24"/>
    <x v="41"/>
    <n v="10"/>
    <s v="Unidad"/>
    <x v="52"/>
    <x v="6"/>
    <s v="Funcionamiento"/>
    <s v="Generación de valor público a través del emprendimiento y la innovación para la UPME ubicada en Bogotá._x000a_a. Ejecutar las iniciativas de socialización y despliegue de información del Plan Estratégico de comunicaciones. b. Potenciar la búsqueda, intercambio,"/>
    <x v="4"/>
    <s v="X"/>
    <m/>
    <s v="Oficina de Gestión de la Información / Comunicaciones"/>
    <x v="10"/>
    <x v="2"/>
    <s v="2. Direccionamiento Estratégico"/>
    <s v="2.2 Gestión presupuestal y eficiencia del gasto público"/>
    <s v="2. Plan Anual de Adquisiciones"/>
    <d v="2022-03-30T00:00:00"/>
    <m/>
    <m/>
    <m/>
    <m/>
    <m/>
    <s v="Con avance"/>
    <d v="2022-06-30T00:00:00"/>
    <n v="0.04"/>
    <s v="Se comparten los informes de indicadores en la mesa de coordinación directiva semanalmente y adicionalmete  se comparte con las áreas para consulta la matriz de seguimiento qal PAA y de ejecucuión presupuestal https://docs.google.com/spreadsheets/d/1OzkX-"/>
    <n v="0.04"/>
    <s v="Actividad que presenta avance del 4%, cuenta con las evidencias. Finaliza en diciembre"/>
    <d v="2022-06-21T00:00:00"/>
    <s v="Con avance y en terminos"/>
    <d v="2022-09-30T00:00:00"/>
    <n v="7.4999999999999997E-2"/>
    <s v="Se presentan semanalmente en mesa de coordinación directiva los informes de ejecución presupuestal"/>
    <n v="7.4999999999999997E-2"/>
    <s v="Actividad que presenta avance acumulado del 7,5%, las evidencias corresponden a las presentaciónes de mesa de coordinación directiva. Finaliza en diciembre."/>
    <d v="2022-10-12T00:00:00"/>
    <x v="1"/>
  </r>
  <r>
    <n v="13"/>
    <s v="Objetivo Estratégico No.2"/>
    <s v="Incorporar las mejores prácticas organizacionales y tecnológicas que garanticen calidad e integridad de la gestión pública."/>
    <s v="2.3 Implementar acciones orientadas a la transformación digital de la entidad. "/>
    <x v="25"/>
    <x v="42"/>
    <n v="1"/>
    <s v="Unidad"/>
    <x v="53"/>
    <x v="6"/>
    <s v="Funcionamiento / Inversión"/>
    <s v="Generación de valor público a través del emprendimiento y la innovación para la UPME ubicada en Bogotá._x000a_a. Ejecutar las iniciativas de socialización y despliegue de información del Plan Estratégico de comunicaciones. b. Potenciar la búsqueda, intercambio,"/>
    <x v="4"/>
    <s v="X"/>
    <m/>
    <s v="Oficina de Gestión de la Información / Comunicaciones"/>
    <x v="0"/>
    <x v="1"/>
    <s v="5. Evaluación de Resultados"/>
    <s v="5.1 Seguimiento y evaluación del desempeño institucional"/>
    <s v="2. Plan Anual de Adquisiciones"/>
    <d v="2022-03-30T00:00:00"/>
    <m/>
    <m/>
    <m/>
    <m/>
    <m/>
    <s v="Con avance"/>
    <d v="2022-06-30T00:00:00"/>
    <n v="0.08"/>
    <s v="Se cuenta con el tablero de Power BI , en segunda versión en el suguiente enlace https://app.powerbi.com/view?r=eyJrIjoiZWIwOTE0ZTAtNjg2MC00MTNkLTgzNmEtZDk4NTI4NTdkN2M0IiwidCI6IjUxYzFhOGQwLTMyYmQtNDZlYi05YmRlLTkxZTZlNGU3MDRmZCJ9 en este se han diseñado lo"/>
    <n v="0.08"/>
    <s v="Que presenta avance del 8%, cuenta con las evidencias y queda con un rezago del 2%. Finalizaba en junio."/>
    <d v="2022-06-21T00:00:00"/>
    <s v="Incumplida"/>
    <d v="2022-09-30T00:00:00"/>
    <n v="0.09"/>
    <s v="El tablero de contro se encuentra elaborado y está pendiente de revisión y aprobación para proceder a ponerlo a disposición de laspersonas que deben acceder al mismo._x000a_https://app.powerbi.com/view?r=eyJrIjoiMTMzYzNmOGQtMjNhOS00NWQ0LWJlMGMtYzQ2ZWFiZGI3ZTZjI"/>
    <n v="0.09"/>
    <s v="Actividad que presenta avance acumulado al 3er trimestre del 9%. Las evidencias corresponden al enlace del tablero de control."/>
    <d v="2022-10-12T00:00:00"/>
    <x v="2"/>
  </r>
  <r>
    <n v="1"/>
    <s v="Objetivo Estratégico No.3"/>
    <s v="Orientar el aprovechamiento y uso eficiente y responsable de los recursos minero – energéticos."/>
    <s v="3.2 Realizar una planificación del sector minero energético que propenda por la armonización de los intereses del gobierno nacional con los intereses del territorio en las dimensiones económicas, medioambientales, sociales y culturales."/>
    <x v="26"/>
    <x v="43"/>
    <s v="0 meses de retraso en la publicación del informe"/>
    <s v="meses de retraso (fecha programada es junio de 2022)"/>
    <x v="54"/>
    <x v="7"/>
    <s v="Funcionamiento"/>
    <s v="N.A."/>
    <x v="5"/>
    <s v="X"/>
    <m/>
    <s v="Subdirección de Energía Eléctrica - GIT Generación y Registro"/>
    <x v="9"/>
    <x v="13"/>
    <m/>
    <m/>
    <m/>
    <d v="2022-03-30T00:00:00"/>
    <n v="0.04"/>
    <s v="Se tienen las bases de datos compiladas y la estimación del PIB para las proyecciones de demanda."/>
    <n v="0.04"/>
    <s v="El reporte indica que se cumplió la actividad, sin embargo, no se cuenta con evidencia objetiva de las bases de datos compilada y la estimación PIB para determinar el cumplimiento."/>
    <d v="2022-04-19T00:00:00"/>
    <s v="Cumplida"/>
    <d v="2022-05-30T00:00:00"/>
    <n v="0.04"/>
    <s v="Se estimaron los escenarios de PIB para utilizar en la proyección de demanda"/>
    <n v="0.04"/>
    <s v="Actividad cumplida desde el 1er trimestre y cuenta con las evidencias objetivas."/>
    <d v="2022-07-19T00:00:00"/>
    <s v="Cumplida"/>
    <d v="2022-09-30T00:00:00"/>
    <n v="0.04"/>
    <s v="Actividad cumplida desde el 1er trimestre y cuenta con las evidencias objetivas."/>
    <n v="0.04"/>
    <s v="Actividad cumplida desde el 1er trimestre y cuenta con las evidencias objetivas."/>
    <d v="2022-10-13T00:00:00"/>
    <x v="0"/>
  </r>
  <r>
    <n v="2"/>
    <s v="Objetivo Estratégico No.3"/>
    <s v="Orientar el aprovechamiento y uso eficiente y responsable de los recursos minero – energéticos."/>
    <s v="3.2 Realizar una planificación del sector minero energético que propenda por la armonización de los intereses del gobierno nacional con los intereses del territorio en las dimensiones económicas, medioambientales, sociales y culturales."/>
    <x v="26"/>
    <x v="43"/>
    <s v="0 meses de retraso en la publicación del informe"/>
    <s v="meses de retraso (fecha programada es junio de 2022)"/>
    <x v="55"/>
    <x v="6"/>
    <s v="Funcionamiento"/>
    <s v="N.A."/>
    <x v="5"/>
    <m/>
    <s v="X"/>
    <m/>
    <x v="7"/>
    <x v="14"/>
    <m/>
    <m/>
    <m/>
    <d v="2022-03-31T00:00:00"/>
    <n v="0.1"/>
    <s v="Se tiene el esquema de publicación y avances en la redacción del documento."/>
    <n v="0.05"/>
    <s v="La actividad reportan avance del 50% de lo programado, pero no se cuenta con evidencias objetiva para verificarlo."/>
    <d v="2022-04-19T00:00:00"/>
    <s v="Con avance"/>
    <d v="2022-06-30T00:00:00"/>
    <n v="0.1"/>
    <s v="Se tienen los resultados de las estimaciones para los energéticos que componen el informe"/>
    <n v="0.1"/>
    <s v="Actividad que reporta cumplimiento desde el 1er trimestre,  no se identifican las evidencias de la proyección de demanda de los 4 energéticos priorizados, dentro de la carpeta correspondiente. "/>
    <d v="2022-07-19T00:00:00"/>
    <s v="Cumplida"/>
    <d v="2022-07-30T00:00:00"/>
    <n v="0.1"/>
    <s v="Actividad cumplida desde el segundo trimestre. La publiación se puede consultar en la página web de la entidad  https://www1.upme.gov.co/DemandayEficiencia/Paginas/Proyecciones-de-demanda.aspx"/>
    <n v="0.1"/>
    <s v="Actividad cumplida en el 2do trimestre y cuenta con las evidencias que corresponden a las proyecciones publicadas en página web."/>
    <d v="2022-10-13T00:00:00"/>
    <x v="0"/>
  </r>
  <r>
    <n v="3"/>
    <s v="Objetivo Estratégico No.3"/>
    <s v="Orientar el aprovechamiento y uso eficiente y responsable de los recursos minero – energéticos."/>
    <s v="3.2 Realizar una planificación del sector minero energético que propenda por la armonización de los intereses del gobierno nacional con los intereses del territorio en las dimensiones económicas, medioambientales, sociales y culturales."/>
    <x v="26"/>
    <x v="43"/>
    <s v="0 meses de retraso en la publicación del informe"/>
    <s v="meses de retraso (fecha programada es junio de 2022)"/>
    <x v="56"/>
    <x v="6"/>
    <s v="Funcionamiento"/>
    <s v="N.A."/>
    <x v="5"/>
    <s v="X"/>
    <m/>
    <s v="Oficina de Gestión de la Información"/>
    <x v="7"/>
    <x v="1"/>
    <m/>
    <m/>
    <m/>
    <m/>
    <n v="0"/>
    <s v="Esto se realiza en el mes de junio."/>
    <m/>
    <m/>
    <m/>
    <s v="En terminos"/>
    <d v="2022-06-30T00:00:00"/>
    <n v="0.1"/>
    <s v="Se tiene el informe y sus resultados. Se pasará a OGI el viernes 17 de junio para diagración y se presenta al director el 22 de junio."/>
    <n v="0.1"/>
    <s v="Actividad que reporta cumplimiento acorde con lo programado, no se identifican las evidencias del documento relacionado con la proyección de demanda de energéticos: energía eléctrica, gas natural y combustibles líquidos para el periodo 2022-2037, dentro d"/>
    <d v="2022-07-19T00:00:00"/>
    <s v="Cumplida"/>
    <d v="2022-07-30T00:00:00"/>
    <n v="0.1"/>
    <s v="Actividad cumplida desde el segundo trimestre. La publiación se puede consultar en la página web de la entidad  https://www1.upme.gov.co/DemandayEficiencia/Paginas/Proyecciones-de-demanda.aspx"/>
    <n v="0.1"/>
    <s v="Actividad cumplida en el 2do trimestre y cuenta con las evidencias que corresponden a las proyecciones publicadas en página web."/>
    <d v="2022-10-13T00:00:00"/>
    <x v="0"/>
  </r>
  <r>
    <n v="4"/>
    <s v="Objetivo Estratégico No.3"/>
    <s v="Orientar el aprovechamiento y uso eficiente y responsable de los recursos minero – energéticos."/>
    <s v="3.1 Elaborar los planes minero-energéticos con aplicación de estándares OCDE, y alineación con los ODS, objetivos transformacionales del sector y Plan Nacional de Desarrollo – PND."/>
    <x v="27"/>
    <x v="44"/>
    <n v="1"/>
    <s v="Documento"/>
    <x v="57"/>
    <x v="7"/>
    <s v="Funcionamiento"/>
    <s v="N.A."/>
    <x v="5"/>
    <m/>
    <s v="X"/>
    <m/>
    <x v="0"/>
    <x v="15"/>
    <m/>
    <m/>
    <m/>
    <d v="2022-02-28T00:00:00"/>
    <n v="0.04"/>
    <s v="Se realizó el autodiagnóstico del PEN pasado con todo el equipo de la subdirección de demanda."/>
    <n v="0.04"/>
    <s v="El reporte indica que si se cumplió la actividad, sin embargo, no se encuentra evidencias objetivas del autodiagnostico del PEN para determinar el cumplimiento. "/>
    <d v="2022-04-19T00:00:00"/>
    <s v="Cumplida"/>
    <d v="2022-06-30T00:00:00"/>
    <n v="0.04"/>
    <s v="Se realizó el autodiagnóstico de forma conjunta en la subdirección"/>
    <n v="0.04"/>
    <s v="Actividad que reporta cumplimiento desde el 1er trimestre, no se identifican las evidencias del autodiagnóstico realizado en la carpeta correspondiente. "/>
    <d v="2022-07-19T00:00:00"/>
    <s v="Cumplida"/>
    <d v="2022-02-28T00:00:00"/>
    <n v="0.04"/>
    <s v="Actividad cumplida desde el primer trimestre."/>
    <n v="0.04"/>
    <s v="Actividad cumplida desde el 1er trimestre."/>
    <d v="2022-10-13T00:00:00"/>
    <x v="0"/>
  </r>
  <r>
    <n v="5"/>
    <s v="Objetivo Estratégico No.3"/>
    <s v="Orientar el aprovechamiento y uso eficiente y responsable de los recursos minero – energéticos."/>
    <s v="3.1 Elaborar los planes minero-energéticos con aplicación de estándares OCDE, y alineación con los ODS, objetivos transformacionales del sector y Plan Nacional de Desarrollo – PND."/>
    <x v="27"/>
    <x v="44"/>
    <m/>
    <m/>
    <x v="58"/>
    <x v="8"/>
    <s v="Inversión"/>
    <s v="Asesoría para la seguridad energética y el seguimiento del PEN a nivel Nacional."/>
    <x v="5"/>
    <s v="X"/>
    <m/>
    <s v="Todas"/>
    <x v="7"/>
    <x v="1"/>
    <m/>
    <m/>
    <m/>
    <d v="2022-03-31T00:00:00"/>
    <n v="0.03"/>
    <s v="Se realizaron entrevistas a expertos y se consolidó una matriz inicial. El concurso para seleccionar los realizadores del taller se encuentra en curso."/>
    <n v="0.03"/>
    <s v="La actividad presenta avance del 50% de lo programado, sin embargo, no se encuentra evidencias objetivas para determinar el cumplimiento."/>
    <d v="2022-04-19T00:00:00"/>
    <s v="Con avance"/>
    <d v="2022-06-30T00:00:00"/>
    <n v="0.03"/>
    <s v="Se realizaron las entrevistas del PEN y se inició la consultoría para los talleres de participación ciudadana."/>
    <n v="0.03"/>
    <s v="Actividad que continúa con avance del 3% reportado en el 1er trimestre, no se identifican las evidencias del avance y presenta rezago del 3%. Finalizaba en junio."/>
    <d v="2022-07-19T00:00:00"/>
    <s v="Incumplida"/>
    <d v="2022-09-20T00:00:00"/>
    <n v="0.06"/>
    <s v="Se realizaron las entrevistas y todos los talleres de participación colectiva virtuales y presenciales. Las entrevistas estan aqui: https://drive.google.com/drive/folders/1CMcy7ITx9yNwvheC7ubHoCsIbz1YwkTc"/>
    <n v="0.06"/>
    <s v="Actividad cumplida durante el 3er trimetre, cuenta con las evidencias relacionadas con la realización de talleres de participación ciudadana, el análisis del entorno y la construcción de escenarios."/>
    <d v="2022-10-13T00:00:00"/>
    <x v="0"/>
  </r>
  <r>
    <n v="6"/>
    <s v="Objetivo Estratégico No.3"/>
    <s v="Orientar el aprovechamiento y uso eficiente y responsable de los recursos minero – energéticos."/>
    <s v="3.1 Elaborar los planes minero-energéticos con aplicación de estándares OCDE, y alineación con los ODS, objetivos transformacionales del sector y Plan Nacional de Desarrollo – PND."/>
    <x v="27"/>
    <x v="44"/>
    <m/>
    <m/>
    <x v="59"/>
    <x v="8"/>
    <s v="Funcionamiento"/>
    <s v="N.A."/>
    <x v="5"/>
    <m/>
    <s v="X"/>
    <m/>
    <x v="11"/>
    <x v="16"/>
    <m/>
    <m/>
    <m/>
    <m/>
    <n v="0"/>
    <m/>
    <m/>
    <m/>
    <m/>
    <s v="En terminos"/>
    <m/>
    <n v="0"/>
    <m/>
    <n v="0"/>
    <s v="Actividad se ejecuta entre junio y octubre según lo proyectado."/>
    <d v="2022-07-19T00:00:00"/>
    <s v="Sin avance y en terminos"/>
    <d v="2022-09-22T00:00:00"/>
    <n v="0.02"/>
    <s v="En ejecución sobre los tiempos planeados"/>
    <n v="0.02"/>
    <s v="Actividad que reporta avance del 2%, no se identican evidencias frente al &quot;modelamiento nuevos escenarios&quot;. Finaliza en Octubre."/>
    <d v="2022-10-13T00:00:00"/>
    <x v="1"/>
  </r>
  <r>
    <n v="7"/>
    <s v="Objetivo Estratégico No.3"/>
    <s v="Orientar el aprovechamiento y uso eficiente y responsable de los recursos minero – energéticos."/>
    <s v="3.1 Elaborar los planes minero-energéticos con aplicación de estándares OCDE, y alineación con los ODS, objetivos transformacionales del sector y Plan Nacional de Desarrollo – PND."/>
    <x v="27"/>
    <x v="44"/>
    <m/>
    <m/>
    <x v="60"/>
    <x v="9"/>
    <s v="Funcionamiento"/>
    <s v="N.A."/>
    <x v="5"/>
    <s v="X"/>
    <m/>
    <s v="Oficina de Gestión de la Información"/>
    <x v="11"/>
    <x v="17"/>
    <m/>
    <m/>
    <m/>
    <m/>
    <n v="0"/>
    <m/>
    <m/>
    <m/>
    <m/>
    <s v="En terminos"/>
    <m/>
    <n v="0"/>
    <m/>
    <n v="0"/>
    <s v="Actividad que se ejecuta entre junio y diciembre según lo proyectado."/>
    <d v="2022-07-19T00:00:00"/>
    <s v="Sin avance y en terminos"/>
    <m/>
    <n v="0"/>
    <s v="Esto se realiza al final del año"/>
    <n v="0"/>
    <s v="Actividad que no presenta avance, finaliza en diciembre."/>
    <d v="2022-10-13T00:00:00"/>
    <x v="3"/>
  </r>
  <r>
    <n v="8"/>
    <s v="Objetivo Estratégico No.4"/>
    <s v="Desarrollar las acciones necesarias que permitan materializar los planes, programas y proyectos en el sector minero energético."/>
    <s v="4.2 Promover las FNCER y eficiencia energética."/>
    <x v="28"/>
    <x v="45"/>
    <n v="1"/>
    <s v="Documento"/>
    <x v="61"/>
    <x v="1"/>
    <s v="Funcionamiento"/>
    <s v="N.A."/>
    <x v="6"/>
    <m/>
    <s v="X"/>
    <m/>
    <x v="12"/>
    <x v="6"/>
    <m/>
    <m/>
    <m/>
    <d v="2022-03-31T00:00:00"/>
    <n v="4.0000000000000008E-2"/>
    <s v="Se tiene una versión preliminar de la resolución definitiva y se tiene la matriz de comentarios con sus respectivas respuestas. Se debe realizar eltrámite ante función pública una vez eldecreto reglamentario se expida."/>
    <n v="0.04"/>
    <s v="La actividad presenta avance del 80% de lo programado, sin embargo, no se encuentran evidencias objetivas para determinar el cumplimiento."/>
    <d v="2022-04-19T00:00:00"/>
    <s v="Con avance"/>
    <d v="2022-05-13T00:00:00"/>
    <n v="4.0000000000000008E-2"/>
    <s v="Se envió a función pública la nueva versión del procedimiento para los incentivos tributarios de acuerdo con lo dispuesto en la Ley 2099"/>
    <n v="0.04"/>
    <s v="Actividad que continúa con el avance del 4% reportado en el 1er trimestre, cuenta con las evidencias y  presenta rezago del 1%. Finalizaba en abril."/>
    <d v="2022-07-19T00:00:00"/>
    <s v="Incumplida"/>
    <d v="2022-08-05T00:00:00"/>
    <n v="0.05"/>
    <s v="Tarea cumplida. La resolución con el nuevo procedimiento ya se encuentra publicada y en vigencia.  La resolución se encuentra aqui: https://www1.upme.gov.co/Normatividad/319_2022.pdf"/>
    <n v="0.05"/>
    <s v="Actividad cumplida durante el 3er trimestre, cuenta con las evidencias."/>
    <d v="2022-10-13T00:00:00"/>
    <x v="0"/>
  </r>
  <r>
    <n v="9"/>
    <s v="Objetivo Estratégico No.4"/>
    <s v="Desarrollar las acciones necesarias que permitan materializar los planes, programas y proyectos en el sector minero energético."/>
    <s v="4.2 Promover las FNCER y eficiencia energética."/>
    <x v="28"/>
    <x v="45"/>
    <n v="1"/>
    <s v="Documento"/>
    <x v="62"/>
    <x v="1"/>
    <s v="Funcionamiento"/>
    <s v="N.A."/>
    <x v="6"/>
    <m/>
    <s v="X"/>
    <m/>
    <x v="9"/>
    <x v="1"/>
    <m/>
    <m/>
    <m/>
    <d v="2022-03-31T00:00:00"/>
    <n v="2.0000000000000004E-2"/>
    <s v="Se presentó una versión preliminar al director y estamos realizando los ajustes."/>
    <n v="0.02"/>
    <s v="La actividad presenta avance del 40% de lo programado, sin embargo, no se encuentra evidencias objetivas para determinar el cumplimiento. La actividad finaliza en junio."/>
    <d v="2022-04-19T00:00:00"/>
    <s v="Con avance"/>
    <m/>
    <n v="2.5000000000000001E-2"/>
    <s v="Se realizó la consulta pública de la resolución. Se recibieron los comentarios. Se procederá a analizarlos y ajustar la resolución con ellos."/>
    <n v="2.5000000000000001E-2"/>
    <s v="Actividad que reporta avance acumulado del 2,5%, cuenta con las evidencias objetivas y queda con un rezago del 2,5%. Finalizaba en junio."/>
    <d v="2022-07-19T00:00:00"/>
    <s v="Incumplida"/>
    <d v="2022-08-05T00:00:00"/>
    <n v="4.4999999999999998E-2"/>
    <s v="La resolución definitiva se encuentra en revisión de DAFP para proceder con su publicación y aplicación"/>
    <n v="4.4999999999999998E-2"/>
    <s v="Actividad que presenta avance acumulado del 4,5%, no cuenta con evidencias objetivas para validar el reporte."/>
    <d v="2022-10-13T00:00:00"/>
    <x v="2"/>
  </r>
  <r>
    <n v="10"/>
    <s v="Objetivo Estratégico No.4"/>
    <s v="Desarrollar las acciones necesarias que permitan materializar los planes, programas y proyectos en el sector minero energético."/>
    <s v="4.2 Promover las FNCER y eficiencia energética."/>
    <x v="28"/>
    <x v="46"/>
    <n v="1"/>
    <s v="Documento"/>
    <x v="63"/>
    <x v="1"/>
    <s v="Inversión"/>
    <s v="Asesoría para la seguridad energética y el seguimiento del PEN a nivel Nacional."/>
    <x v="6"/>
    <m/>
    <s v="X"/>
    <m/>
    <x v="7"/>
    <x v="7"/>
    <m/>
    <m/>
    <m/>
    <d v="2022-03-31T00:00:00"/>
    <n v="1.4999999999999999E-2"/>
    <s v="Se avanza en la compilación de la lista."/>
    <n v="1.4999999999999999E-2"/>
    <s v="La actividad presenta avance del 30% de lo programado, sin embargo, no se encuentra evidencias objetivas para determinar el cumplimiento. La actividad finaliza en julio."/>
    <d v="2022-04-19T00:00:00"/>
    <s v="Con avance"/>
    <m/>
    <n v="2.5000000000000001E-2"/>
    <s v="Se publicó a comentarios una primera versión de la lista. Se finalizó el periodo de comentarios en la semana de 13 de junio."/>
    <n v="2.5000000000000001E-2"/>
    <s v="Actividad que reporta avance acumulado del 2,5%, cuenta con las evidencias objetivas. Finaliza en julio."/>
    <d v="2022-07-19T00:00:00"/>
    <s v="Con avance y en terminos"/>
    <d v="2022-08-05T00:00:00"/>
    <n v="0.05"/>
    <s v="La lista de bienes y servicios se encuentra en el anexo 2 de la resolución UPME 319 de 2022 https://www1.upme.gov.co/Normatividad/319_2022.pdf"/>
    <n v="0.05"/>
    <s v="Actividad cumplida durante el 3er trimestre, cuenta con las evidencias."/>
    <d v="2022-10-13T00:00:00"/>
    <x v="0"/>
  </r>
  <r>
    <n v="11"/>
    <s v="Objetivo Estratégico No.4"/>
    <s v="Desarrollar las acciones necesarias que permitan materializar los planes, programas y proyectos en el sector minero energético."/>
    <s v="4.2 Promover las FNCER y eficiencia energética."/>
    <x v="28"/>
    <x v="46"/>
    <n v="1"/>
    <s v="Documento"/>
    <x v="64"/>
    <x v="1"/>
    <s v="Inversión"/>
    <s v="Asesoría para la seguridad energética y el seguimiento del PEN a nivel Nacional."/>
    <x v="6"/>
    <m/>
    <s v="X"/>
    <m/>
    <x v="9"/>
    <x v="1"/>
    <m/>
    <m/>
    <m/>
    <d v="2022-03-31T00:00:00"/>
    <n v="2.5000000000000001E-2"/>
    <s v="Se terminó la primera fase del convenio con CSIRO y se tiene una lista compilada con respuesta a comentarios sobre los bienes y servicios asociados al upstream. TRabajamos en la segunda fase para completar la lista."/>
    <n v="2.5000000000000001E-2"/>
    <s v="La actividad presenta avance del 50% de lo programado, sin embargo, no se encuentra evidencias objetivas para determinar el cumplimiento."/>
    <d v="2022-04-19T00:00:00"/>
    <s v="Con avance"/>
    <m/>
    <n v="4.0000000000000008E-2"/>
    <s v="Se recibió el informe del consultor y se procede a publicar la lista a comentarios"/>
    <n v="0.04"/>
    <s v="Actividad que reporta avance del 4%, cuenta con las evidencias objetivas y queda con un rezago del 1%. Finalizaba en junio."/>
    <d v="2022-07-19T00:00:00"/>
    <s v="Incumplida"/>
    <d v="2022-08-05T00:00:00"/>
    <n v="0.05"/>
    <s v="La lista de bienes y servicios se encuentra en el anexo 3 de la resolución UPME 319 de 2022. https://www1.upme.gov.co/Normatividad/319_2022.pdf"/>
    <n v="0.05"/>
    <s v="Actividad cumplida durante el 3er trimestre, cuenta con las evidencias."/>
    <d v="2022-10-13T00:00:00"/>
    <x v="0"/>
  </r>
  <r>
    <n v="12"/>
    <s v="Objetivo Estratégico No.4"/>
    <s v="Desarrollar las acciones necesarias que permitan materializar los planes, programas y proyectos en el sector minero energético."/>
    <s v="4.2 Promover las FNCER y eficiencia energética."/>
    <x v="28"/>
    <x v="46"/>
    <n v="1"/>
    <s v="Documento"/>
    <x v="65"/>
    <x v="1"/>
    <s v="Inversión"/>
    <s v="Asesoría para la seguridad energética y el seguimiento del PEN a nivel Nacional."/>
    <x v="6"/>
    <m/>
    <s v="X"/>
    <m/>
    <x v="13"/>
    <x v="8"/>
    <m/>
    <m/>
    <m/>
    <d v="2022-03-31T00:00:00"/>
    <n v="5.000000000000001E-3"/>
    <s v="Se seleccionó al contratista para asesorar la lista de bienes y servicios para CCUS. Se encuentra en trámites precontractuales."/>
    <n v="5.0000000000000001E-3"/>
    <m/>
    <m/>
    <s v="Con avance"/>
    <m/>
    <n v="1.4999999999999999E-2"/>
    <s v="Se recibió el primer informe del consultor. El contrato avanza de forma normal"/>
    <n v="1.4999999999999999E-2"/>
    <s v="Actividad que reporta avance del 1,5% y cuenta con las evidencias objetivas. Finaliza en septiembre."/>
    <d v="2022-07-19T00:00:00"/>
    <s v="Con avance y en terminos"/>
    <d v="2022-09-30T00:00:00"/>
    <n v="0.05"/>
    <s v="El contratista ya entregó una lista inicial a la que se hicieron comentarios por parte del equipo de trabajo. Se publicará en la fecha programada"/>
    <n v="0.05"/>
    <s v="Actividad cumplida durante el 3er trimestre, las evidencias coirresponden al Informe No.2 &quot;Identificación de los bienes y servicios que son requeridos para la Captura, secuestro y utilización de carbono de acuerdo con lo establecido en la ley 2099 de 2021"/>
    <d v="2022-10-13T00:00:00"/>
    <x v="0"/>
  </r>
  <r>
    <n v="13"/>
    <s v="Objetivo Estratégico No.3"/>
    <s v="Orientar el aprovechamiento y uso eficiente y responsable de los recursos minero – energéticos."/>
    <s v="3.1 Elaborar los planes minero-energéticos con aplicación de estándares OCDE, y alineación con los ODS, objetivos transformacionales del sector y Plan Nacional de Desarrollo – PND."/>
    <x v="29"/>
    <x v="47"/>
    <n v="1"/>
    <s v="Matriz"/>
    <x v="66"/>
    <x v="10"/>
    <s v="Funcionamiento"/>
    <s v="N.A."/>
    <x v="5"/>
    <m/>
    <s v="X"/>
    <m/>
    <x v="14"/>
    <x v="8"/>
    <m/>
    <m/>
    <m/>
    <d v="2022-03-31T00:00:00"/>
    <n v="1.7999999999999999E-2"/>
    <s v="Se cuenta con los datos de 2021"/>
    <n v="1.7999999999999999E-2"/>
    <s v="El reporte indica que se avanzó en la actividad, sin embargo, no se encuentra evidencias objetivas del autodiagnostico del PEN para determinar el cumplimiento. "/>
    <d v="2022-04-19T00:00:00"/>
    <s v="Con avance"/>
    <d v="2022-06-30T00:00:00"/>
    <n v="5.3999999999999999E-2"/>
    <s v="Avance en la recopilación de datos."/>
    <n v="7.1999999999999995E-2"/>
    <s v="Actividad que reporta avance acumulado del 7,2%, no se encuentran las evidencias del avance relacionado con la compilación de datos. Finaliza en septiembre."/>
    <d v="2022-07-19T00:00:00"/>
    <s v="Con avance y en terminos"/>
    <d v="2022-09-01T00:00:00"/>
    <n v="0.18"/>
    <s v="Ya se tiene la matriz compilada para publicación en la página web de la entidad"/>
    <n v="0.18"/>
    <s v="Actividad cumplida durante el 3er trimestre, cuenta con las evidencias que corresponde a achivo excel con datos relacionados con el BECO."/>
    <d v="2022-10-13T00:00:00"/>
    <x v="0"/>
  </r>
  <r>
    <n v="14"/>
    <s v="Objetivo Estratégico No.3"/>
    <s v="Orientar el aprovechamiento y uso eficiente y responsable de los recursos minero – energéticos."/>
    <s v="3.1 Elaborar los planes minero-energéticos con aplicación de estándares OCDE, y alineación con los ODS, objetivos transformacionales del sector y Plan Nacional de Desarrollo – PND."/>
    <x v="29"/>
    <x v="48"/>
    <m/>
    <m/>
    <x v="67"/>
    <x v="7"/>
    <s v="Funcionamiento"/>
    <s v="N.A."/>
    <x v="5"/>
    <m/>
    <s v="X"/>
    <m/>
    <x v="6"/>
    <x v="18"/>
    <m/>
    <m/>
    <m/>
    <m/>
    <n v="0"/>
    <m/>
    <m/>
    <m/>
    <m/>
    <s v="En terminos"/>
    <m/>
    <n v="0"/>
    <m/>
    <n v="0"/>
    <s v="Actividad que se ejecuta en octubre, según lo proyectado."/>
    <d v="2022-07-19T00:00:00"/>
    <s v="Sin avance y en terminos"/>
    <d v="2022-09-07T00:00:00"/>
    <n v="0.04"/>
    <s v="La presentación del BECO se realizó el día miercoles 7 de septiembre al director de la UPME para proceder con ajustes y publicación final"/>
    <n v="0.04"/>
    <s v="Actividad cumplida durante el 3er trimestre, cuenta con las evidencias."/>
    <d v="2022-10-13T00:00:00"/>
    <x v="0"/>
  </r>
  <r>
    <n v="15"/>
    <s v="Objetivo Estratégico No.3"/>
    <s v="Orientar el aprovechamiento y uso eficiente y responsable de los recursos minero – energéticos."/>
    <s v="3.1 Elaborar los planes minero-energéticos con aplicación de estándares OCDE, y alineación con los ODS, objetivos transformacionales del sector y Plan Nacional de Desarrollo – PND."/>
    <x v="29"/>
    <x v="48"/>
    <m/>
    <m/>
    <x v="68"/>
    <x v="7"/>
    <s v="Funcionamiento"/>
    <s v="N.A."/>
    <x v="5"/>
    <m/>
    <s v="X"/>
    <m/>
    <x v="15"/>
    <x v="19"/>
    <m/>
    <m/>
    <m/>
    <m/>
    <n v="0"/>
    <m/>
    <m/>
    <m/>
    <m/>
    <s v="En terminos"/>
    <m/>
    <n v="0"/>
    <m/>
    <n v="0"/>
    <s v="Actividad que se ejecuta en octubre, según lo proyectado."/>
    <d v="2022-07-19T00:00:00"/>
    <s v="Sin avance y en terminos"/>
    <d v="2022-09-23T00:00:00"/>
    <n v="0.04"/>
    <s v="Se publica la versión del BECO para el año 2021 en la página web de la entidad. La publicación se encuentra aqui: https://www1.upme.gov.co/DemandayEficiencia/Paginas/BECO.aspx"/>
    <n v="0.04"/>
    <s v="Actividad cumplida durante el 3er trimestre, cuenta con las evidencias."/>
    <d v="2022-10-13T00:00:00"/>
    <x v="0"/>
  </r>
  <r>
    <n v="1"/>
    <s v="Objetivo Estratégico No.4"/>
    <s v="Desarrollar las acciones necesarias que permitan materializar los planes, programas y proyectos en el sector minero energético."/>
    <s v="4.3 Realizar acciones para extender la cobertura de servicios públicos de electricidad y gas combustible.  "/>
    <x v="30"/>
    <x v="49"/>
    <n v="1"/>
    <s v="Porcentaje"/>
    <x v="69"/>
    <x v="11"/>
    <s v="Funcionamiento / Inversión"/>
    <s v="Asesoría para la equidad y conectividad energética a nivel Nacional."/>
    <x v="7"/>
    <m/>
    <s v="X"/>
    <s v="N/A"/>
    <x v="0"/>
    <x v="2"/>
    <s v="3. Gestión con Valores para Resultados"/>
    <s v="3.2 Fortalecimiento organizacional y simplificación de procesos"/>
    <s v="N.A."/>
    <d v="2022-03-31T00:00:00"/>
    <n v="7.4999999999999997E-2"/>
    <s v="Se ajustó el porcentaje reportado._x000a_FAER: Se realizó evaluación técnica y financieramente de la totalidad de los proyectos presentados al fondo.SGR: Se realizó la evaluación, dentro del tiempo establecido, de todos los proyectos presentados en elprimer tri"/>
    <n v="7.4999999999999997E-2"/>
    <s v="La actividad se reporta como cumplida, perto teniendo en cuenta que esta actividad se ejecuta por demanda y finaliza en diciembre. se ajusta el avance a la 4ta parte de los programado. Se cuenta con las evidencias del cumplimiento."/>
    <d v="2022-04-19T00:00:00"/>
    <s v="Con avance"/>
    <d v="2022-06-30T00:00:00"/>
    <n v="7.4999999999999997E-2"/>
    <s v="FTSP: Se evaluaron todos los proyectos presentados al fondo durante este trimestre._x000a_FECF: Se respondieron las solicitudes de evaluación dentro de los tiempos establecidos._x000a_PGLP: Se respondieron las solicitudes de evaluación dentro de los tiempos estableci"/>
    <n v="0.15"/>
    <s v="Actividad que reporta un avance acumulado del 15% y cuenta con las evidencias objetivas. Finaliza en diciembre"/>
    <d v="2022-07-19T00:00:00"/>
    <s v="Con avance y en terminos"/>
    <d v="2022-09-30T00:00:00"/>
    <n v="7.4999999999999997E-2"/>
    <s v="FECF: Se respondieron las solicitudes de evaluación dentro de los tiempos establecidos._x000a_PGLP: Se respondieron las solicitudes de evaluación dentro de los tiempos establecidos._x000a_OxI: Se evaluaron los proyectos dentro de los tiempos establecidos._x000a_SGR: Se rea"/>
    <n v="0.22500000000000001"/>
    <s v="Actividad que reporta al 3er trimestre un avance acumulado del 22,5% y cuenta con las evidencias objetivas. Finaliza en diciembre"/>
    <d v="2022-10-13T00:00:00"/>
    <x v="1"/>
  </r>
  <r>
    <n v="2"/>
    <s v="Objetivo Estratégico No.4"/>
    <s v="Desarrollar las acciones necesarias que permitan materializar los planes, programas y proyectos en el sector minero energético."/>
    <s v="4.3 Realizar acciones para extender la cobertura de servicios públicos de electricidad y gas combustible.  "/>
    <x v="30"/>
    <x v="50"/>
    <n v="1"/>
    <s v="Porcentaje"/>
    <x v="70"/>
    <x v="1"/>
    <s v="Funcionamiento / Inversión"/>
    <s v="Asesoría para la equidad y conectividad energética a nivel Nacional."/>
    <x v="7"/>
    <m/>
    <s v="X"/>
    <s v="N/A"/>
    <x v="0"/>
    <x v="2"/>
    <s v="3. Gestión con Valores para Resultados"/>
    <s v="3.2 Fortalecimiento organizacional y simplificación de procesos"/>
    <s v="N.A."/>
    <d v="2022-03-31T00:00:00"/>
    <n v="2.5000000000000001E-2"/>
    <s v="Se ajustó el porcentaje reportado._x000a_Se han realizado los documentos de memoria justificativa y proyecto de resolución para pasar a revisión jurídica "/>
    <n v="2.5000000000000001E-2"/>
    <s v="La actividad se reporta como cumplida, sin embargo, el tramite aun no ha sido formalizado en el SUIT y no se cuenta con el producto mencionado, razón por la cual se debe ajustar el avance acorde con lo avanzado. Se cuenta con las evidencias y la actividad"/>
    <d v="2022-04-19T00:00:00"/>
    <s v="Cumplida"/>
    <d v="2022-06-30T00:00:00"/>
    <n v="0"/>
    <s v="Por parte de la Oficina de Gestión de Fondos se adelantó el proyecto de resolución “Por la cual se establecen las tarifas a cobrar por la expedición de conceptos para acceder a los beneficios de la Línea de Redescuento con Tasa Compensada de FINDETER y el"/>
    <n v="2.5000000000000001E-2"/>
    <s v="Actividad no presenta avance en el 2do trimestre, continua con un avance del 2,5%, cuenta con las evidencias (Proyecto de resolución y memoria justificativa). Finaliza en diciembre."/>
    <d v="2022-07-19T00:00:00"/>
    <s v="Con avance y en terminos"/>
    <d v="2022-09-30T00:00:00"/>
    <n v="3.7499999999999999E-2"/>
    <s v="Por parte de la OGPF se adelantó el Procedimiento para el Tramite FINDETER, el Documento metodologico para establecer la tarifa FINDETER y el documento Manifestación de Impacto Regulatorio MIR, con el proposito de soportar el proyecto de resolución “Por l"/>
    <n v="3.7499999999999999E-2"/>
    <s v="Activida que al 3er trimestre presenta un avance acumulado del 3,75%, cuenta con las evidencias relacionadas con el procedimiento y el proyecto de resolución. Finaliza en Diciembre."/>
    <d v="2022-10-13T00:00:00"/>
    <x v="1"/>
  </r>
  <r>
    <n v="3"/>
    <s v="Objetivo Estratégico No.4"/>
    <s v="Desarrollar las acciones necesarias que permitan materializar los planes, programas y proyectos en el sector minero energético."/>
    <s v="4.3 Realizar acciones para extender la cobertura de servicios públicos de electricidad y gas combustible.  "/>
    <x v="31"/>
    <x v="51"/>
    <n v="1"/>
    <s v="Porcentaje"/>
    <x v="71"/>
    <x v="0"/>
    <s v="Funcionamiento / Inversión"/>
    <s v="Asesoría para la equidad y conectividad energética a nivel Nacional."/>
    <x v="7"/>
    <s v="X"/>
    <m/>
    <s v="Oficina de Gestión de la Información"/>
    <x v="0"/>
    <x v="2"/>
    <s v="3. Gestión con Valores para Resultados"/>
    <s v="3.2 Fortalecimiento organizacional y simplificación de procesos"/>
    <s v="N.A."/>
    <d v="2022-03-31T00:00:00"/>
    <n v="7.4999999999999997E-3"/>
    <s v="Se ajustó el porcentaje reportado._x000a_FAER: La herramienta de seguimiento de los conceptos de evaluación se ha mantenido actualizada _x000a_SGR: Se ha actualizado constantemente la herramienta de seguimiento de los conceptos de evaluación de los proyectos presenta"/>
    <n v="7.4999999999999997E-3"/>
    <s v="La actividad se reporta como cumplida, pero teniendo en cuenta que esta actividad se ejecuta por demanda y finaliza en diciembre. Se recomienda ajustaa el avance a la 4 parte de los programado. Se cuenta con las evidencias del cumplimiento."/>
    <d v="2022-04-19T00:00:00"/>
    <s v="Con avance"/>
    <d v="2022-06-30T00:00:00"/>
    <n v="7.4999999999999997E-3"/>
    <s v="FTSP: Se cargaron los proyectos presentados durante el trimestre y se actualizo su concepto en el aplicativo y herramienta de seguimiento._x000a_FECF: La herramienta de seguimiento con la información de los proyectos FECF evaluados se encuentra actualizada_x000a_PGLP"/>
    <n v="1.4999999999999999E-2"/>
    <s v="Actividad que reporta un avance acumulado del 1,5%, cuenta con las evidencias. Finaliza en diciembre."/>
    <d v="2022-07-19T00:00:00"/>
    <s v="Con avance y en terminos"/>
    <d v="2022-09-30T00:00:00"/>
    <n v="2.2499999999999999E-2"/>
    <s v="FECF: La herramienta de seguimiento con la información de los proyectos FECF evaluados se encuentra actualizada_x000a_PGLP: La herramienta de seguimiento con la información de los proyectos PGLP evaluados se encuentra actualizada_x000a_OxI: La herramienta de seguimie"/>
    <n v="2.2499999999999999E-2"/>
    <s v="Actividad que reporta un avance acumulado del 2,25%, cuenta con las evidencias. Finaliza en diciembre."/>
    <d v="2022-10-13T00:00:00"/>
    <x v="1"/>
  </r>
  <r>
    <n v="4"/>
    <s v="Objetivo Estratégico No.4"/>
    <s v="Desarrollar las acciones necesarias que permitan materializar los planes, programas y proyectos en el sector minero energético."/>
    <s v="4.3 Realizar acciones para extender la cobertura de servicios públicos de electricidad y gas combustible.  "/>
    <x v="31"/>
    <x v="52"/>
    <n v="1"/>
    <s v="Porcentaje"/>
    <x v="72"/>
    <x v="0"/>
    <s v="Funcionamiento"/>
    <s v="N.A."/>
    <x v="7"/>
    <s v="X"/>
    <m/>
    <s v="Oficina de Gestión de la Información"/>
    <x v="0"/>
    <x v="2"/>
    <s v="3. Gestión con Valores para Resultados"/>
    <s v="3.2 Fortalecimiento organizacional y simplificación de procesos"/>
    <s v="N.A."/>
    <d v="2022-08-31T00:00:00"/>
    <n v="7.4999999999999997E-3"/>
    <s v="Se ajustó el porcentaje reportado._x000a_Se realizó elinforme de gestión para elTrimestre-I  del 2022 y elmismo ya se encuentra publicado."/>
    <n v="7.4999999999999997E-3"/>
    <s v="La actividad se reporta como cumplida, pero teniendo en cuenta que esta actividad se ejecuta trimestralmente y finaliza en diciembre. Se recomienda ajusta el avance a la 4ta parte de los programado. Se cuenta con las evidencias del cumplimiento."/>
    <d v="2022-04-19T00:00:00"/>
    <s v="Con avance"/>
    <d v="2022-06-30T00:00:00"/>
    <n v="7.4999999999999997E-3"/>
    <s v="Se realizó el informe de gestión para el Trimestre-II del 2022, está pendiente publicación."/>
    <n v="1.4999999999999999E-2"/>
    <s v="Actividad que reporta un avance acumulado del 1,5%, cuenta con las evidencias. Finaliza en diciembre."/>
    <d v="2022-07-19T00:00:00"/>
    <s v="Con avance y en terminos"/>
    <d v="2022-09-30T00:00:00"/>
    <n v="2.2499999999999999E-2"/>
    <s v="Se ajustó el porcentaje reportado._x000a_Se realizó elinforme de gestión para elTrimestre-III del 2022 y el mismo ya se encuentra publicado."/>
    <n v="2.2499999999999999E-2"/>
    <s v="Actividad que reporta un avance acumulado del 2,25%, cuenta con las evidencias. Finaliza en diciembre."/>
    <d v="2022-10-13T00:00:00"/>
    <x v="1"/>
  </r>
  <r>
    <n v="5"/>
    <s v="Objetivo Estratégico No.4"/>
    <s v="Desarrollar las acciones necesarias que permitan materializar los planes, programas y proyectos en el sector minero energético."/>
    <s v="4.3 Realizar acciones para extender la cobertura de servicios públicos de electricidad y gas combustible.  "/>
    <x v="32"/>
    <x v="53"/>
    <n v="1"/>
    <s v="Porcentaje"/>
    <x v="73"/>
    <x v="6"/>
    <s v="Funcionamiento"/>
    <s v="N.A."/>
    <x v="7"/>
    <s v="X"/>
    <m/>
    <s v="Oficina de Gestión de la Información"/>
    <x v="0"/>
    <x v="2"/>
    <s v="3. Gestión con Valores para Resultados"/>
    <s v="3.2 Fortalecimiento organizacional y simplificación de procesos"/>
    <s v="N.A."/>
    <d v="2022-03-31T00:00:00"/>
    <n v="2.5000000000000001E-2"/>
    <s v="SGR-Manual Operativo: se tiene un avance del 80%._x000a_OxI - Guía: Se tiene un avance del 30%._x000a_FAER - Guía: Se tiene un avance del 5%. FINDETER: La Guia esta actualizada, pendiente su publicación."/>
    <n v="2.5000000000000001E-2"/>
    <s v="La actividad se reporta como cumplida, pero teniendo en cuenta que esta actividad se ejecuta trimestralmente de la gestión realizada durante el mismo,  se recomienda ajustar el avance a la 4ta parte de lo programado. Se cuenta con las evidencias del cumpl"/>
    <d v="2022-04-19T00:00:00"/>
    <s v="Con avance"/>
    <d v="2022-06-30T00:00:00"/>
    <n v="2.5000000000000001E-2"/>
    <s v="OxI - Guía: Se tiene un avance del 35%. _x000a_SGR-Manual Operativo: se tiene un avance del 90%._x000a_FAER - Guía: Se tiene un avance del 5%. _x000a_FINDETER: La Guía está actualizada, pendiente su publicación."/>
    <n v="0.05"/>
    <s v="Actividad que reporta un avance acumulado del 5%, cuenta con evidencias del avance en la actualización de guía para el fondo Oxl, faltan evidencias del resto de guías. Finaliza en diciembre."/>
    <d v="2022-07-19T00:00:00"/>
    <s v="Con avance y en terminos"/>
    <d v="2022-09-30T00:00:00"/>
    <n v="7.4999999999999997E-2"/>
    <s v="OxI - Guía: Se tiene un avance del 70%. _x000a_SGR-Manual Operativo: se tiene un avance del 95%._x000a_FAER - Guía: Se tiene un avance del 5%. _x000a_FINDETER: La Guía está actualizada, pendiente su publicación"/>
    <n v="7.4999999999999997E-2"/>
    <s v="Actividad que reporta un avance acumulado del 7,5%, cuenta con las evidencias DE LA guia PARA OxL y SGR . Finaliza en diciembre."/>
    <d v="2022-10-13T00:00:00"/>
    <x v="1"/>
  </r>
  <r>
    <n v="6"/>
    <s v="Objetivo Estratégico No.4"/>
    <s v="Desarrollar las acciones necesarias que permitan materializar los planes, programas y proyectos en el sector minero energético."/>
    <s v="4.3 Realizar acciones para extender la cobertura de servicios públicos de electricidad y gas combustible.  "/>
    <x v="32"/>
    <x v="54"/>
    <n v="1"/>
    <s v="Porcentaje"/>
    <x v="74"/>
    <x v="0"/>
    <s v="Funcionamiento"/>
    <s v="N.A."/>
    <x v="7"/>
    <m/>
    <s v="X"/>
    <s v="N/A"/>
    <x v="0"/>
    <x v="2"/>
    <s v="3. Gestión con Valores para Resultados"/>
    <s v="3.2 Fortalecimiento organizacional y simplificación de procesos"/>
    <s v="N.A."/>
    <d v="2022-03-31T00:00:00"/>
    <n v="0.03"/>
    <s v="Se actualiza la guía y se envía para aprobación del comité técnico del FTSP  número 23 el cual se realizará el1 de Abril."/>
    <n v="0.03"/>
    <s v="La actividad reporta cumplimiento anticipado, no se evidencias los soportes para definir el cumplimiento."/>
    <d v="2022-04-19T00:00:00"/>
    <s v="Cumplida"/>
    <d v="2022-05-17T00:00:00"/>
    <n v="0"/>
    <s v="La actividad se completo el 31 de marzo, sin embargo el 17 de Mayo del 2022 se publicó la guía en la página web de la upme SIEL en el siguiente enlace http://www.siel.gov.co/portals/0/fondos/Formatos/Formatos_Proyectos_PTSP/May_2022/Guia_presentacion_proy"/>
    <n v="0.03"/>
    <s v="Actividad cumplida en el 1er trimestre, cuenta con las evidencias objetivas."/>
    <d v="2022-07-19T00:00:00"/>
    <s v="Cumplida"/>
    <d v="2022-03-31T00:00:00"/>
    <n v="0"/>
    <s v="La actividad se completo el 31 de marzo, sin embargo el 17 de Mayo del 2022 se publicó la guía en la página web de la upme SIEL en el siguiente enlace http://www.siel.gov.co/portals/0/fondos/Formatos/Formatos_Proyectos_PTSP/May_2022/Guia_presentacion_proy"/>
    <n v="0.03"/>
    <s v="Actividad cumplida en el 1er trimestre y conplementado el reporte durante el 3er trimestre. cuenta con las evidencias."/>
    <d v="2022-10-13T00:00:00"/>
    <x v="0"/>
  </r>
  <r>
    <n v="7"/>
    <s v="Objetivo Estratégico No.4"/>
    <s v="Desarrollar las acciones necesarias que permitan materializar los planes, programas y proyectos en el sector minero energético."/>
    <s v="4.3 Realizar acciones para extender la cobertura de servicios públicos de electricidad y gas combustible.  "/>
    <x v="32"/>
    <x v="55"/>
    <n v="1"/>
    <s v="Porcentaje"/>
    <x v="75"/>
    <x v="0"/>
    <s v="Funcionamiento"/>
    <s v="N.A."/>
    <x v="7"/>
    <s v="X"/>
    <m/>
    <s v="Oficina de Gestión de la Información"/>
    <x v="0"/>
    <x v="2"/>
    <s v="3. Gestión con Valores para Resultados"/>
    <s v="3.2 Fortalecimiento organizacional y simplificación de procesos"/>
    <s v="N.A."/>
    <d v="2022-03-31T00:00:00"/>
    <n v="3.0000000000000001E-3"/>
    <s v="Se realiza actualización de guia tiene un avance del 10%"/>
    <n v="3.0000000000000001E-3"/>
    <s v="Se reporta avance de la actividad, evidencia el proyecto de actualización para fondos del SRG, se ajustó el valor del avance para que fuera el 10% del 3% programado para esta actividad. Finaliza en diciembre la actividad."/>
    <d v="2022-04-19T00:00:00"/>
    <s v="Con avance"/>
    <d v="2022-06-30T00:00:00"/>
    <n v="7.4999999999999997E-3"/>
    <s v="Se realiza actualización de guia tiene un avance del 20%"/>
    <n v="1.0500000000000001E-2"/>
    <s v="Actividad que reporta un avance acumulado del 1,05%, cuenta con evidencias del avance en la actualización de guía. Finaliza en diciembre."/>
    <d v="2022-07-19T00:00:00"/>
    <s v="Con avance y en terminos"/>
    <d v="2022-09-30T00:00:00"/>
    <n v="2.2499999999999999E-2"/>
    <s v="Se realiza actualización de guia tiene un avance del 50%"/>
    <n v="2.2499999999999999E-2"/>
    <s v="Actividad que reporta un avance acumulado del 2,25%, cuenta con evidencias del avance en la actualización de guía. Finaliza en diciembre."/>
    <d v="2022-10-13T00:00:00"/>
    <x v="1"/>
  </r>
  <r>
    <n v="8"/>
    <s v="Objetivo Estratégico No.4"/>
    <s v="Desarrollar las acciones necesarias que permitan materializar los planes, programas y proyectos en el sector minero energético."/>
    <s v="4.3 Realizar acciones para extender la cobertura de servicios públicos de electricidad y gas combustible.  "/>
    <x v="33"/>
    <x v="56"/>
    <n v="1"/>
    <s v="Porcentaje"/>
    <x v="76"/>
    <x v="6"/>
    <s v="Funcionamiento"/>
    <s v="N.A."/>
    <x v="7"/>
    <m/>
    <s v="X"/>
    <s v="N/A"/>
    <x v="0"/>
    <x v="2"/>
    <s v="3. Gestión con Valores para Resultados"/>
    <s v="3.2 Fortalecimiento organizacional y simplificación de procesos"/>
    <s v="N.A."/>
    <d v="2022-03-31T00:00:00"/>
    <n v="0.02"/>
    <s v="1. Se sigue con el proceso de trámite de liquidación para el Pers Guaviare. Sobre este se solicitó concepto jurídico sobre tema de los rendimientos financieros.  Hasta tanto este aspecto no se llegue a un acuerdo no se puede avanzar._x000a_2. Con relación al Pe"/>
    <n v="0.02"/>
    <s v="Actividad que presenta avance y cuenta con las evidencias del seguimiento  a PERS, finaliza en Diciembre."/>
    <d v="2022-04-19T00:00:00"/>
    <s v="Con avance"/>
    <d v="2022-06-30T00:00:00"/>
    <n v="0.02"/>
    <s v="1.  Pers Guaviare: Teniendo en cuenta que la liquidacion debia darse dentro de los seis meses establecidos en el convenio, y no se surtio en dicho tiempo, se envio informe de supervision de la UPME al IPSE y Energuaviare., conforme a concepto del asesor j"/>
    <n v="0.04"/>
    <s v="Actividad que reporta un avance acumulado del 4%, cuenta con evidencias del avance. Finaliza en diciembre."/>
    <d v="2022-07-19T00:00:00"/>
    <s v="Con avance y en terminos"/>
    <d v="2022-09-30T00:00:00"/>
    <n v="6.5000000000000002E-2"/>
    <s v="1.  Pers Guaviare: El documento de liquidación se firmó el 16 de septiembre de 2022 por los representantes legales de cada entidad._x000a_2. Con relacion al PERS Cauca, se deja plasmados en correo los compromisos requeridos. Se ha tenido comunicacion sobre el t"/>
    <n v="6.5000000000000002E-2"/>
    <s v="Actividad que reporta un avance acumulado del 6,5%, cuenta con evidencias del avance en la actualización de guía. Finaliza en diciembre."/>
    <d v="2022-10-13T00:00:00"/>
    <x v="1"/>
  </r>
  <r>
    <n v="9"/>
    <s v="Objetivo Estratégico No.4"/>
    <s v="Desarrollar las acciones necesarias que permitan materializar los planes, programas y proyectos en el sector minero energético."/>
    <s v="4.3 Realizar acciones para extender la cobertura de servicios públicos de electricidad y gas combustible.  "/>
    <x v="33"/>
    <x v="57"/>
    <n v="1"/>
    <s v="Porcentaje"/>
    <x v="77"/>
    <x v="6"/>
    <s v="Funcionamiento"/>
    <s v="N.A."/>
    <x v="7"/>
    <m/>
    <s v="X"/>
    <s v="N/A"/>
    <x v="0"/>
    <x v="2"/>
    <s v="3. Gestión con Valores para Resultados"/>
    <s v="3.2 Fortalecimiento organizacional y simplificación de procesos"/>
    <s v="N.A."/>
    <d v="2022-03-31T00:00:00"/>
    <n v="2.5000000000000001E-2"/>
    <s v="Se recibió informe técnico por parte de la Universidad del Cauca, en el se presentan los avances de los diferentes frentes de trabajo.   Los profesionales de la oficina han revisado la documentacion, de la cual se hicieron recomendaciones.   Se han realiz"/>
    <n v="2.5000000000000001E-2"/>
    <s v="La actividad presenta avance y  cuenta con las evidencias. Finaliza en diciembre"/>
    <d v="2022-04-19T00:00:00"/>
    <s v="Con avance"/>
    <d v="2022-06-30T00:00:00"/>
    <n v="2.5000000000000001E-2"/>
    <s v="PERS CAUCA: Se revisa el avance tecnico bimestral del pers en cada uno de los componentes y se ajusta la Metodología para la recolección de información primaria._x000a_PERS CAQUETA: Se realizan las observaciones correspondientes a los documentos presentados de "/>
    <n v="0.05"/>
    <s v="Actividad que reporta un avance acumulado del 5%, cuenta con evidencias del avance. Finaliza en diciembre."/>
    <d v="2022-07-19T00:00:00"/>
    <s v="Con avance y en terminos"/>
    <d v="2022-09-30T00:00:00"/>
    <n v="7.4999999999999997E-2"/>
    <s v="PERS BOLIVAR: Se revisa el documento de diseño muestral y se dan las orientaciones para la elaboración de este documento, asi mismo, se realizan las capacitaciones en cada una de las tematicas a trabajar en el PERS._x000a_PERS GUAVIARE: Se efectua la revisión d"/>
    <n v="7.4999999999999997E-2"/>
    <s v="Actividad que reporta un avance acumulado del 7,5%, cuenta con evidencias del avance en la actualización de guía. Finaliza en diciembre."/>
    <d v="2022-10-13T00:00:00"/>
    <x v="1"/>
  </r>
  <r>
    <n v="10"/>
    <s v="Objetivo Estratégico No.4"/>
    <s v="Desarrollar las acciones necesarias que permitan materializar los planes, programas y proyectos en el sector minero energético."/>
    <s v="4.3 Realizar acciones para extender la cobertura de servicios públicos de electricidad y gas combustible.  "/>
    <x v="33"/>
    <x v="57"/>
    <n v="1"/>
    <s v="Porcentaje"/>
    <x v="78"/>
    <x v="6"/>
    <s v="Funcionamiento / Inversión"/>
    <s v="Asesoría para la equidad y conectividad energética a nivel Nacional."/>
    <x v="7"/>
    <m/>
    <s v="X"/>
    <s v="N/A"/>
    <x v="0"/>
    <x v="2"/>
    <s v="3. Gestión con Valores para Resultados"/>
    <s v="3.2 Fortalecimiento organizacional y simplificación de procesos"/>
    <s v="N.A."/>
    <m/>
    <n v="0"/>
    <s v="se realizó revisión frente al archivo excel de cálculo de las variables del Pers Cauca para dejar una plantilla y que el gestor local la utilice una vez realice las encuestas.  Esta última actividad aún no se ha realizado por lo que no se tiene la crítica"/>
    <m/>
    <m/>
    <m/>
    <s v="En terminos"/>
    <d v="2022-06-30T00:00:00"/>
    <n v="0"/>
    <s v="Para este periodo no se ha realizado critica de datos."/>
    <n v="0"/>
    <s v="Actividad que continúa sin avance con corte al 2do trimestre. Finaliza en diciembre"/>
    <d v="2022-07-19T00:00:00"/>
    <s v="Sin avance y en terminos"/>
    <d v="2022-09-30T00:00:00"/>
    <n v="0"/>
    <s v="El PERS Cauca, se encuentra en la actividad de trabajo de campo, una vez se tengan las encuestas se procedera con la critica de datos por parte de la  Universidad como gestor local y de lo cual haremos un acompañamiento. Para esta actividad se dejaron des"/>
    <n v="0"/>
    <s v="Actividad que continúa sin avance con corte al 3er trimestre. Finaliza en diciembre"/>
    <d v="2022-10-13T00:00:00"/>
    <x v="3"/>
  </r>
  <r>
    <n v="11"/>
    <s v="Objetivo Estratégico No.4"/>
    <s v="Desarrollar las acciones necesarias que permitan materializar los planes, programas y proyectos en el sector minero energético."/>
    <s v="4.3 Realizar acciones para extender la cobertura de servicios públicos de electricidad y gas combustible.  "/>
    <x v="33"/>
    <x v="58"/>
    <n v="1"/>
    <s v="Porcentaje"/>
    <x v="79"/>
    <x v="1"/>
    <s v="Funcionamiento"/>
    <s v="N.A."/>
    <x v="7"/>
    <m/>
    <s v="X"/>
    <s v="N/A"/>
    <x v="0"/>
    <x v="2"/>
    <s v="3. Gestión con Valores para Resultados"/>
    <s v="3.2 Fortalecimiento organizacional y simplificación de procesos"/>
    <s v="N.A."/>
    <m/>
    <n v="0"/>
    <m/>
    <m/>
    <m/>
    <m/>
    <s v="En terminos"/>
    <d v="2022-06-30T00:00:00"/>
    <n v="1.6E-2"/>
    <s v="Frente a promover el PERS, el Minambiente ha venido desarrollando el Pers Caqueta con el apoyo de la UPME en la revisión de los productos de este."/>
    <n v="1.6E-2"/>
    <s v="Actividad que reporta avance del 1,6% y cuenta con las evidencias. Finaliza en diciembre."/>
    <d v="2022-07-19T00:00:00"/>
    <s v="Con avance y en terminos"/>
    <d v="2022-09-30T00:00:00"/>
    <n v="3.4000000000000002E-2"/>
    <s v="Frente a promover el PERS, la UPME ha realizado el apoyo al Minambiente sobre la revision de los productos del PERS Caqueta, de lo cual se ha informado a la misma, la subsanación de las observaciones .  Finalizaria esta acción"/>
    <n v="3.4000000000000002E-2"/>
    <s v="Actividad que reporta un avance acumulado del 3,4%, cuenta con evidencias del avance en relación con el acompañamiento y observaciones emitidas al PERS Caquetá. Finaliza en diciembre."/>
    <d v="2022-10-13T00:00:00"/>
    <x v="1"/>
  </r>
  <r>
    <n v="12"/>
    <s v="Objetivo Estratégico No.4"/>
    <s v="Desarrollar las acciones necesarias que permitan materializar los planes, programas y proyectos en el sector minero energético."/>
    <s v="4.7 Construir y socializar los intereses del territorio con los intereses del gobierno nacional."/>
    <x v="34"/>
    <x v="59"/>
    <n v="1"/>
    <s v="Porcentaje"/>
    <x v="80"/>
    <x v="0"/>
    <s v="Funcionamiento"/>
    <s v="N.A."/>
    <x v="7"/>
    <m/>
    <s v="X"/>
    <s v="N/A"/>
    <x v="0"/>
    <x v="2"/>
    <s v="3. Gestión con Valores para Resultados"/>
    <s v="3.2 Fortalecimiento organizacional y simplificación de procesos"/>
    <s v="N.A."/>
    <d v="2022-03-31T00:00:00"/>
    <n v="5.0000000000000001E-3"/>
    <s v="Se adelantó la consolidación de información referente a: departamentos con menor cobertura (&lt;70), cuáles de ellos presentan más proyectos y cuanto es el porcentaje de aprobación respecto a los proyectos presentados."/>
    <n v="5.0000000000000001E-3"/>
    <s v="Actividad que presenta avance y cuenta con las evidencias de mimos. Finaliza en diciembre."/>
    <d v="2022-04-19T00:00:00"/>
    <s v="Con avance"/>
    <d v="2022-06-30T00:00:00"/>
    <n v="0"/>
    <s v="En el segundo trimestre no se ha adelantado la actividad"/>
    <n v="5.0000000000000001E-3"/>
    <s v="Actividad que no reporta avance al 2do trimestre. Finaliza en diciembre"/>
    <d v="2022-07-19T00:00:00"/>
    <s v="Con avance y en terminos"/>
    <d v="2022-09-30T00:00:00"/>
    <n v="0.01"/>
    <s v="Se realizó una Capacitación en Fondos/Mecanismos de Financiación a personal de la gobernación de Norte de Santander el día 29/09/2022"/>
    <n v="0.01"/>
    <s v="Actividad que reporta un avance acumulado del 1%, cuenta con evidencias del avance. Finaliza en diciembre."/>
    <d v="2022-10-13T00:00:00"/>
    <x v="1"/>
  </r>
  <r>
    <n v="13"/>
    <s v="Objetivo Estratégico No.4"/>
    <s v="Desarrollar las acciones necesarias que permitan materializar los planes, programas y proyectos en el sector minero energético."/>
    <s v="4.7 Construir y socializar los intereses del territorio con los intereses del gobierno nacional."/>
    <x v="34"/>
    <x v="60"/>
    <n v="1"/>
    <s v="Porcentaje"/>
    <x v="81"/>
    <x v="0"/>
    <s v="Funcionamiento"/>
    <s v="N.A."/>
    <x v="7"/>
    <m/>
    <s v="X"/>
    <s v="N/A"/>
    <x v="0"/>
    <x v="2"/>
    <s v="3. Gestión con Valores para Resultados"/>
    <s v="3.2 Fortalecimiento organizacional y simplificación de procesos"/>
    <s v="N.A."/>
    <d v="2022-03-31T00:00:00"/>
    <n v="7.4999999999999997E-3"/>
    <s v="Se cuenta con documento preliminar de los primeros ejercicios de identificación de pico y micro centrales en el sector rural con fines de ampliación de cobertura residencial o procesos productivos "/>
    <n v="7.4999999999999997E-3"/>
    <s v="Actividad a la que se le ajusta el procentaje de avance, teniendo en cuenta que se reportaba terminada, sin embargo el reporte indica que se ha avanzado sin conocer si se encuentra terminado tal y como se menciona en el producto de la actividad, se recomi"/>
    <d v="2022-04-19T00:00:00"/>
    <s v="Con avance"/>
    <d v="2022-06-30T00:00:00"/>
    <n v="7.4999999999999997E-3"/>
    <s v="Se estan desarrollando los cálculos de la curva de duración de caudal en los puntos de interes."/>
    <n v="1.4999999999999999E-2"/>
    <s v="Actividad que ajusta el porcentaje de avance del 3% reportado en el 1er trimestre (Cumplida) al 0,75% de avance, con corte al 2do trimestre tiene avance acumulado del 1,5%, cuenta con las evidencias acorde con el reporte. Finaliza en diciembre."/>
    <d v="2022-07-19T00:00:00"/>
    <s v="Con avance y en terminos"/>
    <d v="2022-09-30T00:00:00"/>
    <n v="2.2499999999999999E-2"/>
    <s v="Se calcularon los caudales medios y del 95% en los sitios del PIec (formatos shp) adjuntos,  se espera que se libere la nueva capa del piec para actualizar las metodologias y concluir el documento "/>
    <n v="2.2499999999999999E-2"/>
    <s v="Actividad que reporta un avance acumulado del 2,25%, cuenta con evidencias del avance. Finaliza en diciembre."/>
    <d v="2022-10-13T00:00:00"/>
    <x v="1"/>
  </r>
  <r>
    <n v="14"/>
    <s v="Objetivo Estratégico No.4"/>
    <s v="Desarrollar las acciones necesarias que permitan materializar los planes, programas y proyectos en el sector minero energético."/>
    <s v="4.7 Construir y socializar los intereses del territorio con los intereses del gobierno nacional."/>
    <x v="34"/>
    <x v="61"/>
    <n v="1"/>
    <s v="Porcentaje"/>
    <x v="82"/>
    <x v="0"/>
    <s v="Funcionamiento"/>
    <s v="N.A."/>
    <x v="7"/>
    <m/>
    <s v="X"/>
    <s v="N/A"/>
    <x v="0"/>
    <x v="2"/>
    <s v="3. Gestión con Valores para Resultados"/>
    <s v="3.2 Fortalecimiento organizacional y simplificación de procesos"/>
    <s v="N.A."/>
    <d v="2022-03-31T00:00:00"/>
    <n v="2.5000000000000001E-2"/>
    <s v="se entregó cada uno de los análisis de Información solicitados para corridas Homer en esta oportunidad se adelantan corridas para 45 kWh/mes con el fin de suministrar información para la elaboración del  PIEC y PECOR.  De igual manera se participó en las "/>
    <n v="2.5000000000000001E-2"/>
    <s v="La actividad reporta terminación anticipada, se cuenta con evidencias."/>
    <d v="2022-04-19T00:00:00"/>
    <s v="Con avance"/>
    <d v="2022-06-30T00:00:00"/>
    <n v="0"/>
    <s v="Se entregaron los analisis correspondientes al segundo trimestre"/>
    <n v="2.5000000000000001E-2"/>
    <s v="Actividad que reporta un avance al 2do trimestre, pero en el 1er trimestre se había reportado cumplida, por lo tando se deja como cero en el avance y se deja la descripciòn. Finaliza en diciembre."/>
    <d v="2022-07-19T00:00:00"/>
    <s v="Con avance y en terminos"/>
    <d v="2022-09-30T00:00:00"/>
    <n v="0"/>
    <s v="Se entregaron cada uno de los análisis de Información solicitados para PIEC y PECOR.  De igual manera se participó en las pruebas para el nuevo aplicativo en BISAGI para PECOR."/>
    <n v="2.5000000000000001E-2"/>
    <s v="Actividad terminada conforme a lo planeado. Se reportó cumplida desde el primer trimestre, sin embargo se continuan realizado acciones de apoyo para el PIEC y el PECOR, la caules son reistradas trimestralmente. Son acciones realizadas por demanda."/>
    <d v="2022-10-13T00:00:00"/>
    <x v="0"/>
  </r>
  <r>
    <n v="15"/>
    <s v="Objetivo Estratégico No.4"/>
    <s v="Desarrollar las acciones necesarias que permitan materializar los planes, programas y proyectos en el sector minero energético."/>
    <s v="4.7 Construir y socializar los intereses del territorio con los intereses del gobierno nacional."/>
    <x v="34"/>
    <x v="62"/>
    <n v="1"/>
    <s v="Porcentaje"/>
    <x v="83"/>
    <x v="0"/>
    <s v="Funcionamiento / Inversión"/>
    <s v="Asesoría para la equidad y conectividad energética a nivel Nacional."/>
    <x v="7"/>
    <m/>
    <s v="X"/>
    <s v="N/A"/>
    <x v="0"/>
    <x v="2"/>
    <s v="3. Gestión con Valores para Resultados"/>
    <s v="3.2 Fortalecimiento organizacional y simplificación de procesos"/>
    <s v="N.A."/>
    <d v="2022-03-31T00:00:00"/>
    <n v="0.03"/>
    <s v="Se realizó la ficha se encuentra en comentarios para observaciones internas y se cuenta con un número de empresas para hacer elestudio de mercado "/>
    <n v="7.4999999999999997E-3"/>
    <s v="La actividad a la que se le ajusta el porcetaje de avance toda vez que reporta terminación anticipada, sin embargo, acorde con el reporte y las evidencias, no se ha cumplido con el producto. Se recomienda ajustar el porcentaje de deñl reporte acorde con e"/>
    <d v="2022-04-19T00:00:00"/>
    <s v="Con avance"/>
    <d v="2022-06-30T00:00:00"/>
    <n v="7.4999999999999997E-3"/>
    <s v="Se aprobo en comité de contratos, pendiente revisión de estudios previos"/>
    <n v="1.4999999999999999E-2"/>
    <s v="Actividad que ajusta el porcentaje de avance del 3% reportado en el 1er trimestre (Cumplida) al 0,75% de avance, con corte al 2do trimestre acumula avance del 1,5%, no cuenta con las evidencias que soporten el avance reportado. Finaliza en diciembre."/>
    <d v="2022-07-19T00:00:00"/>
    <s v="Con avance y en terminos"/>
    <d v="2022-09-30T00:00:00"/>
    <n v="0.02"/>
    <s v="Se realizó el proceso contractual donde solo se presento una empresa, se evaluó y se requirieron documentos subsanables y no los cargaron a tiempo en el sitio indicado en el Secop por lo anterior se sugiere declarar desierto "/>
    <n v="0.02"/>
    <s v="Actividad que reporta un avance acumulado del 2%, cuenta con evidencias del avance las cuales se relacionan con el proceso de contratación adelantado. Finaliza en diciembre."/>
    <d v="2022-10-13T00:00:00"/>
    <x v="1"/>
  </r>
  <r>
    <n v="1"/>
    <s v="Objetivo Estratégico No.2"/>
    <s v="Incorporar las mejores prácticas organizacionales y tecnológicas que garanticen calidad e integridad de la gestión pública."/>
    <s v="2.5 Realizar labor permanente de difusión y pedagogía tal que se dé a conocer el qué hacer en la entidad y se establezcan diálogos continuos con las partes interesadas del sector."/>
    <x v="35"/>
    <x v="63"/>
    <n v="1"/>
    <s v="Porcentaje"/>
    <x v="84"/>
    <x v="7"/>
    <s v="Inversión"/>
    <s v="Generación de valor público a través del emprendimiento y la innovación para la UPME ubicada en Bogotá._x000a_a. Ejecutar las iniciativas de socialización y despliegue de información del Plan Estratégico de comunicaciones. b. Potenciar la búsqueda, intercambio,"/>
    <x v="8"/>
    <s v="X"/>
    <m/>
    <s v="Todas las dependencias"/>
    <x v="16"/>
    <x v="2"/>
    <s v="3. Gestión con Valores para Resultados"/>
    <s v="3.1 Transparencia, acceso a la información pública y lucha contra la corrupción"/>
    <s v="14. Plan Estratégico de Comunicaciones"/>
    <d v="2022-03-31T00:00:00"/>
    <n v="1.2999999999999999E-2"/>
    <s v="Se diseñaron conceptualmente las campañas de comunicación relacionadas con el paso a paso de los proyectos de Fondo Pazcifico, Fondo FAER, Cupos de Combustibles, Ascenso Tecnológico y FECOC. las cuáles se pueden consultar en ellink https://drive.google.co"/>
    <n v="1.2999999999999999E-2"/>
    <s v="Se reporta avance de la actividad, y cuenta con las evidencias en enlace DRIVE , pendiente por verificar, toda vez que no se tiene acceso. Finaliza en diciembre"/>
    <d v="2022-04-19T00:00:00"/>
    <s v="Con avance"/>
    <d v="2022-05-11T00:00:00"/>
    <n v="1.2999999999999999E-2"/>
    <s v="Se diseñaron y diagramaron las campañas para redes sociales de Factor de Emisiones y el Programa de Ascenso Tecnológico "/>
    <n v="2.5999999999999999E-2"/>
    <s v="Actividad que reporta un avance acumulado del 2,6%, cuenta con las evidencias (piezas de las campañas). Finaliza en diciembre. "/>
    <d v="2022-07-19T00:00:00"/>
    <s v="Con avance y en terminos"/>
    <d v="2022-09-28T00:00:00"/>
    <n v="0.01"/>
    <s v="Durante el tercer trimestre se diseñaron conceptualmente campañas de comunicación alrededor de los mecanismos de divulgación y socialización del informe de cobre asi como las jornadas de socialización del procedimiento de solicitudes de conexión "/>
    <n v="3.5999999999999997E-2"/>
    <s v="Actividad que al 3er trimestre reporta un avance acumulado del 3,6%, cuenta con las evidencias  de piezas elaboradas para las campañas, es una actividad que se ejecuta por demanada. Finaliza en diciembre. "/>
    <d v="2022-10-14T00:00:00"/>
    <x v="1"/>
  </r>
  <r>
    <n v="2"/>
    <s v="Objetivo Estratégico No.2"/>
    <s v="Incorporar las mejores prácticas organizacionales y tecnológicas que garanticen calidad e integridad de la gestión pública."/>
    <s v="2.5 Realizar labor permanente de difusión y pedagogía tal que se dé a conocer el qué hacer en la entidad y se establezcan diálogos continuos con las partes interesadas del sector."/>
    <x v="35"/>
    <x v="63"/>
    <n v="1"/>
    <s v="Porcentaje"/>
    <x v="85"/>
    <x v="12"/>
    <s v="Inversión"/>
    <s v="Generación de valor público a través del emprendimiento y la innovación para la UPME ubicada en Bogotá._x000a_a. Ejecutar las iniciativas de socialización y despliegue de información del Plan Estratégico de comunicaciones. b. Potenciar la búsqueda, intercambio,"/>
    <x v="8"/>
    <s v="X"/>
    <m/>
    <s v="Todas las dependencias"/>
    <x v="16"/>
    <x v="2"/>
    <s v="3. Gestión con Valores para Resultados"/>
    <s v="3.1 Transparencia, acceso a la información pública y lucha contra la corrupción"/>
    <s v="14. Plan Estratégico de Comunicaciones"/>
    <d v="2022-03-31T00:00:00"/>
    <n v="6.0000000000000001E-3"/>
    <s v="Se consolidó el cronograma de eventos institucionales dirigidos a las audiencias externas como insumo para elComité de Comunicaiones https://docs.google.com/document/d/1GGQxTmWthhitHkc8_MkyPiEX09yrKwIp/edit?usp=sharing&amp;ouid=111760882073382928579&amp;rtpof=tru"/>
    <n v="6.0000000000000001E-3"/>
    <s v="Actividad que reporta avance y cuenta con las evidencias. Finaliza en diciembre"/>
    <d v="2022-04-19T00:00:00"/>
    <s v="Con avance"/>
    <d v="2022-06-15T00:00:00"/>
    <n v="6.0000000000000001E-3"/>
    <s v="En el segundo trimestre se llevaron a cabo 6 eventos institucionales, de conformidad con el respectivo informe que se proporciona como evidencia"/>
    <n v="1.2E-2"/>
    <s v="Actividad que reporta un avance acumulado del 1,2%, cuenta con las evidencias de los eventos en los que se realizó acompañamiento. Finaliza en diciembre. "/>
    <d v="2022-07-19T00:00:00"/>
    <s v="Con avance y en terminos"/>
    <d v="2022-09-28T00:00:00"/>
    <n v="5.0000000000000001E-3"/>
    <s v="Durante el tercer trimestre se llevaron a cabo 18 eventos externos de conformidad con el respectivo informe que se proporciona como evidencia "/>
    <n v="1.7000000000000001E-2"/>
    <s v="Actividad que al 3er trimestre reporta un avance acumulado del 1,7%, cuenta con las evidencias de los eventos en los que se realizó acompañamiento. Finaliza en diciembre. "/>
    <d v="2022-10-14T00:00:00"/>
    <x v="1"/>
  </r>
  <r>
    <n v="3"/>
    <s v="Objetivo Estratégico No.2"/>
    <s v="Incorporar las mejores prácticas organizacionales y tecnológicas que garanticen calidad e integridad de la gestión pública."/>
    <s v="2.5 Realizar labor permanente de difusión y pedagogía tal que se dé a conocer el qué hacer en la entidad y se establezcan diálogos continuos con las partes interesadas del sector."/>
    <x v="35"/>
    <x v="63"/>
    <n v="1"/>
    <s v="Porcentaje"/>
    <x v="86"/>
    <x v="12"/>
    <s v="Inversión"/>
    <s v="Generación de valor público a través del emprendimiento y la innovación para la UPME ubicada en Bogotá._x000a_a. Ejecutar las iniciativas de socialización y despliegue de información del Plan Estratégico de comunicaciones. b. Potenciar la búsqueda, intercambio,"/>
    <x v="8"/>
    <s v="X"/>
    <m/>
    <s v="Todas las dependencias"/>
    <x v="16"/>
    <x v="2"/>
    <s v="3. Gestión con Valores para Resultados"/>
    <s v="3.1 Transparencia, acceso a la información pública y lucha contra la corrupción"/>
    <s v="14. Plan Estratégico de Comunicaciones"/>
    <d v="2022-03-31T00:00:00"/>
    <n v="6.0000000000000001E-3"/>
    <s v="Se diseñó y diagramaron tres cartillas guías para la presentación de proyectos en los fondos FAER y Pazcifico asi como para la solicitud de cupos de combustibles que se puede consultar en los siguientes links: https://drive.google.com/drive/folders/1zQsvB"/>
    <n v="6.0000000000000001E-3"/>
    <s v="Actividad que reporta avance y cuenta con las evidencias (Actividad por demanda). Finaliza en diciembre"/>
    <d v="2022-04-19T00:00:00"/>
    <s v="Con avance"/>
    <d v="2022-06-16T00:00:00"/>
    <n v="6.0000000000000001E-3"/>
    <s v="Se editaron iniciativas de corte editorial, en el ámbito audivosual, como las guías de incentivos tributarios a proyectos de FNCE y GEE "/>
    <n v="1.2E-2"/>
    <s v="Actividad que reporta un avance acumulado del 1,2%, cuenta con las evidencias de la diagramación. Finaliza en diciembre. "/>
    <d v="2022-07-19T00:00:00"/>
    <s v="Con avance y en terminos"/>
    <d v="2022-09-28T00:00:00"/>
    <n v="6.0000000000000001E-3"/>
    <s v="Se coordinaron iniciativas de corte editorial en el marco de recursos pedagógicos como incentivos tributarios para proyectos de Gestión Eficiente de Energía y Fuentes No Convencionales de Energía Renovable y Guías para el diligenciamiento de proyectos de "/>
    <n v="1.7999999999999999E-2"/>
    <s v="Actividad que reporta un avance acumulado del 1,8%, cuenta con las evidencias objetivas del reporte. Finaliza en diciembre. "/>
    <d v="2022-10-14T00:00:00"/>
    <x v="1"/>
  </r>
  <r>
    <n v="4"/>
    <s v="Objetivo Estratégico No.2"/>
    <s v="Incorporar las mejores prácticas organizacionales y tecnológicas que garanticen calidad e integridad de la gestión pública."/>
    <s v="2.5 Realizar labor permanente de difusión y pedagogía tal que se dé a conocer el qué hacer en la entidad y se establezcan diálogos continuos con las partes interesadas del sector."/>
    <x v="36"/>
    <x v="64"/>
    <n v="1"/>
    <s v="Porcentaje"/>
    <x v="87"/>
    <x v="13"/>
    <s v="Inversión"/>
    <s v="Generación de valor público a través del emprendimiento y la innovación para la UPME ubicada en Bogotá._x000a_a. Ejecutar las iniciativas de socialización y despliegue de información del Plan Estratégico de comunicaciones. b. Potenciar la búsqueda, intercambio,"/>
    <x v="8"/>
    <s v="X"/>
    <m/>
    <s v="Todas las dependencias"/>
    <x v="16"/>
    <x v="2"/>
    <s v="3. Gestión con Valores para Resultados"/>
    <s v="3.1 Transparencia, acceso a la información pública y lucha contra la corrupción"/>
    <s v="14. Plan Estratégico de Comunicaciones"/>
    <d v="2022-03-31T00:00:00"/>
    <n v="8.0000000000000002E-3"/>
    <s v="Se realizaron diferentes campañas internas como: Avisos informativos novedad institucional - socialización resoluciones- Animaciones Carteleras - Animación papel tapiz y protectores de pantalla. Ver informe detallado de campañas aquí "/>
    <n v="8.0000000000000002E-3"/>
    <s v="Actividad que reporta avance y cuenta con las evidencias (Actividad por demanda). Finaliza en diciembre"/>
    <d v="2022-04-19T00:00:00"/>
    <s v="Con avance"/>
    <d v="2022-06-29T00:00:00"/>
    <n v="8.0000000000000002E-3"/>
    <s v="Se realizaron diferentes campañas internas como: Avisos informativos novedad institucional - socialización resoluciones- Animaciones Carteleras - Animación papel tapiz y protectores de pantalla. Ver informe detallado de campañas aquí https://drive.google."/>
    <n v="1.6E-2"/>
    <s v="Actividad que reporta un avance acumulado del 1,6%, cuenta con las evidencias de piezas de avisos informativos. Finaliza en diciembre. "/>
    <d v="2022-07-19T00:00:00"/>
    <s v="Con avance y en terminos"/>
    <d v="2022-09-30T00:00:00"/>
    <n v="8.0000000000000002E-3"/>
    <s v="Se realizaron campañas internas: Avisos informativos de novedades institucional, informes de PQRS - Novedades del SIGUEME - Política de seguridad y salud en el trabajo - Reportes Gerenciales Orfeo -  Protectores de Pantalla - Papel Tapiz  Ver evidencias a"/>
    <n v="2.4E-2"/>
    <s v="Actividad que reporta un avance acumulado del 2,4%, cuenta con las evidencias objetivas de los avisos y/o piezas realizadas. Finaliza en diciembre. "/>
    <d v="2022-10-14T00:00:00"/>
    <x v="1"/>
  </r>
  <r>
    <n v="5"/>
    <s v="Objetivo Estratégico No.2"/>
    <s v="Incorporar las mejores prácticas organizacionales y tecnológicas que garanticen calidad e integridad de la gestión pública."/>
    <s v="2.5 Realizar labor permanente de difusión y pedagogía tal que se dé a conocer el qué hacer en la entidad y se establezcan diálogos continuos con las partes interesadas del sector."/>
    <x v="36"/>
    <x v="64"/>
    <n v="1"/>
    <s v="Porcentaje"/>
    <x v="88"/>
    <x v="12"/>
    <s v="Inversión"/>
    <s v="Generación de valor público a través del emprendimiento y la innovación para la UPME ubicada en Bogotá._x000a_a. Ejecutar las iniciativas de socialización y despliegue de información del Plan Estratégico de comunicaciones. b. Potenciar la búsqueda, intercambio,"/>
    <x v="8"/>
    <s v="X"/>
    <m/>
    <s v="Todas las dependencias"/>
    <x v="16"/>
    <x v="2"/>
    <s v="3. Gestión con Valores para Resultados"/>
    <s v="3.1 Transparencia, acceso a la información pública y lucha contra la corrupción"/>
    <s v="14. Plan Estratégico de Comunicaciones"/>
    <d v="2022-03-31T00:00:00"/>
    <n v="5.0000000000000001E-3"/>
    <s v="Se elaboró un calendario preliminar de eventos internos. Ver documento aquí  -  Se elaboró una matriz con las fechas estimadas de espacios de socialización de los proyectos de TI Ver documento a quí  "/>
    <n v="5.0000000000000001E-3"/>
    <s v="Actividad que reporta avance y cuenta con las evidencias. Finaliza en diciembre"/>
    <d v="2022-04-19T00:00:00"/>
    <s v="Con avance"/>
    <d v="2022-06-29T00:00:00"/>
    <n v="5.0000000000000001E-3"/>
    <s v="Se realizo acompañamiento a diferentes eventos internos y proyectos de TI https://drive.google.com/drive/folders/1wsQzFkRSMon1IdTshwl18EUFQfb4D7kM?usp=sharinghttps://drive.google.com/drive/folders/1wsQzFkRSMon1IdTshwl18EUFQfb4D7kM?usp=sharing"/>
    <n v="0.01"/>
    <s v="Actividad que reporta un avance acumulado del 1%, cuenta con las evidencias de las piezas realizadas para eventos. Finaliza en diciembre. "/>
    <d v="2022-07-19T00:00:00"/>
    <s v="Con avance y en terminos"/>
    <d v="2022-09-30T00:00:00"/>
    <n v="5.0000000000000001E-3"/>
    <s v="Se realizó el acompañamiento a diferentes eventos institucionales. Ver evidencias aquí : https://drive.google.com/drive/folders/1nxUUXPyR6V--hOy6TJI6xRq5VXBY-SUI?usp=sharing"/>
    <n v="1.4999999999999999E-2"/>
    <s v="Actividad que reporta un avance acumulado del 2,4%, cuenta con las evidencias objetivas del reporte. Finaliza en diciembre. "/>
    <d v="2022-10-14T00:00:00"/>
    <x v="1"/>
  </r>
  <r>
    <n v="6"/>
    <s v="Objetivo Estratégico No.2"/>
    <s v="Incorporar las mejores prácticas organizacionales y tecnológicas que garanticen calidad e integridad de la gestión pública."/>
    <s v="2.5 Realizar labor permanente de difusión y pedagogía tal que se dé a conocer el qué hacer en la entidad y se establezcan diálogos continuos con las partes interesadas del sector."/>
    <x v="36"/>
    <x v="64"/>
    <n v="1"/>
    <s v="Porcentaje"/>
    <x v="89"/>
    <x v="12"/>
    <s v="Inversión"/>
    <s v="Generación de valor público a través del emprendimiento y la innovación para la UPME ubicada en Bogotá._x000a_a. Ejecutar las iniciativas de socialización y despliegue de información del Plan Estratégico de comunicaciones. b. Potenciar la búsqueda, intercambio,"/>
    <x v="8"/>
    <s v="X"/>
    <m/>
    <s v="Todas las dependencias"/>
    <x v="16"/>
    <x v="2"/>
    <s v="3. Gestión con Valores para Resultados"/>
    <s v="3.1 Transparencia, acceso a la información pública y lucha contra la corrupción"/>
    <s v="14. Plan Estratégico de Comunicaciones"/>
    <d v="2022-03-31T00:00:00"/>
    <n v="8.0000000000000002E-3"/>
    <s v="Se diagramaron los siguientes documentos: Plan de Seguridad y Privacidad de la Información -  Plan de Tratamiento de Riesgos de Seguridad y Privacidad de la Información - Presentacion Estrategia Cátedras Minero energéticas - ppt consejo directivo - Ma"/>
    <n v="8.0000000000000002E-3"/>
    <s v="Actividad que reporta avance y cuenta con las evidencias (Actividad por demanda). Finaliza en diciembre"/>
    <d v="2022-04-19T00:00:00"/>
    <s v="Con avance"/>
    <d v="2022-06-29T00:00:00"/>
    <n v="8.0000000000000002E-3"/>
    <s v="Se diagramaron los siguientes documentos: Presentación Resultados FURAG - ppt Consejo Directivo - Protocolo Bioseguridad - Presentación política de atención al ciudadano- presentación mesa de servicios- presentación para fotografias enterritorio y se trab"/>
    <n v="1.6E-2"/>
    <s v="Actividad que reporta un avance acumulado del 1,6%, cuenta con las evidencias de las diagramaciones. Finaliza en diciembre. "/>
    <d v="2022-07-19T00:00:00"/>
    <s v="Con avance y en terminos"/>
    <d v="2022-09-30T00:00:00"/>
    <n v="8.0000000000000002E-3"/>
    <s v="Se diagramaron los siguientes documentos: ppt consejo directivo - ppt cifras de solicitudes de conexión -  power Bi ejecución presupuestal - Informe de entrega -  Gestión de información - Política Gestión de la Información -  (10) documentos Gestión de la"/>
    <n v="0.02"/>
    <s v="Actividad que reporta un avance acumulado del 2%, cuenta con las evidencias objetivas de los avisos y/o piezas realizadas. Finaliza en diciembre. "/>
    <d v="2022-10-14T00:00:00"/>
    <x v="1"/>
  </r>
  <r>
    <n v="7"/>
    <s v="Objetivo Estratégico No.2"/>
    <s v="Incorporar las mejores prácticas organizacionales y tecnológicas que garanticen calidad e integridad de la gestión pública."/>
    <s v="2.3 Implementar acciones orientadas a la transformación digital de la entidad. "/>
    <x v="37"/>
    <x v="65"/>
    <n v="6"/>
    <s v="Proceso"/>
    <x v="90"/>
    <x v="14"/>
    <s v="Inversión"/>
    <s v="Generación de valor público a través del emprendimiento y la innovación para la UPME ubicada en Bogotá._x000a_a. Ejecutar las iniciativas de socialización y despliegue de información del Plan Estratégico de comunicaciones. b. Potenciar la búsqueda, intercambio,"/>
    <x v="8"/>
    <s v="X"/>
    <m/>
    <s v="Subdirección de energía / Secretaria General"/>
    <x v="7"/>
    <x v="12"/>
    <s v="3. Gestión con Valores para Resultados"/>
    <s v="3.6 Gobierno Digital"/>
    <s v="10. Plan Estratégico de Tecnologías de la Información y las Comunicaciones PETI"/>
    <d v="2022-03-17T00:00:00"/>
    <n v="0.01"/>
    <s v="Se adelantó la fase de desarrollo de los módulos y se entregaron para pruebas a las áreas usuarias_x000a_- Etapa Precontractual _x000a_- Solicitudes de Conexión _x000a_"/>
    <n v="0.01"/>
    <s v="Se cumplió la actividad de acuerdo a lo planificado. Se cuenta con las evidencias objetivas del desarrollo de los 2 modulos."/>
    <d v="2022-04-19T00:00:00"/>
    <s v="Cumplida"/>
    <d v="2022-06-30T00:00:00"/>
    <n v="0.01"/>
    <s v="Los módulos fueron desarrollados. Evidencia"/>
    <n v="0.01"/>
    <s v="Actividad cumplida en el 1er trimestre, cuenta con las evidencias objetivas."/>
    <d v="2022-07-19T00:00:00"/>
    <s v="Cumplida"/>
    <m/>
    <n v="0"/>
    <s v="Cumplida en el primer trimestre"/>
    <n v="0.01"/>
    <s v="Actividad cumplida desde el 1er trimestre."/>
    <d v="2022-10-14T00:00:00"/>
    <x v="0"/>
  </r>
  <r>
    <n v="8"/>
    <s v="Objetivo Estratégico No.2"/>
    <s v="Incorporar las mejores prácticas organizacionales y tecnológicas que garanticen calidad e integridad de la gestión pública."/>
    <s v="2.3 Implementar acciones orientadas a la transformación digital de la entidad. "/>
    <x v="37"/>
    <x v="65"/>
    <n v="6"/>
    <s v="Proceso"/>
    <x v="91"/>
    <x v="13"/>
    <s v="Inversión"/>
    <s v="Generación de valor público a través del emprendimiento y la innovación para la UPME ubicada en Bogotá._x000a_a. Ejecutar las iniciativas de socialización y despliegue de información del Plan Estratégico de comunicaciones. b. Potenciar la búsqueda, intercambio,"/>
    <x v="8"/>
    <s v="X"/>
    <m/>
    <s v="Subdirección de minería / Subdirección de energía / Secretaria General"/>
    <x v="17"/>
    <x v="1"/>
    <s v="3. Gestión con Valores para Resultados"/>
    <s v="3.6 Gobierno Digital"/>
    <s v="10. Plan Estratégico de Tecnologías de la Información y las Comunicaciones PETI"/>
    <d v="2022-03-31T00:00:00"/>
    <n v="0.01"/>
    <s v="Ejecución de la fase de pruebas de recorrido y funcionales (con acompañamiento) con las áreas usuarias de los módulos  _x000a_- Precio Base de Minerales_x000a_- Evaluación plan de expansión de cobertura (PECOR)_x000a_- Etapa precontractual _x000a_- Solicitudes de conexión "/>
    <n v="0.01"/>
    <s v="Se presenta avance de la actividad, con evidencias para:_x000a_- Evaluación plan de expansión de cobertura (PECOR)_x000a_- Etapa precontractual _x000a_- Solicitudes de conexión _x000a_Finaliza en junio"/>
    <d v="2022-04-19T00:00:00"/>
    <s v="Con avance"/>
    <d v="2022-06-30T00:00:00"/>
    <n v="0.02"/>
    <s v="Alcance. 01/08/2022: Los módulos se encuentran implementados en ambiente de producción, quedando pendiente el despliegue ante el usuario final el cual se llevará a cabo una vez sea solicitado por el área dueña del proceso._x000a__x000a_Los módulos Pecor y Precio base"/>
    <n v="0.03"/>
    <s v="Actividad cumplida en el 2do trimestre, cuenta con las evidencias (Pendientes de validar porque al abrir los enlaces no  se permite acceder el sitio web)."/>
    <d v="2022-07-19T00:00:00"/>
    <s v="Cumplida"/>
    <m/>
    <n v="0"/>
    <s v="Cumplida en el segundo trimestre"/>
    <n v="0.03"/>
    <s v="Actividad cumplida desde el 1er trimestre."/>
    <d v="2022-10-14T00:00:00"/>
    <x v="0"/>
  </r>
  <r>
    <n v="9"/>
    <s v="Objetivo Estratégico No.2"/>
    <s v="Incorporar las mejores prácticas organizacionales y tecnológicas que garanticen calidad e integridad de la gestión pública."/>
    <s v="2.3 Implementar acciones orientadas a la transformación digital de la entidad. "/>
    <x v="37"/>
    <x v="65"/>
    <n v="6"/>
    <s v="Proceso"/>
    <x v="92"/>
    <x v="14"/>
    <s v="Inversión"/>
    <s v="Generación de valor público a través del emprendimiento y la innovación para la UPME ubicada en Bogotá._x000a_a. Ejecutar las iniciativas de socialización y despliegue de información del Plan Estratégico de comunicaciones. b. Potenciar la búsqueda, intercambio,"/>
    <x v="8"/>
    <s v="X"/>
    <m/>
    <s v="Subdirección de demanda, Oficina de Fondos"/>
    <x v="18"/>
    <x v="10"/>
    <s v="3. Gestión con Valores para Resultados"/>
    <s v="3.6 Gobierno Digital"/>
    <s v="10. Plan Estratégico de Tecnologías de la Información y las Comunicaciones PETI"/>
    <d v="2022-03-31T00:00:00"/>
    <n v="1E-3"/>
    <s v="Se llevó a cabo el levantamiento de los nuevos requerimientos de los  módulos de Incentivos por fuentes no convencionales de energía – FNCE e Incentivos por eficiencia energética –EE_x000a_Se están llevando a cabo los ajustes al Módulo de Evaluación de Fondos d"/>
    <n v="1E-3"/>
    <s v="Actividad que reporta avance y cuenta con las evidencias. Finaliza en noviembre"/>
    <d v="2022-04-19T00:00:00"/>
    <s v="Con avance"/>
    <d v="2022-06-30T00:00:00"/>
    <n v="2E-3"/>
    <s v="La contratación para el mantenimiento se encuentra publicado en el secop y esta cumpliendo el calendario del proceso"/>
    <n v="3.0000000000000001E-3"/>
    <s v="Actividad con avance acumulado del 0,3%, cuenta con las evidencias que corresponden al proceso de contratación &quot;Desarrollar e implementar nuevas funcionalidades en los módulos del Sistema Único de Usuarios -SUU y, brindar soporte sobre los existentes en l"/>
    <d v="2022-07-19T00:00:00"/>
    <s v="Con avance y en terminos"/>
    <d v="2022-09-30T00:00:00"/>
    <n v="0.01"/>
    <s v="Se hizo levantamiento de requerimientos de los módulos indicados y se desarrollaron nuevas funcionalidades del módulo de usuarios."/>
    <n v="0.01"/>
    <s v="Actividad finalizada anticipadamente, toda vez finalizaba en noviembre, cuenta con evidencias. "/>
    <d v="2022-10-14T00:00:00"/>
    <x v="0"/>
  </r>
  <r>
    <n v="10"/>
    <s v="Objetivo Estratégico No.2"/>
    <s v="Incorporar las mejores prácticas organizacionales y tecnológicas que garanticen calidad e integridad de la gestión pública."/>
    <s v="2.3 Implementar acciones orientadas a la transformación digital de la entidad. "/>
    <x v="38"/>
    <x v="66"/>
    <n v="1"/>
    <s v="Porcentaje"/>
    <x v="93"/>
    <x v="8"/>
    <s v="Inversión"/>
    <s v="Generación de valor público a través del emprendimiento y la innovación para la UPME ubicada en Bogotá._x000a_a. Ejecutar las iniciativas de socialización y despliegue de información del Plan Estratégico de comunicaciones. b. Potenciar la búsqueda, intercambio,"/>
    <x v="8"/>
    <s v="X"/>
    <m/>
    <s v="Todas las dependencias"/>
    <x v="7"/>
    <x v="12"/>
    <s v="3. Gestión con Valores para Resultados"/>
    <s v="3.6 Gobierno Digital"/>
    <s v="10. Plan Estratégico de Tecnologías de la Información y las Comunicaciones PETI"/>
    <d v="2022-03-31T00:00:00"/>
    <n v="0.05"/>
    <s v="Se recibieron equipos pendiente de entrega (monitores), se estabilizó solución, se configuraron clientes livianos en la infraestructura de VDI e inició entrega de equipos - solución a usuarios finales."/>
    <n v="0.05"/>
    <s v="Se cumplió la actividad en lo relacionado con la estabilización de la solución, la actividad presenta rezago del 1% toda vez que está pendiente finalizar la entrega de la solución a usuarios finales. "/>
    <d v="2022-04-19T00:00:00"/>
    <s v="Con avance"/>
    <d v="2022-06-16T00:00:00"/>
    <n v="0.06"/>
    <s v="Se entregó la solución de escritorios virtuales a los usuarios indicados por las áreas."/>
    <n v="0.06"/>
    <s v="Actividad cumplida durante el 2do trimestre y cuenta con las evidencias de implementación de escritorios virtuales."/>
    <d v="2022-07-19T00:00:00"/>
    <s v="Cumplida"/>
    <m/>
    <m/>
    <s v="Cumplida en el segundo trimestre"/>
    <n v="0.06"/>
    <s v="Actividad cumplida en el 2do trimestre."/>
    <d v="2022-10-14T00:00:00"/>
    <x v="0"/>
  </r>
  <r>
    <n v="11"/>
    <s v="Objetivo Estratégico No.2"/>
    <s v="Incorporar las mejores prácticas organizacionales y tecnológicas que garanticen calidad e integridad de la gestión pública."/>
    <s v="2.3 Implementar acciones orientadas a la transformación digital de la entidad. "/>
    <x v="38"/>
    <x v="66"/>
    <n v="1"/>
    <s v="Porcentaje"/>
    <x v="94"/>
    <x v="7"/>
    <s v="Inversión"/>
    <s v="Generación de valor público a través del emprendimiento y la innovación para la UPME ubicada en Bogotá._x000a_a. Ejecutar las iniciativas de socialización y despliegue de información del Plan Estratégico de comunicaciones. b. Potenciar la búsqueda, intercambio,"/>
    <x v="8"/>
    <s v="X"/>
    <m/>
    <s v="Todas las dependencias"/>
    <x v="17"/>
    <x v="10"/>
    <s v="3. Gestión con Valores para Resultados"/>
    <s v="3.6 Gobierno Digital"/>
    <s v="10. Plan Estratégico de Tecnologías de la Información y las Comunicaciones PETI"/>
    <d v="2022-03-31T00:00:00"/>
    <n v="0.01"/>
    <s v="Presentación y aprobación en comité de contratos la ficha para adelantar el proceso, elaboración de estudios previos e inicio a la fase precontractual del proceso (recepción de propuestas)"/>
    <n v="0.01"/>
    <s v="Actividad que reporta avance y cuenta con las evidencias. Finaliza en noviembre"/>
    <d v="2022-04-19T00:00:00"/>
    <s v="Con avance"/>
    <d v="2022-05-20T00:00:00"/>
    <n v="0.02"/>
    <s v="Se realiza contrato C-106-2022 para suministrar, instalar y configurar una solución de contingencia y respaldo para escritorios virtuales con la firma GREEN SERVICES AND SOLUTIONS S.A.S. y se da inicio a su ejecución."/>
    <n v="0.03"/>
    <s v="Actividad con avance acumulado del 2%, cuenta con las evidencias de la contratación adelantada para suministrar, instalar y configurar una solución de contingencia y respaldo para escritorios virtuales (con duración ampliada). Finaliza en noviembre."/>
    <d v="2022-07-19T00:00:00"/>
    <s v="Con avance y en terminos"/>
    <d v="2022-09-30T00:00:00"/>
    <n v="3.5000000000000003E-2"/>
    <s v="Se realizó Modificatorio No.1 al contrato C-106-2022 por razones de retraso en la línea de producción del fabricante. Se amplió el plazo de ejecución hasta el 1 de diciembre de 2022. El contratista entregó el documento de planeacion de la solución y la ma"/>
    <n v="3.5000000000000003E-2"/>
    <s v="Actividad que reporta avance acumulado del 3,5%, cuenta con las evidencias de la modificación del contrato y del documento de planeación mencionado. Finaliza en noviembre."/>
    <d v="2022-10-14T00:00:00"/>
    <x v="1"/>
  </r>
  <r>
    <n v="12"/>
    <s v="Objetivo Estratégico No.2"/>
    <s v="Incorporar las mejores prácticas organizacionales y tecnológicas que garanticen calidad e integridad de la gestión pública."/>
    <s v="2.3 Implementar acciones orientadas a la transformación digital de la entidad. "/>
    <x v="38"/>
    <x v="66"/>
    <n v="1"/>
    <s v="Porcentaje"/>
    <x v="95"/>
    <x v="12"/>
    <s v="Inversión"/>
    <s v="Generación de valor público a través del emprendimiento y la innovación para la UPME ubicada en Bogotá._x000a_a. Ejecutar las iniciativas de socialización y despliegue de información del Plan Estratégico de comunicaciones. b. Potenciar la búsqueda, intercambio,"/>
    <x v="8"/>
    <s v="X"/>
    <m/>
    <s v="Todas las dependencias"/>
    <x v="19"/>
    <x v="17"/>
    <s v="3. Gestión con Valores para Resultados"/>
    <s v="3.6 Gobierno Digital"/>
    <s v="10. Plan Estratégico de Tecnologías de la Información y las Comunicaciones PETI"/>
    <d v="2022-03-31T00:00:00"/>
    <n v="1E-3"/>
    <s v="Reuniones internas (en sitio) para establecer estrategia de socialización del proyecto al interior de la entidad"/>
    <n v="1E-3"/>
    <s v="Actividad que reporta avance y cuenta con las evidencias relacionadas con piezas (Mailing) relacionadas con la solición. Finaliza en diciembre."/>
    <d v="2022-04-19T00:00:00"/>
    <s v="Con avance"/>
    <d v="2022-06-01T00:00:00"/>
    <n v="0.02"/>
    <s v="Desarrollo de piezas comunicacionales para envio por correo, intranet y cartelera virtual"/>
    <n v="0.02"/>
    <s v="Actividad cumplida durante el 2do trimestre y cuenta con las evidencias de socialización interna de escritorios virtuales."/>
    <d v="2022-07-19T00:00:00"/>
    <s v="Cumplida"/>
    <m/>
    <m/>
    <s v="Cumplida en el segundo trimestre"/>
    <n v="0.02"/>
    <s v="Actividad cumplida en el 2do trimestre."/>
    <d v="2022-10-14T00:00:00"/>
    <x v="0"/>
  </r>
  <r>
    <n v="13"/>
    <s v="Objetivo Estratégico No.2"/>
    <s v="Incorporar las mejores prácticas organizacionales y tecnológicas que garanticen calidad e integridad de la gestión pública."/>
    <s v="2.3 Implementar acciones orientadas a la transformación digital de la entidad. "/>
    <x v="39"/>
    <x v="67"/>
    <n v="1"/>
    <s v="Porcentaje"/>
    <x v="96"/>
    <x v="14"/>
    <s v="Inversión"/>
    <s v="Generación de valor público a través del emprendimiento y la innovación para la UPME ubicada en Bogotá._x000a_a. Ejecutar las iniciativas de socialización y despliegue de información del Plan Estratégico de comunicaciones. b. Potenciar la búsqueda, intercambio,"/>
    <x v="8"/>
    <s v="X"/>
    <m/>
    <s v="Todas las dependencias"/>
    <x v="7"/>
    <x v="12"/>
    <s v="3. Gestión con Valores para Resultados"/>
    <s v="3.6 Gobierno Digital"/>
    <s v="10. Plan Estratégico de Tecnologías de la Información y las Comunicaciones PETI"/>
    <d v="2022-03-18T00:00:00"/>
    <n v="0.01"/>
    <s v="Se adelantaron actividades de ajuste y afinamiento respecto a la actualización del CMS, el cual ya se encuentra instalado y configurado en los servidores de producción de la UPME; posteriormente se presentó el nuevo website al comité directivo el pasado 2"/>
    <n v="0.01"/>
    <s v="Se cumplió la actividad en cuanto a la instalación y configuración del CMS, así mismo cuenta con las evidencias objetivas."/>
    <d v="2022-04-19T00:00:00"/>
    <s v="Cumplida"/>
    <m/>
    <m/>
    <m/>
    <n v="0.01"/>
    <s v="Actividad cumplida durante el 1er trimestre."/>
    <d v="2022-07-19T00:00:00"/>
    <s v="Cumplida"/>
    <m/>
    <m/>
    <s v="Cumplida en el primer trimestre"/>
    <n v="0.01"/>
    <s v="Actividad cumplida desde el 2do trimestre."/>
    <d v="2022-10-14T00:00:00"/>
    <x v="0"/>
  </r>
  <r>
    <n v="14"/>
    <s v="Objetivo Estratégico No.2"/>
    <s v="Incorporar las mejores prácticas organizacionales y tecnológicas que garanticen calidad e integridad de la gestión pública."/>
    <s v="2.3 Implementar acciones orientadas a la transformación digital de la entidad. "/>
    <x v="39"/>
    <x v="67"/>
    <n v="1"/>
    <s v="Porcentaje"/>
    <x v="97"/>
    <x v="7"/>
    <s v="Inversión"/>
    <s v="Generación de valor público a través del emprendimiento y la innovación para la UPME ubicada en Bogotá._x000a_a. Ejecutar las iniciativas de socialización y despliegue de información del Plan Estratégico de comunicaciones. b. Potenciar la búsqueda, intercambio,"/>
    <x v="8"/>
    <s v="X"/>
    <m/>
    <s v="Todas las dependencias"/>
    <x v="17"/>
    <x v="10"/>
    <s v="3. Gestión con Valores para Resultados"/>
    <s v="3.6 Gobierno Digital"/>
    <s v="10. Plan Estratégico de Tecnologías de la Información y las Comunicaciones PETI"/>
    <d v="2022-03-31T00:00:00"/>
    <n v="1.0526315789473684E-2"/>
    <s v="Se dió inicio al proyecto, se realizaron actividades de revisión del mapeo de contenidos levantado para los portales SIEL y SIPG y se realizaron las reuniones de inicio con las subdirecciones de energía éléctrica e hidrocarburos así como con la oficina de"/>
    <n v="1.0500000000000001E-2"/>
    <s v="Actividad que reporta avance y cuenta con las evidencias. Finaliza en noviembre"/>
    <d v="2022-04-19T00:00:00"/>
    <s v="Con avance"/>
    <d v="2022-06-30T00:00:00"/>
    <n v="8.0000000000000002E-3"/>
    <s v="Se realizaron reuniones de trabajo con la subdirección de hidrocarburos para elaborar el diseño del mockup del sitio y dar inicio a la estructuración y configuración del portal SIPG en la herramienta tecnológica, así como se dió inicio a la estructuración"/>
    <n v="1.89E-2"/>
    <s v="Actividad con avance acumulado del 1,89%, no cuenta con evidencias para validar el reporte. Finaliza en noviembre."/>
    <d v="2022-07-19T00:00:00"/>
    <s v="Con avance y en terminos"/>
    <d v="2022-09-30T00:00:00"/>
    <n v="2.4E-2"/>
    <s v="Se realiza la configuración del sitio SIPG en la nueva herramienta y se da inicio a la migración de contenidos."/>
    <n v="2.4E-2"/>
    <s v="Actividad que presenta avance acumulado al 3er trimestre del 2,4%, cuenta con las evidencias relacioandas con la configuración del Sistema de Información de Petroleo y Gas - SIPG. Finaliza en noviembre."/>
    <d v="2022-10-14T00:00:00"/>
    <x v="1"/>
  </r>
  <r>
    <n v="15"/>
    <s v="Objetivo Estratégico No.2"/>
    <s v="Incorporar las mejores prácticas organizacionales y tecnológicas que garanticen calidad e integridad de la gestión pública."/>
    <s v="2.3 Implementar acciones orientadas a la transformación digital de la entidad. "/>
    <x v="40"/>
    <x v="68"/>
    <n v="1"/>
    <s v="Porcentaje"/>
    <x v="98"/>
    <x v="7"/>
    <s v="Inversión"/>
    <s v="Generación de valor público a través del emprendimiento y la innovación para la UPME ubicada en Bogotá._x000a_a. Ejecutar las iniciativas de socialización y despliegue de información del Plan Estratégico de comunicaciones. b. Potenciar la búsqueda, intercambio,"/>
    <x v="8"/>
    <s v="X"/>
    <m/>
    <s v="Todas las dependencias"/>
    <x v="17"/>
    <x v="17"/>
    <s v="3. Gestión con Valores para Resultados"/>
    <s v="3.6 Gobierno Digital"/>
    <s v="10. Plan Estratégico de Tecnologías de la Información y las Comunicaciones PETI"/>
    <d v="2022-03-31T00:00:00"/>
    <n v="6.0000000000000001E-3"/>
    <s v="En desarrollo actividades de los Dominios Arquitectura de Información, Arquitectura de Sistemas de Información, Arquitectura de Infraestructura de TI, Arquitectura de Seguridad  y Uso y Apropiacion de Arquitectura._x000a_"/>
    <n v="6.0000000000000001E-3"/>
    <s v="Actividad que reporta avance y cuenta con las evidencias. Finaliza en diciembre"/>
    <d v="2022-04-19T00:00:00"/>
    <s v="Con avance"/>
    <d v="2022-05-31T00:00:00"/>
    <n v="3.4285714285714287E-2"/>
    <s v="En desarrollo actividades de los Dominios Planeaciòn de la Arquitectura, Arquitectura de Información, Arquitectura de Sistemas de Información, Arquitectura de Infraestructura de TI, Arquitectura de Seguridad  y Uso y Apropiacion de Arquitectura."/>
    <n v="3.4299999999999997E-2"/>
    <s v="Actividad con avance acumulado del 3,43%, cuenta con evidencias que corresponden al cronograma del proyecto con Id. PETI_2022_005. Finaliza en diciembre."/>
    <d v="2022-07-19T00:00:00"/>
    <s v="Con avance y en terminos"/>
    <d v="2022-09-30T00:00:00"/>
    <n v="3.5999999999999997E-2"/>
    <s v="En desarrollo actividades de los Dominios Planeaciòn de la Arquitectura, Arquitectura de Información, Arquitectura de Sistemas de Información, Arquitectura de Infraestructura de TI, Arquitectura de Seguridad  y Uso y Apropiacion de Arquitectura."/>
    <n v="3.5999999999999997E-2"/>
    <s v="Actividad que presenta avance acumulado al 3er trimestre del 3,6%, cuenta con evidencias que corresponden resumen del avance cualitativo y financiero del proyecto con Id. PETI_2022_005, sin que se pueda evidenciar la ejecución de las actividades relaciona"/>
    <d v="2022-10-14T00:00:00"/>
    <x v="1"/>
  </r>
  <r>
    <n v="16"/>
    <s v="Objetivo Estratégico No.2"/>
    <s v="Incorporar las mejores prácticas organizacionales y tecnológicas que garanticen calidad e integridad de la gestión pública."/>
    <s v="2.3 Implementar acciones orientadas a la transformación digital de la entidad. "/>
    <x v="40"/>
    <x v="68"/>
    <n v="1"/>
    <s v="Porcentaje"/>
    <x v="99"/>
    <x v="14"/>
    <s v="Inversión"/>
    <s v="Generación de valor público a través del emprendimiento y la innovación para la UPME ubicada en Bogotá._x000a_a. Ejecutar las iniciativas de socialización y despliegue de información del Plan Estratégico de comunicaciones. b. Potenciar la búsqueda, intercambio,"/>
    <x v="8"/>
    <s v="X"/>
    <m/>
    <s v="Todas las dependencias"/>
    <x v="17"/>
    <x v="17"/>
    <s v="3. Gestión con Valores para Resultados"/>
    <s v="3.6 Gobierno Digital"/>
    <s v="10. Plan Estratégico de Tecnologías de la Información y las Comunicaciones PETI"/>
    <d v="2022-03-31T00:00:00"/>
    <n v="1.25E-3"/>
    <s v="Se generaron reportes de Seguimiento de los Dominios AI, AS y UA."/>
    <n v="1.2999999999999999E-3"/>
    <s v="Actividad que reporta avance y cuenta con las evidencias. Finaliza en diciembre"/>
    <d v="2022-04-19T00:00:00"/>
    <s v="Con avance"/>
    <d v="2022-05-31T00:00:00"/>
    <n v="3.7890000000000003E-3"/>
    <s v="Se generó reporte de seguimiento de los dominios PA, AI, ASI, AIT, AS y UA"/>
    <n v="5.0000000000000001E-3"/>
    <s v="Actividad con avance acululado del 0,50%, cuenta con evidencias que corresponden a un reporte de seguimiento a mayo del proyecto con Id. PETI_2022_005. Finaliza en diciembre."/>
    <d v="2022-07-19T00:00:00"/>
    <s v="Con avance y en terminos"/>
    <d v="2022-09-30T00:00:00"/>
    <n v="7.0000000000000001E-3"/>
    <s v="Se generó reporte de seguimiento de los dominios PA, AI, ASI, AIT, AS y UA"/>
    <n v="7.0000000000000001E-3"/>
    <s v="Actividad que presenta avance acumulado al 3er trimestre del 3,6%, cuenta con evidencias que corresponden resumen del avance cualitativo y financiero del proyecto con Id. PETI_2022_005. Finaliza en diciembre."/>
    <d v="2022-10-14T00:00:00"/>
    <x v="1"/>
  </r>
  <r>
    <n v="17"/>
    <s v="Objetivo Estratégico No.2"/>
    <s v="Incorporar las mejores prácticas organizacionales y tecnológicas que garanticen calidad e integridad de la gestión pública."/>
    <s v="2.3 Implementar acciones orientadas a la transformación digital de la entidad. "/>
    <x v="41"/>
    <x v="69"/>
    <n v="1"/>
    <s v="Porcentaje"/>
    <x v="100"/>
    <x v="15"/>
    <s v="Inversión"/>
    <s v="Generación de valor público a través del emprendimiento y la innovación para la UPME ubicada en Bogotá._x000a_a. Ejecutar las iniciativas de socialización y despliegue de información del Plan Estratégico de comunicaciones. b. Potenciar la búsqueda, intercambio,"/>
    <x v="8"/>
    <s v="X"/>
    <m/>
    <s v="Subdirecciones / Oficina de Fondos"/>
    <x v="17"/>
    <x v="10"/>
    <s v="3. Gestión con Valores para Resultados"/>
    <s v="3.6 Gobierno Digital"/>
    <s v="10. Plan Estratégico de Tecnologías de la Información y las Comunicaciones PETI"/>
    <d v="2022-03-31T00:00:00"/>
    <n v="1.2999999999999999E-2"/>
    <s v="Elaboración de documentos diagnóstico por cada uno de los seis proyectos priorizados (PIEC, PERS, Boletín estadístico, Plan de Sustitución de Leña, Precios base de liquidación de regalías y BECO) en los  cuáles se identificaron las fuentes de información "/>
    <n v="1.2999999999999999E-2"/>
    <s v="Actividad que reporta avance y cuenta con las evidencias. Finaliza en noviembre"/>
    <d v="2022-04-19T00:00:00"/>
    <s v="Con avance"/>
    <d v="2022-06-30T00:00:00"/>
    <n v="0.04"/>
    <s v="Se ha generado la primer versión de los documentos de formato de levantamiento de requerimientos por cada uno de los seis proyectos priorizados (PIEC, PERS, Boletín estadístico, Plan de Sustitución de Leña, Precios base de liquidación de regalías/Formato "/>
    <n v="5.2999999999999999E-2"/>
    <s v="Actividad con avance acumulado del 5,3%, cuenta con las evidencias correspondientes a los formatos de levantamiento de requerimientos de software. Finaliza en noviembre. "/>
    <d v="2022-07-19T00:00:00"/>
    <s v="Con avance y en terminos"/>
    <d v="2022-09-30T00:00:00"/>
    <n v="7.0000000000000007E-2"/>
    <s v="Trabajo en conjunto con las subdirecciones para ajustar el documento de las operaciones estadisticas BECO, ICEE, Proyecciones de Precios y la ficha tecnica de indicadores del BECO y Proyecciones de precios_x000a_Socialización con los responsables tematicos de l"/>
    <n v="7.0000000000000007E-2"/>
    <s v="Actividad con avance acumulado al 3er trimestre del 7,0%, cuenta con las evidencias ubicadas en drive donde se visualizan documentos relacionados Diccionario de datos, ficha técnica de indicadores, metodología de operaciones estadísticas, entre otros. Fin"/>
    <d v="2022-10-14T00:00:00"/>
    <x v="1"/>
  </r>
  <r>
    <n v="18"/>
    <s v="Objetivo Estratégico No.2"/>
    <s v="Incorporar las mejores prácticas organizacionales y tecnológicas que garanticen calidad e integridad de la gestión pública."/>
    <s v="2.3 Implementar acciones orientadas a la transformación digital de la entidad. "/>
    <x v="41"/>
    <x v="69"/>
    <n v="1"/>
    <s v="Porcentaje"/>
    <x v="101"/>
    <x v="7"/>
    <s v="Inversión"/>
    <s v="Generación de valor público a través del emprendimiento y la innovación para la UPME ubicada en Bogotá._x000a_a. Ejecutar las iniciativas de socialización y despliegue de información del Plan Estratégico de comunicaciones. b. Potenciar la búsqueda, intercambio,"/>
    <x v="8"/>
    <s v="X"/>
    <m/>
    <s v="Subdirecciones / Oficina de Fondos"/>
    <x v="17"/>
    <x v="10"/>
    <s v="3. Gestión con Valores para Resultados"/>
    <s v="3.6 Gobierno Digital"/>
    <s v="10. Plan Estratégico de Tecnologías de la Información y las Comunicaciones PETI"/>
    <d v="2022-03-31T00:00:00"/>
    <n v="2E-3"/>
    <s v="A partir de la información recopilada en los documentos diagnósticos y las reuniones con las áreas técnicas se generó un inventario de fuentes (Data Lake) en elcual se caracterizaron preliminarmente las fuentes para cada uno de los proyectos priorizados. "/>
    <n v="2E-3"/>
    <s v="Actividad que reporta avance y cuenta con las evidencias. Finaliza en noviembre"/>
    <d v="2022-04-19T00:00:00"/>
    <s v="Con avance"/>
    <d v="2022-06-30T00:00:00"/>
    <n v="0.02"/>
    <s v="Se ha generado la primer versión del mapa de información que integra los seis proyectos priorizados (PIEC, PERS, Boletín estadístico, Plan de Sustitución de Leña, Precios base de liquidación de regalías/Formato Básico Minero y BECO), así como los dicciona"/>
    <n v="2.1999999999999999E-2"/>
    <s v="Actividad con avance acumulado del 2,2%, cuenta con las evidencias correspondientes a la descripción de objetos, diccionario de datos. Finaliza en noviembre. "/>
    <d v="2022-07-19T00:00:00"/>
    <s v="Con avance y en terminos"/>
    <d v="2022-09-30T00:00:00"/>
    <n v="3.1E-2"/>
    <s v="Casos de uso para PIEC, PERS, Boletín estadístico, Plan de sustitución de leña, Formato Básico Minero, BECO."/>
    <n v="3.1E-2"/>
    <s v="Actividad con avance acumulado al 3er trimestre del 3,1%, cuenta con las evidencias correspondientes a la relación de los enlaces de los casos de uso adelantados. Finaliza en noviembre. "/>
    <d v="2022-10-14T00:00:00"/>
    <x v="1"/>
  </r>
  <r>
    <n v="19"/>
    <s v="Objetivo Estratégico No.2"/>
    <s v="Incorporar las mejores prácticas organizacionales y tecnológicas que garanticen calidad e integridad de la gestión pública."/>
    <s v="2.3 Implementar acciones orientadas a la transformación digital de la entidad. "/>
    <x v="41"/>
    <x v="69"/>
    <n v="1"/>
    <s v="Porcentaje"/>
    <x v="102"/>
    <x v="13"/>
    <s v="Inversión"/>
    <s v="Generación de valor público a través del emprendimiento y la innovación para la UPME ubicada en Bogotá._x000a_a. Ejecutar las iniciativas de socialización y despliegue de información del Plan Estratégico de comunicaciones. b. Potenciar la búsqueda, intercambio,"/>
    <x v="8"/>
    <s v="X"/>
    <m/>
    <s v="Subdirecciones - Oficina de Fondos"/>
    <x v="17"/>
    <x v="10"/>
    <s v="3. Gestión con Valores para Resultados"/>
    <s v="3.6 Gobierno Digital"/>
    <s v="10. Plan Estratégico de Tecnologías de la Información y las Comunicaciones PETI"/>
    <d v="2022-03-31T00:00:00"/>
    <n v="1E-3"/>
    <s v="En cuanto a los modelos de analítica estadística y geoespacial avanzada, para el caso del proyecto de Boletín Estadístico, se ha iniciado el proceso de definición de procesos para la migración de datos mediante instrumentos de extracción, transformación y"/>
    <n v="1E-3"/>
    <s v="Actividad que reporta avance y cuenta con las evidencias. Finaliza en noviembre"/>
    <d v="2022-04-19T00:00:00"/>
    <s v="Con avance"/>
    <d v="2022-06-30T00:00:00"/>
    <n v="1.4999999999999999E-2"/>
    <s v="En cuanto a los modelos de analítica estadística y geoespacial se ha generado en su primer versión: i) Tablero de control para el proyecto Formato Básico Minero que representa los datos de municipios por etapa en un mapa coropletico y despliega diferentes"/>
    <n v="1.6E-2"/>
    <s v="Actividad con avance acumulado del 1,6%, cuenta con las evidencias correspondientes a la presentación del modelo de analítica estadística y geoespacial. Finaliza en noviembre. "/>
    <d v="2022-07-19T00:00:00"/>
    <s v="Con avance y en terminos"/>
    <d v="2022-09-30T00:00:00"/>
    <n v="0.02"/>
    <s v="Tableros de control para sustitución de leña, análisis de fuente de energía (XM) y Encuesta PERS para una de sus preguntas. "/>
    <n v="0.02"/>
    <s v="Actividad con avance acumulado al 3er trimestre del 2%, cuenta con las evidencias de la implementación de tableros de control en power BI. Finaliza en noviembre."/>
    <d v="2022-10-14T00:00:00"/>
    <x v="1"/>
  </r>
  <r>
    <n v="20"/>
    <s v="Objetivo Estratégico No.2"/>
    <s v="Incorporar las mejores prácticas organizacionales y tecnológicas que garanticen calidad e integridad de la gestión pública."/>
    <s v="2.3 Implementar acciones orientadas a la transformación digital de la entidad. "/>
    <x v="42"/>
    <x v="70"/>
    <n v="1"/>
    <s v="Unidad"/>
    <x v="103"/>
    <x v="7"/>
    <s v="Inversión"/>
    <s v="Generación de valor público a través del emprendimiento y la innovación para la UPME ubicada en Bogotá._x000a_a. Ejecutar las iniciativas de socialización y despliegue de información del Plan Estratégico de comunicaciones. b. Potenciar la búsqueda, intercambio,"/>
    <x v="8"/>
    <s v="X"/>
    <m/>
    <s v="Todas las dependencias"/>
    <x v="17"/>
    <x v="17"/>
    <s v="3. Gestión con Valores para Resultados"/>
    <s v="3.6 Gobierno Digital"/>
    <s v="10. Plan Estratégico de Tecnologías de la Información y las Comunicaciones PETI"/>
    <d v="2022-03-31T00:00:00"/>
    <n v="3.0000000000000001E-3"/>
    <s v="Mesas de trabajo con equipo de gestión de información sectorial, para identificar las actividades requeridas en la fase 2 del plan unificado de gobierno de datos alineado con elsectorial"/>
    <n v="3.0000000000000001E-3"/>
    <s v="Actividad que reporta avance y cuenta con las evidencias. Finaliza en diciembre"/>
    <d v="2022-04-19T00:00:00"/>
    <s v="Con avance"/>
    <d v="2022-06-30T00:00:00"/>
    <n v="8.9999999999999993E-3"/>
    <s v="Se realizan semanales con el equipo de gestión de información sectorial,  con el fin que las acciones realizadas en gobierno de datos de la upme estén acorde a los requerimientos sectoriales "/>
    <n v="1.2E-2"/>
    <s v="Actividad con avance acumulado del 1,2%, cuenta con las evidencias del reporte que corresponden a la planeación del proceso de contratación. Finaliza en diciembre. "/>
    <d v="2022-07-19T00:00:00"/>
    <s v="Con avance y en terminos"/>
    <d v="2022-09-30T00:00:00"/>
    <n v="0.02"/>
    <s v="Se continua realizando las reuniones con el equipo de gestión de información sectorial, buscando que las gestiones realizadas por arquietectura de informacion se encuentren acordes a los lineamientos sectoriales"/>
    <n v="0.02"/>
    <s v="Actividad con avance acumulado al 3er trimestre del 2%, no se identifican las evidencias correspondientes dentro de la carpeta dispuesta para tal fin. Finaliza en noviembre."/>
    <d v="2022-10-14T00:00:00"/>
    <x v="1"/>
  </r>
  <r>
    <n v="21"/>
    <s v="Objetivo Estratégico No.2"/>
    <s v="Incorporar las mejores prácticas organizacionales y tecnológicas que garanticen calidad e integridad de la gestión pública."/>
    <s v="2.3 Implementar acciones orientadas a la transformación digital de la entidad. "/>
    <x v="42"/>
    <x v="70"/>
    <n v="1"/>
    <s v="Unidad"/>
    <x v="104"/>
    <x v="14"/>
    <s v="Inversión"/>
    <s v="Generación de valor público a través del emprendimiento y la innovación para la UPME ubicada en Bogotá._x000a_a. Ejecutar las iniciativas de socialización y despliegue de información del Plan Estratégico de comunicaciones. b. Potenciar la búsqueda, intercambio,"/>
    <x v="8"/>
    <s v="X"/>
    <m/>
    <s v="Todas las dependencias"/>
    <x v="17"/>
    <x v="17"/>
    <s v="3. Gestión con Valores para Resultados"/>
    <s v="3.6 Gobierno Digital"/>
    <s v="10. Plan Estratégico de Tecnologías de la Información y las Comunicaciones PETI"/>
    <d v="2022-03-31T00:00:00"/>
    <n v="1E-3"/>
    <s v="Mesas de trabajo para revisar las observaciones dadas por el contratista de la implementación de la fase 1 de plan unificado de gobierno de datos respecto a métricas de gobierno de datos"/>
    <n v="1E-3"/>
    <s v="Actividad que reporta avance y cuenta con las evidencias. Finaliza en diciembre"/>
    <d v="2022-04-19T00:00:00"/>
    <s v="Con avance"/>
    <d v="2022-06-30T00:00:00"/>
    <n v="1.5E-3"/>
    <s v="se presentaron las fichas para la contratacion de la fase 2 del plan unificado de gobierno. Evidencias"/>
    <n v="3.0000000000000001E-3"/>
    <s v="Actividad con avance acumulado del 0,30%, cuenta con las evidencias que corresponden a las citaciones de mesas de trabajo presenciales para la articulación gestión información sectorial. Finaliza en diciembre. "/>
    <d v="2022-07-19T00:00:00"/>
    <s v="Con avance y en terminos"/>
    <d v="2022-09-30T00:00:00"/>
    <n v="6.0000000000000001E-3"/>
    <s v="Se inicia el contrato de interoperabilidad, el contrato de  metadatos no fue posible ejecutarlo"/>
    <n v="6.0000000000000001E-3"/>
    <s v="Actividad con avance acumulado al 3er trimestre del 0,6%, no se identifican las evidencias correspondientes dentro de la carpeta dispuesta para tal fin. Finaliza en diciembre."/>
    <d v="2022-10-14T00:00:00"/>
    <x v="1"/>
  </r>
  <r>
    <n v="22"/>
    <s v="Objetivo Estratégico No.2"/>
    <s v="Incorporar las mejores prácticas organizacionales y tecnológicas que garanticen calidad e integridad de la gestión pública."/>
    <s v="2.3 Implementar acciones orientadas a la transformación digital de la entidad. "/>
    <x v="43"/>
    <x v="71"/>
    <n v="1"/>
    <s v="Porcentaje"/>
    <x v="105"/>
    <x v="1"/>
    <s v="Inversión"/>
    <s v="Generación de valor público a través del emprendimiento y la innovación para la UPME ubicada en Bogotá._x000a_a. Ejecutar las iniciativas de socialización y despliegue de información del Plan Estratégico de comunicaciones. b. Potenciar la búsqueda, intercambio,"/>
    <x v="8"/>
    <s v="X"/>
    <m/>
    <s v="Todas las dependencias"/>
    <x v="17"/>
    <x v="17"/>
    <s v="3. Gestión con Valores para Resultados"/>
    <s v="3.7 Seguridad digital"/>
    <s v="10. Plan Estratégico de Tecnologías de la Información y las Comunicaciones PETI"/>
    <d v="2022-03-31T00:00:00"/>
    <n v="9.0650000000000001E-3"/>
    <s v="Se tiene programado para comité de Gestión y Desempeño socialización de avances del plan de SPI"/>
    <n v="9.1000000000000004E-3"/>
    <s v="Actividad que reporta avance y cuenta con las evidencias. Finaliza en diciembre"/>
    <d v="2022-04-19T00:00:00"/>
    <s v="Con avance"/>
    <m/>
    <m/>
    <m/>
    <n v="9.1000000000000004E-3"/>
    <s v="Actividad que no reporta avance al 2do trimestre. Finaliza en diciembre"/>
    <d v="2022-07-19T00:00:00"/>
    <s v="Con avance y en terminos"/>
    <d v="2022-09-30T00:00:00"/>
    <n v="0.03"/>
    <s v="A corte del tercer trimestre se realizó avance en cada una de las actividades descritas en el Plan de Seguridad y Privacidad de la Información. Las evidencias se encuentran en la siguiente ruta: _x000a_https://drive.google.com/drive/folders/1a1bEOaLkKR2HGglb5Ls"/>
    <n v="0.03"/>
    <s v="Actividad con avance acumulado al 3er trimestre del 3%, cuenta con evidencias correspondiente a la Consolidación de las actividades de los Planes SPI y PTRSPI Actualizado 3cer trimestre 2022. Finaliza en diciembre."/>
    <d v="2022-10-14T00:00:00"/>
    <x v="1"/>
  </r>
  <r>
    <n v="23"/>
    <s v="Objetivo Estratégico No.2"/>
    <s v="Incorporar las mejores prácticas organizacionales y tecnológicas que garanticen calidad e integridad de la gestión pública."/>
    <s v="2.3 Implementar acciones orientadas a la transformación digital de la entidad. "/>
    <x v="43"/>
    <x v="71"/>
    <n v="1"/>
    <s v="Porcentaje"/>
    <x v="106"/>
    <x v="13"/>
    <s v="Inversión"/>
    <s v="Generación de valor público a través del emprendimiento y la innovación para la UPME ubicada en Bogotá._x000a_a. Ejecutar las iniciativas de socialización y despliegue de información del Plan Estratégico de comunicaciones. b. Potenciar la búsqueda, intercambio,"/>
    <x v="8"/>
    <s v="X"/>
    <m/>
    <s v="Todas las dependencias"/>
    <x v="17"/>
    <x v="17"/>
    <s v="3. Gestión con Valores para Resultados"/>
    <s v="3.7 Seguridad digital"/>
    <s v="10. Plan Estratégico de Tecnologías de la Información y las Comunicaciones PETI"/>
    <d v="2022-03-31T00:00:00"/>
    <n v="3.9999999900000001E-3"/>
    <s v="Se tiene programado para comité de Gestión y Desempeño socialización de avances del plan de TRSPI"/>
    <n v="4.0000000000000001E-3"/>
    <s v="Actividad que reporta avance y cuenta con las evidencias. Finaliza en diciembre"/>
    <d v="2022-04-19T00:00:00"/>
    <s v="Con avance"/>
    <m/>
    <m/>
    <m/>
    <n v="4.0000000000000001E-3"/>
    <s v="Actividad que no reporta avance al 2do trimestre. Finaliza en diciembre"/>
    <d v="2022-07-19T00:00:00"/>
    <s v="Con avance y en terminos"/>
    <d v="2022-09-30T00:00:00"/>
    <n v="1.7999999999999999E-2"/>
    <s v="A corte del tercer trimestre se realizó avance en cada una de las actividades descritas en el Plan Tratamiento de Riesgos de Seguridad y Privacidad de la Información - PTRSPI. Las evidencias se encuentran en la siguiente ruta: _x000a_https://drive.google.com/dr"/>
    <n v="1.7999999999999999E-2"/>
    <s v="Actividad con avance acumulado al 3er trimestre del 3%, cuenta con evidencias correspondiente a la Consolidación de las ctividades de los Planes SPI y PTRSPI Actualizado 3cer trimestre 2022. Finaliza en diciembre."/>
    <d v="2022-10-14T00:00:00"/>
    <x v="1"/>
  </r>
  <r>
    <n v="24"/>
    <s v="Objetivo Estratégico No.2"/>
    <s v="Incorporar las mejores prácticas organizacionales y tecnológicas que garanticen calidad e integridad de la gestión pública."/>
    <s v="2.3 Implementar acciones orientadas a la transformación digital de la entidad. "/>
    <x v="44"/>
    <x v="72"/>
    <n v="10"/>
    <s v="Unidad"/>
    <x v="107"/>
    <x v="12"/>
    <s v="Inversión"/>
    <s v="Generación de valor público a través del emprendimiento y la innovación para la UPME ubicada en Bogotá._x000a_a. Ejecutar las iniciativas de socialización y despliegue de información del Plan Estratégico de comunicaciones. b. Potenciar la búsqueda, intercambio,"/>
    <x v="8"/>
    <s v="X"/>
    <m/>
    <s v="Todas las dependencias"/>
    <x v="7"/>
    <x v="17"/>
    <s v="3. Gestión con Valores para Resultados"/>
    <s v="3.6 Gobierno Digital"/>
    <s v="10. Plan Estratégico de Tecnologías de la Información y las Comunicaciones PETI"/>
    <d v="2022-03-31T00:00:00"/>
    <n v="1.0999999999999999E-2"/>
    <s v="Se llevó a cabo la parametrización de la herramienta GLPI de mesa de servicio, habilitando el acceso a través del enlace mesa de servicio.upme.gov.co, se programó ellanzamiento del modelo operativo de la  mesa de servicio al interior de la entidad, para e"/>
    <n v="1.0999999999999999E-2"/>
    <s v="Actividad que reporta avance y cuenta con las evidencias. Finaliza en diciembre. Validar si se puede dar por cumplida la actividad dado que la herramienta ya se encuentra adoptada."/>
    <d v="2022-04-19T00:00:00"/>
    <s v="Cumplida"/>
    <d v="2022-04-07T00:00:00"/>
    <n v="0.02"/>
    <s v="Se lanzó mesa de servicios a través de actividad en &quot;Tardeando con la UPME&quot;"/>
    <n v="0.02"/>
    <s v="Actividad cumplida en el 2do trimestre y cuenta con las evidencias."/>
    <d v="2022-07-19T00:00:00"/>
    <s v="Cumplida"/>
    <m/>
    <m/>
    <s v="Cumplida en el segundo trimestre"/>
    <n v="0.02"/>
    <s v="Actividad cumplida desde el 2do trimestre."/>
    <d v="2022-10-14T00:00:00"/>
    <x v="0"/>
  </r>
  <r>
    <n v="25"/>
    <s v="Objetivo Estratégico No.2"/>
    <s v="Incorporar las mejores prácticas organizacionales y tecnológicas que garanticen calidad e integridad de la gestión pública."/>
    <s v="2.3 Implementar acciones orientadas a la transformación digital de la entidad. "/>
    <x v="44"/>
    <x v="72"/>
    <n v="10"/>
    <s v="Unidad"/>
    <x v="108"/>
    <x v="12"/>
    <s v="Inversión"/>
    <s v="Generación de valor público a través del emprendimiento y la innovación para la UPME ubicada en Bogotá._x000a_a. Ejecutar las iniciativas de socialización y despliegue de información del Plan Estratégico de comunicaciones. b. Potenciar la búsqueda, intercambio,"/>
    <x v="8"/>
    <s v="X"/>
    <m/>
    <s v="Todas las dependencias"/>
    <x v="7"/>
    <x v="17"/>
    <s v="3. Gestión con Valores para Resultados"/>
    <s v="3.6 Gobierno Digital"/>
    <s v="2. Plan Anual de Adquisiciones"/>
    <d v="2022-02-17T00:00:00"/>
    <n v="0.02"/>
    <s v="Se adelantó el proceso de contratación de la mesa de servicio a través de la tienda virtual del estado Colombiano, incluyendo tres técnicos y un profesional "/>
    <n v="0.02"/>
    <s v="Actividad cumplida anticipadamente, cuenta con las evidencias objetivas de su ejecución."/>
    <d v="2022-04-19T00:00:00"/>
    <s v="Cumplida"/>
    <m/>
    <m/>
    <m/>
    <n v="0.02"/>
    <s v="Actividad cumplida en el 1er trimestre."/>
    <d v="2022-07-19T00:00:00"/>
    <s v="Cumplida"/>
    <m/>
    <m/>
    <s v="Cumplida en el primer trimestre"/>
    <n v="0.02"/>
    <s v="Actividad cumplida desde el 1er trimestre."/>
    <d v="2022-10-14T00:00:00"/>
    <x v="0"/>
  </r>
  <r>
    <n v="26"/>
    <s v="Objetivo Estratégico No.2"/>
    <s v="Incorporar las mejores prácticas organizacionales y tecnológicas que garanticen calidad e integridad de la gestión pública."/>
    <s v="2.3 Implementar acciones orientadas a la transformación digital de la entidad. "/>
    <x v="44"/>
    <x v="72"/>
    <n v="10"/>
    <s v="Unidad"/>
    <x v="109"/>
    <x v="14"/>
    <s v="Inversión"/>
    <s v="Generación de valor público a través del emprendimiento y la innovación para la UPME ubicada en Bogotá._x000a_a. Ejecutar las iniciativas de socialización y despliegue de información del Plan Estratégico de comunicaciones. b. Potenciar la búsqueda, intercambio,"/>
    <x v="8"/>
    <s v="X"/>
    <m/>
    <s v="Todas las dependencias"/>
    <x v="7"/>
    <x v="17"/>
    <s v="3. Gestión con Valores para Resultados"/>
    <s v="3.6 Gobierno Digital"/>
    <s v="2. Plan Anual de Adquisiciones"/>
    <d v="2022-03-31T00:00:00"/>
    <n v="8.0000000000000004E-4"/>
    <s v="Informe mensual de gestión de los casos de soporte solicitados por los usuarios"/>
    <n v="8.0000000000000004E-4"/>
    <s v="Actividad que reporta avance y cuenta con las evidencias. Finaliza en diciembre"/>
    <d v="2022-04-19T00:00:00"/>
    <s v="Con avance"/>
    <d v="2022-06-30T00:00:00"/>
    <n v="8.0000000000000004E-4"/>
    <s v="Informe mensual de gestión de los casos de soporte solicitados por los usuarios"/>
    <n v="2E-3"/>
    <s v="Actividad con avance acumulado del 0,2% y con evidencias  que corresponden a los informes mensuales de soporte y asistencia técnica. Finaliza en diciembre."/>
    <d v="2022-07-19T00:00:00"/>
    <s v="Con avance y en terminos"/>
    <d v="2022-09-30T00:00:00"/>
    <n v="7.4999999999999997E-3"/>
    <s v="Se entregan informes de gestion  del tercer trimestre con atencion de requerimientos e incidentes de la mesa de servicio. Evidencias https://drive.google.com/drive/u/1/folders/1ePx2DJhFf-MzZKiNMGpS6SI22wJv9Ivp"/>
    <n v="7.4999999999999997E-3"/>
    <s v="Actividad con avance acumulado al 3er trimestre del 0,75%, cuenta con evidencias de los informes. Finaliza en diciembre."/>
    <d v="2022-10-14T00:00:00"/>
    <x v="1"/>
  </r>
  <r>
    <n v="27"/>
    <s v="Objetivo Estratégico No.2"/>
    <s v="Incorporar las mejores prácticas organizacionales y tecnológicas que garanticen calidad e integridad de la gestión pública."/>
    <s v="2.3 Implementar acciones orientadas a la transformación digital de la entidad. "/>
    <x v="45"/>
    <x v="73"/>
    <n v="1"/>
    <s v="Porcentaje"/>
    <x v="110"/>
    <x v="13"/>
    <s v="Inversión"/>
    <s v="Generación de valor público a través del emprendimiento y la innovación para la UPME ubicada en Bogotá._x000a_a. Ejecutar las iniciativas de socialización y despliegue de información del Plan Estratégico de comunicaciones. b. Potenciar la búsqueda, intercambio,"/>
    <x v="8"/>
    <m/>
    <s v="X"/>
    <m/>
    <x v="7"/>
    <x v="6"/>
    <s v="3. Gestión con Valores para Resultados"/>
    <s v="3.6 Gobierno Digital"/>
    <s v="10. Plan Estratégico de Tecnologías de la Información y las Comunicaciones PETI"/>
    <d v="2022-03-31T00:00:00"/>
    <n v="1.2E-2"/>
    <s v="Se llevaron a cabo reuniones de seguimiento y programación de actividades  previas a la migración del core y switches de borde"/>
    <n v="1.2E-2"/>
    <s v="Actividad que reporta avance con evidencias. Finaliza en abril"/>
    <d v="2022-04-19T00:00:00"/>
    <s v="Con avance"/>
    <d v="2022-04-09T00:00:00"/>
    <n v="0.03"/>
    <s v="Se generan actas con las actividades previas y posteriores configuracion de la solucion el dia 09 de abril."/>
    <n v="0.03"/>
    <s v="Actividad cumplida en el 2do trimestre conforme a lo planificado, cuenta con las evidencias de las actas."/>
    <d v="2022-07-19T00:00:00"/>
    <s v="Cumplida"/>
    <m/>
    <m/>
    <s v="Cumplida en el segundo trimestre"/>
    <n v="0.03"/>
    <s v="Actividad cumplida desde el 2do trimestre."/>
    <d v="2022-10-14T00:00:00"/>
    <x v="0"/>
  </r>
  <r>
    <n v="28"/>
    <s v="Objetivo Estratégico No.2"/>
    <s v="Incorporar las mejores prácticas organizacionales y tecnológicas que garanticen calidad e integridad de la gestión pública."/>
    <s v="2.3 Implementar acciones orientadas a la transformación digital de la entidad. "/>
    <x v="45"/>
    <x v="73"/>
    <n v="1"/>
    <s v="Porcentaje"/>
    <x v="111"/>
    <x v="12"/>
    <s v="Inversión"/>
    <s v="Generación de valor público a través del emprendimiento y la innovación para la UPME ubicada en Bogotá._x000a_a. Ejecutar las iniciativas de socialización y despliegue de información del Plan Estratégico de comunicaciones. b. Potenciar la búsqueda, intercambio,"/>
    <x v="8"/>
    <m/>
    <s v="X"/>
    <m/>
    <x v="20"/>
    <x v="1"/>
    <s v="3. Gestión con Valores para Resultados"/>
    <s v="3.6 Gobierno Digital"/>
    <s v="10. Plan Estratégico de Tecnologías de la Información y las Comunicaciones PETI"/>
    <d v="2022-03-31T00:00:00"/>
    <n v="6.0000000000000001E-3"/>
    <s v="Se llevaron a cabo actividades en sitio previas  a la migración del switch core y switches de borde "/>
    <n v="6.0000000000000001E-3"/>
    <m/>
    <m/>
    <s v="Con avance"/>
    <d v="2022-04-09T00:00:00"/>
    <n v="0.02"/>
    <s v="Puesta en operación y estabilización de la solución de migracion de nueva solucion de infraestructura de red."/>
    <n v="0.02"/>
    <s v="Actividad cumplida en el 2do trimestre conforme a lo planificado, cuenta con las evidencias que corresponden al informe de puesta en operación y actas de seguimiento."/>
    <d v="2022-07-19T00:00:00"/>
    <s v="Cumplida"/>
    <m/>
    <m/>
    <s v="Cumplida en el segundo trimestre"/>
    <n v="0.02"/>
    <s v="Actividad cumplida desde el 2do trimestre."/>
    <d v="2022-10-14T00:00:00"/>
    <x v="0"/>
  </r>
  <r>
    <n v="29"/>
    <s v="Objetivo Estratégico No.2"/>
    <s v="Incorporar las mejores prácticas organizacionales y tecnológicas que garanticen calidad e integridad de la gestión pública."/>
    <s v="2.3 Implementar acciones orientadas a la transformación digital de la entidad. "/>
    <x v="46"/>
    <x v="74"/>
    <n v="1"/>
    <s v="Porcentaje"/>
    <x v="112"/>
    <x v="13"/>
    <s v="Inversión"/>
    <s v="Generación de valor público a través del emprendimiento y la innovación para la UPME ubicada en Bogotá._x000a_a. Ejecutar las iniciativas de socialización y despliegue de información del Plan Estratégico de comunicaciones. b. Potenciar la búsqueda, intercambio,"/>
    <x v="8"/>
    <m/>
    <s v="X"/>
    <m/>
    <x v="17"/>
    <x v="6"/>
    <s v="3. Gestión con Valores para Resultados"/>
    <s v="3.7 Seguridad digital"/>
    <s v="10. Plan Estratégico de Tecnologías de la Información y las Comunicaciones PETI"/>
    <d v="2022-03-31T00:00:00"/>
    <n v="5.0000000000000001E-3"/>
    <s v="Se llevaron a cabo reuniones de aclaración de conceptos y mesas de trabajo con posibles proponentes; se definieron aplicaciones institucionales a respaldar en la nube"/>
    <n v="5.0000000000000001E-3"/>
    <s v="Actividad que reporta avance con evidencias. Finaliza en abril"/>
    <d v="2022-04-19T00:00:00"/>
    <s v="Con avance"/>
    <d v="2022-04-29T00:00:00"/>
    <n v="0.03"/>
    <s v="Se definió arquitectura de solución de DRP para abrir proceso de contratación de servicios a través de la Tienda Virtual del Estado Colombiano"/>
    <n v="0.03"/>
    <s v="Actividad cumplida en el 2do trimestre conforme a lo planificado, cuenta con las evidencias que corresponden a la arquitectura de la solución de DRP."/>
    <d v="2022-07-19T00:00:00"/>
    <s v="Cumplida"/>
    <m/>
    <m/>
    <s v="Cumplida en el segundo trimestre."/>
    <n v="0.03"/>
    <s v="Actividad cumplida desde el 2do trimestre."/>
    <d v="2022-10-14T00:00:00"/>
    <x v="0"/>
  </r>
  <r>
    <n v="30"/>
    <s v="Objetivo Estratégico No.2"/>
    <s v="Incorporar las mejores prácticas organizacionales y tecnológicas que garanticen calidad e integridad de la gestión pública."/>
    <s v="2.3 Implementar acciones orientadas a la transformación digital de la entidad. "/>
    <x v="46"/>
    <x v="74"/>
    <n v="1"/>
    <s v="Porcentaje"/>
    <x v="113"/>
    <x v="16"/>
    <s v="Inversión"/>
    <s v="Generación de valor público a través del emprendimiento y la innovación para la UPME ubicada en Bogotá._x000a_a. Ejecutar las iniciativas de socialización y despliegue de información del Plan Estratégico de comunicaciones. b. Potenciar la búsqueda, intercambio,"/>
    <x v="8"/>
    <m/>
    <s v="X"/>
    <m/>
    <x v="21"/>
    <x v="17"/>
    <s v="3. Gestión con Valores para Resultados"/>
    <s v="3.7 Seguridad digital"/>
    <s v="10. Plan Estratégico de Tecnologías de la Información y las Comunicaciones PETI"/>
    <m/>
    <n v="0"/>
    <m/>
    <m/>
    <m/>
    <m/>
    <s v="En terminos"/>
    <d v="2022-06-21T00:00:00"/>
    <n v="0.02"/>
    <s v="Se contrató el servicio a través de Orden de Compra 90880 de la Tienda Virtual del Estado Colombiano, para implementar el plan de recuperación ante desastres de la Unidad, mediante una infraestructura como servicio (IaaS) de TI a través de la nube privada"/>
    <n v="0.02"/>
    <s v="Actividad con avance acumulado del 2%, cuenta con las evidencias que corresponden a la orden de compra No. 90880 emitida el 31/05/22. Finaliza en diciembre."/>
    <d v="2022-07-19T00:00:00"/>
    <s v="Con avance y en terminos"/>
    <d v="2022-09-30T00:00:00"/>
    <n v="0.03"/>
    <s v="Se está implementando la infraestructura en la nube privada de ASIC. Se anexan actas de seguimiento."/>
    <n v="0.03"/>
    <s v="Actividad con avance acumulado al 3er trimestre del 3%, cuenta con evidencias que corrresponde a las actas de los seguimientos realizados. Finaliza en diciembre."/>
    <d v="2022-10-14T00:00:00"/>
    <x v="1"/>
  </r>
  <r>
    <n v="31"/>
    <s v="Objetivo Estratégico No.2"/>
    <s v="Incorporar las mejores prácticas organizacionales y tecnológicas que garanticen calidad e integridad de la gestión pública."/>
    <s v="2.3 Implementar acciones orientadas a la transformación digital de la entidad. "/>
    <x v="47"/>
    <x v="75"/>
    <n v="1"/>
    <s v="Porcentaje"/>
    <x v="114"/>
    <x v="13"/>
    <s v="Inversión"/>
    <s v="Generación de valor público a través del emprendimiento y la innovación para la UPME ubicada en Bogotá._x000a_a. Ejecutar las iniciativas de socialización y despliegue de información del Plan Estratégico de comunicaciones. b. Potenciar la búsqueda, intercambio,"/>
    <x v="8"/>
    <m/>
    <s v="X"/>
    <m/>
    <x v="22"/>
    <x v="20"/>
    <s v="3. Gestión con Valores para Resultados"/>
    <s v="3.6 Gobierno Digital"/>
    <s v="2. Plan Anual de Adquisiciones"/>
    <d v="2022-03-31T00:00:00"/>
    <n v="1.26E-2"/>
    <s v="• Se definió el Plan de Trabajo  con los responsables de la política de administración de tierras a cargo del DNP y el IGAC y se definió el acompañamiento de la Cooperación Suiza como los conocedores de la metodología de identificación y caracterización d"/>
    <n v="1.26E-2"/>
    <s v="La actividad reporta avance  y se presentan las evidencias objetivas. La fecha de terminación es en noviembre."/>
    <d v="2022-04-19T00:00:00"/>
    <s v="Con avance"/>
    <d v="2022-06-30T00:00:00"/>
    <n v="1.7000000000000001E-2"/>
    <s v="Se definió el Plan de Trabajo con los responsables de la política de administración de tierras a cargo del DNP y el IGAC y se definió el acompañamiento de la Cooperación Suiza como los conocedores de la metodología de identificación y caracterización de l"/>
    <n v="0.03"/>
    <s v="Actividad con avance acumulado del 1,8%, cuenta con las evidencias. Finaliza en noviembre."/>
    <d v="2022-07-19T00:00:00"/>
    <s v="Cumplida"/>
    <m/>
    <m/>
    <s v="Cumplida en el segundo trimestre"/>
    <n v="0.03"/>
    <s v="Actividad cumplida en el 2do trimestre."/>
    <d v="2022-10-14T00:00:00"/>
    <x v="0"/>
  </r>
  <r>
    <n v="32"/>
    <s v="Objetivo Estratégico No.2"/>
    <s v="Incorporar las mejores prácticas organizacionales y tecnológicas que garanticen calidad e integridad de la gestión pública."/>
    <s v="2.3 Implementar acciones orientadas a la transformación digital de la entidad. "/>
    <x v="47"/>
    <x v="75"/>
    <n v="1"/>
    <s v="Porcentaje"/>
    <x v="115"/>
    <x v="13"/>
    <s v="Inversión"/>
    <s v="Generación de valor público a través del emprendimiento y la innovación para la UPME ubicada en Bogotá._x000a_a. Ejecutar las iniciativas de socialización y despliegue de información del Plan Estratégico de comunicaciones. b. Potenciar la búsqueda, intercambio,"/>
    <x v="8"/>
    <m/>
    <s v="X"/>
    <m/>
    <x v="22"/>
    <x v="20"/>
    <s v="3. Gestión con Valores para Resultados"/>
    <s v="3.6 Gobierno Digital"/>
    <s v="2. Plan Anual de Adquisiciones"/>
    <d v="2022-03-31T00:00:00"/>
    <n v="1.26E-2"/>
    <s v="• Se definió el Plan de Trabajo  con los responsables de la política de administración de tierras a cargo del DNP y el IGAC y se definió el acompañamiento de la Cooperación Suiza como los conocedores de la metodología de identificación y caracterización d"/>
    <n v="1.26E-2"/>
    <s v="La actividad reporta avance  y se presentan las evidencias objetivas. La fecha de terminación es en noviembre."/>
    <d v="2022-04-19T00:00:00"/>
    <s v="Con avance"/>
    <d v="2022-06-30T00:00:00"/>
    <n v="0.01"/>
    <s v="Se definió el Plan de Trabajo con los responsables de la política de administración de tierras a cargo del DNP y el IGAC y se definió el acompañamiento de la Cooperación Suiza como los conocedores de la metodología de identificación y caracterización de l"/>
    <n v="0.03"/>
    <s v="Actividad cumplida durante el 2do trimestre, cuenta con las evidencias. Finalizaba en noviembre."/>
    <d v="2022-07-19T00:00:00"/>
    <s v="Cumplida"/>
    <m/>
    <m/>
    <s v="Cumplida en el segundo trimestre"/>
    <n v="0.03"/>
    <s v="Actividad cumplida desde el 2do trimestre."/>
    <d v="2022-10-14T00:00:00"/>
    <x v="0"/>
  </r>
  <r>
    <n v="33"/>
    <s v="Objetivo Estratégico No.2"/>
    <s v="Incorporar las mejores prácticas organizacionales y tecnológicas que garanticen calidad e integridad de la gestión pública."/>
    <s v="2.3 Implementar acciones orientadas a la transformación digital de la entidad."/>
    <x v="47"/>
    <x v="75"/>
    <n v="1"/>
    <s v="Porcentaje"/>
    <x v="116"/>
    <x v="7"/>
    <s v="Inversión"/>
    <s v="Generación de valor público a través del emprendimiento y la innovación para la UPME ubicada en Bogotá._x000a_a. Ejecutar las iniciativas de socialización y despliegue de información del Plan Estratégico de comunicaciones. b. Potenciar la búsqueda, intercambio,"/>
    <x v="8"/>
    <m/>
    <s v="X"/>
    <m/>
    <x v="22"/>
    <x v="20"/>
    <s v="3. Gestión con Valores para Resultados"/>
    <s v="3.6 Gobierno Digital"/>
    <s v="2. Plan Anual de Adquisiciones"/>
    <d v="2022-03-31T00:00:00"/>
    <n v="1.6799999999999999E-2"/>
    <s v="• Se definió el Plan de Trabajo  con los responsables de la política de administración de tierras a cargo del DNP y el IGAC y se definió el acompañamiento de la Cooperación Suiza como los conocedores de la metodología de identificación y caracterización d"/>
    <n v="1.6799999999999999E-2"/>
    <s v="La actividad reporta avance  y se presentan las evidencias objetivas. La fecha de terminación es en noviembre."/>
    <d v="2022-04-19T00:00:00"/>
    <s v="Con avance"/>
    <d v="2022-06-30T00:00:00"/>
    <n v="2.3E-2"/>
    <s v="Se definió el Plan de Trabajo con los responsables de la política de administración de tierras a cargo del DNP y el IGAC y se definió el acompañamiento de la Cooperación Suiza como los conocedores de la metodología de identificación y caracterización de l"/>
    <n v="0.04"/>
    <s v="Actividad cumplida durante el 2do trimestre, cuenta con las evidencias. Finalizaba en noviembre."/>
    <d v="2022-07-19T00:00:00"/>
    <s v="Cumplida"/>
    <m/>
    <m/>
    <s v="Cumplida en el segundo trimestre"/>
    <n v="0.04"/>
    <s v="Actividad cumplida en el 2do trimestre."/>
    <d v="2022-10-14T00:00:00"/>
    <x v="0"/>
  </r>
  <r>
    <n v="1"/>
    <s v="Objetivo Estratégico No.2"/>
    <s v="Incorporar las mejores prácticas organizacionales y tecnológicas que garanticen calidad e integridad de la gestión pública."/>
    <s v="2.1 Realizar la modernización institucional con procesos fortalecidos, eficientes y eficaces."/>
    <x v="48"/>
    <x v="76"/>
    <n v="1"/>
    <s v="Unidad"/>
    <x v="117"/>
    <x v="6"/>
    <s v="Funcionamiento / Inversión"/>
    <s v="Generación de valor público a través del emprendimiento y la innovación para la UPME ubicada en Bogotá._x000a_a. Promover la transformación de las capacidades del Talento Humano hacia la transformación digital y la economía digital."/>
    <x v="9"/>
    <m/>
    <s v="X"/>
    <m/>
    <x v="9"/>
    <x v="11"/>
    <s v="7. Control Interno"/>
    <s v="7.1 Control interno"/>
    <s v="N.A."/>
    <d v="2022-01-26T00:00:00"/>
    <n v="0.1"/>
    <s v="Se elaboró y presentó para aprobación el Programa Anual de Auditoría Interna - PAAI 2022, en sesión 1 del 26/01/2022 del Comité de Coordinación de Control Interno"/>
    <n v="0.1"/>
    <s v="Se cumplió la actividad oportunamente y cuenta con las evidencias objetivas correspondientes."/>
    <d v="2022-04-19T00:00:00"/>
    <s v="Cumplida"/>
    <m/>
    <m/>
    <m/>
    <n v="0.1"/>
    <s v="Actividad cumplida en el 1er trimestre."/>
    <d v="2022-07-19T00:00:00"/>
    <s v="Cumplida"/>
    <m/>
    <m/>
    <m/>
    <n v="0.1"/>
    <s v="Actividad cumplida desde el 1er trimestre."/>
    <d v="2022-10-14T00:00:00"/>
    <x v="0"/>
  </r>
  <r>
    <n v="2"/>
    <s v="Objetivo Estratégico No.2"/>
    <s v="Incorporar las mejores prácticas organizacionales y tecnológicas que garanticen calidad e integridad de la gestión pública."/>
    <s v="2.1 Realizar la modernización institucional con procesos fortalecidos, eficientes y eficaces."/>
    <x v="49"/>
    <x v="77"/>
    <n v="10"/>
    <s v="Unidad"/>
    <x v="118"/>
    <x v="17"/>
    <s v="Funcionamiento / Inversión"/>
    <s v="Generación de valor público a través del emprendimiento y la innovación para la UPME ubicada en Bogotá._x000a_a. Promover la transformación de las capacidades del Talento Humano hacia la transformación digital y la economía digital."/>
    <x v="9"/>
    <s v="X"/>
    <m/>
    <m/>
    <x v="0"/>
    <x v="2"/>
    <s v="7. Control Interno"/>
    <s v="7.1 Control interno"/>
    <s v="N.A."/>
    <d v="2022-03-31T00:00:00"/>
    <n v="0.08"/>
    <s v="Se realizaron dos (2) auditorías internas a los procesos de Demanda y Prospectiva Energética y Gestión del Talento Humano"/>
    <n v="0.08"/>
    <s v="La actividad reporta avance con las evidencias objetivas del mismo. Finaliza en diciembre."/>
    <d v="2022-04-19T00:00:00"/>
    <s v="Con avance"/>
    <d v="2022-06-30T00:00:00"/>
    <n v="0.16"/>
    <s v="Se realizaron dos (2) auditorías internas a los procesos de Gestión de Servicios Administrativos y Gestión Jurídica, que incluyó la revision de actos administrativos, ver radicados: 20221000021103 y 20221000015973"/>
    <n v="0.16"/>
    <s v="Actividad con avance acumulado del 16%, cuenta con las evidencias de las auditorías realizadas en el trimestre. Finaliza en diciembre. (Se ajustó el porcentaje acumulado del 9%, acorde con revisión conjunta con el área)"/>
    <d v="2022-07-19T00:00:00"/>
    <s v="Con avance y en terminos"/>
    <d v="2022-09-30T00:00:00"/>
    <n v="0.2"/>
    <s v="Se realizaron dos (2) auditorías internas a los procesos de Servicio al Ciudadano PQR y PEI de Hidrocarburos, ver radicado 20221000029773 y 20221000032203"/>
    <n v="0.2"/>
    <s v="Actividad con avance acumulado en el 3trimestre del 20%, cuenta con las evidencias de las auditorías realizadas en el trimestre, los cuales corresponden a los informes publicados en ORFEO. Finaliza en diciembre."/>
    <d v="2022-10-14T00:00:00"/>
    <x v="1"/>
  </r>
  <r>
    <n v="3"/>
    <s v="Objetivo Estratégico No.2"/>
    <s v="Incorporar las mejores prácticas organizacionales y tecnológicas que garanticen calidad e integridad de la gestión pública."/>
    <s v="2.1 Realizar la modernización institucional con procesos fortalecidos, eficientes y eficaces."/>
    <x v="50"/>
    <x v="78"/>
    <n v="47"/>
    <s v="Unidad"/>
    <x v="119"/>
    <x v="6"/>
    <s v="Funcionamiento / Inversión"/>
    <s v="Generación de valor público a través del emprendimiento y la innovación para la UPME ubicada en Bogotá._x000a_a. Ejecutar las iniciativas de socialización y despliegue de información del Plan Estratégico de comunicaciones. b. Potenciar la búsqueda, intercambio,"/>
    <x v="9"/>
    <s v="X"/>
    <m/>
    <m/>
    <x v="9"/>
    <x v="2"/>
    <s v="7. Control Interno"/>
    <s v="7.1 Control interno"/>
    <s v="N.A."/>
    <d v="2022-03-31T00:00:00"/>
    <n v="0.04"/>
    <s v="Se realizaron diez y nueve (19) informes de ley de acuerdo al Programa Anual de Auditoría Interna 2022."/>
    <n v="0.04"/>
    <s v="La actividad reporta avance con las evidencias objetivas del mismo. Finaliza en diciembre."/>
    <d v="2022-04-19T00:00:00"/>
    <s v="Con avance"/>
    <d v="2022-06-30T00:00:00"/>
    <n v="0.05"/>
    <s v="Se realizaron seis (6) informes de ley de acuerdo al Programa Anual de Auditoria Interna 2022. Ver soportes en Drive"/>
    <n v="0.05"/>
    <s v="Actividad con avance acumulado del 5%, cuenta con las evidencias de los informes realizados en el trimestre. Finaliza en diciembre. (Se ajustó el porcentaje acumulado del 9%, acorde con revisión conjunta con el área)"/>
    <d v="2022-07-19T00:00:00"/>
    <s v="Con avance y en terminos"/>
    <d v="2022-09-30T00:00:00"/>
    <n v="0.08"/>
    <s v="Se realizaron trece (13) informes de ley de acuerdo al Programa Anual de Auditoria Interna 2022. Ver soportes en Drive y https://www1.upme.gov.co/Gestion-y-control/InformesControlInterno/Evaluacion_Independiente_Estado_SCI_I_2022.pdf"/>
    <n v="0.08"/>
    <s v="Actividad con avance acumulado en el 3trimestre del 8%, cuenta con las evidencias de los informes realizados en el trimestre. Finaliza en diciembre."/>
    <d v="2022-10-14T00:00:00"/>
    <x v="1"/>
  </r>
  <r>
    <n v="4"/>
    <s v="Objetivo Estratégico No.2"/>
    <s v="Incorporar las mejores prácticas organizacionales y tecnológicas que garanticen calidad e integridad de la gestión pública."/>
    <s v="2.1 Realizar la modernización institucional con procesos fortalecidos, eficientes y eficaces."/>
    <x v="51"/>
    <x v="79"/>
    <n v="24"/>
    <s v="Unidad"/>
    <x v="120"/>
    <x v="6"/>
    <s v="Funcionamiento / Inversión"/>
    <s v="Generación de valor público a través del emprendimiento y la innovación para la UPME ubicada en Bogotá._x000a_a. Ejecutar las iniciativas de socialización y despliegue de información del Plan Estratégico de comunicaciones. b. Potenciar la búsqueda, intercambio,"/>
    <x v="9"/>
    <s v="X"/>
    <m/>
    <m/>
    <x v="9"/>
    <x v="2"/>
    <s v="7. Control Interno"/>
    <s v="7.1 Control interno"/>
    <s v="N.A."/>
    <d v="2022-03-31T00:00:00"/>
    <n v="2.5000000000000001E-2"/>
    <s v="Se realizaron seis (6) seguimientos de ley de acuerdo al Programa Anual de Auditoría Interna 2022."/>
    <n v="2.5000000000000001E-2"/>
    <s v="La actividad reporta avance con las evidencias objetivas del mismo. Finaliza en diciembre."/>
    <d v="2022-04-19T00:00:00"/>
    <s v="Con avance"/>
    <d v="2022-06-30T00:00:00"/>
    <n v="0.05"/>
    <s v="Se realizaron seis (6) seguimientos de ley de acuerdo al Programa Anual de Auditoria Interna 2022. Ver https://www1.upme.gov.co/Seguimiento/InformesControlInterno/Seguimiento_PAAC_riesgos_corrupcion_abril_2022.pdf; https://www1.upme.gov.co/Seguimiento/Inf"/>
    <n v="0.05"/>
    <s v="Actividad con avance acumulado del 5%, cuenta con las evidencias de los seguimientos realizados en el trimestre (Publicados en la página web). Finaliza en diciembre."/>
    <d v="2022-07-19T00:00:00"/>
    <s v="Con avance y en terminos"/>
    <d v="2022-09-30T00:00:00"/>
    <n v="0.08"/>
    <s v="Se realizaron ocho (8) seguimientos de ley de acuerdo al Programa Anual de Auditoria Interna 2022. Ver https://www1.upme.gov.co/Gestion-y-control/InformesControlInterno/Seguimiento_PAAC_riesgos_corrupcion_agosto_2022.pdf; https://www1.upme.gov.co/Gestion-"/>
    <n v="0.08"/>
    <s v="Actividad con avance acumulado en el 3er trimestre del 8%, cuenta con las evidencias de los seguimientos realizados en el trimestre. Finaliza en diciembre."/>
    <d v="2022-10-14T00:00:00"/>
    <x v="1"/>
  </r>
  <r>
    <n v="5"/>
    <s v="Objetivo Estratégico No.2"/>
    <s v="Incorporar las mejores prácticas organizacionales y tecnológicas que garanticen calidad e integridad de la gestión pública."/>
    <s v="2.1 Realizar la modernización institucional con procesos fortalecidos, eficientes y eficaces."/>
    <x v="52"/>
    <x v="80"/>
    <n v="1"/>
    <s v="Porcentaje"/>
    <x v="121"/>
    <x v="18"/>
    <s v="Funcionamiento / Inversión"/>
    <s v="Generación de valor público a través del emprendimiento y la innovación para la UPME ubicada en Bogotá._x000a_a. Ejecutar las iniciativas de socialización y despliegue de información del Plan Estratégico de comunicaciones. b. Potenciar la búsqueda, intercambio,"/>
    <x v="9"/>
    <s v="X"/>
    <m/>
    <m/>
    <x v="9"/>
    <x v="2"/>
    <s v="7. Control Interno"/>
    <s v="7.1 Control interno"/>
    <s v="N.A."/>
    <d v="2022-03-31T00:00:00"/>
    <n v="0.05"/>
    <s v="Se ajusta el porcentaje de avance inicialmente reportado al 5%. Siendo este la 4ta parte del porcentaje asignado a la actividad, toda vez que esta se ejecuta por demanda. _x000a_La actividad reporta cumplimiento anticipado y cuenta con las evidencias acordes co"/>
    <n v="0.05"/>
    <s v="La actividad reporta cumplimiento anticipado y cuenta con las evidencias acordes con el reporte. Se recomienda revisar el porcentaje reportado toda vez que la subactividad &quot;Asesorias y acompañamientos (Incluido asesoria en comites)&quot; se continuarán realiza"/>
    <d v="2022-04-19T00:00:00"/>
    <s v="Con avance"/>
    <d v="2022-06-30T00:00:00"/>
    <n v="0.05"/>
    <s v="Se realizaron asesorias y acompañamientos en 2 Comites de Gestión y Desempeño, 9 Comités de Contratación, 4 Comités de Conciliación, 8 Mesas de Coordinación y 1 Comité Sectorial de Control Interno"/>
    <n v="0.1"/>
    <s v="Actividad con avance acumulado del 10%, faltan las evidencias. Finaliza en diciembre."/>
    <d v="2022-07-19T00:00:00"/>
    <s v="Con avance y en terminos"/>
    <d v="2022-09-30T00:00:00"/>
    <n v="0.15"/>
    <s v="Se realizaron asesorias y acompañamientos en 13 Comités de Contratación, 5 de Conciliación, 1 Sostenibilidad Contable, 20 Mesas de Coordinación y 1 de Control Interno."/>
    <n v="0.15"/>
    <s v="Actividad con avance acumulado en el 3er trimestre del 15%, cuenta con las evidencias de las asesorías y acompañamientos realizados en el trimestre. Finaliza en diciembre."/>
    <d v="2022-10-14T00:00:00"/>
    <x v="1"/>
  </r>
  <r>
    <n v="6"/>
    <s v="Objetivo Estratégico No.2"/>
    <s v="Incorporar las mejores prácticas organizacionales y tecnológicas que garanticen calidad e integridad de la gestión pública."/>
    <s v="2.1 Realizar la modernización institucional con procesos fortalecidos, eficientes y eficaces."/>
    <x v="53"/>
    <x v="81"/>
    <n v="1"/>
    <s v="Porcentaje"/>
    <x v="122"/>
    <x v="6"/>
    <s v="Funcionamiento / Inversión"/>
    <s v="Generación de valor público a través del emprendimiento y la innovación para la UPME ubicada en Bogotá._x000a_a. Ejecutar las iniciativas de socialización y despliegue de información del Plan Estratégico de comunicaciones. b. Potenciar la búsqueda, intercambio,"/>
    <x v="9"/>
    <s v="X"/>
    <m/>
    <m/>
    <x v="9"/>
    <x v="2"/>
    <s v="7. Control Interno"/>
    <s v="7.1 Control interno"/>
    <s v="N.A."/>
    <d v="2022-03-31T00:00:00"/>
    <n v="2.5000000000000001E-2"/>
    <s v="Se ajusta el porcentaje de avance inicialmente reportado al 2,5%. Siendo este la 4ta parte del porcentaje asignado a la actividad, toda vez que esta se ejecuta por demanda. _x000a_La actividad reporta cumplimiento anticipado y  evidencias objetivas del mismo. F"/>
    <n v="2.5000000000000001E-2"/>
    <s v="La actividad reporta cumplimiento anticipado y  evidencias objetivas del mismo. Finaliza en diciembre. "/>
    <d v="2022-04-19T00:00:00"/>
    <s v="Con avance"/>
    <d v="2022-06-30T00:00:00"/>
    <n v="2.5000000000000001E-2"/>
    <s v="Se apoyó la respuesta a 5 solicitudes de información de la CGR, según los siguientes radicados: 20221110055812; 20221110063552; 20221110075182; 20221110075672; 20221110093362."/>
    <n v="0.05"/>
    <s v="Actividad con avance acumulado del 5%, cuenta con las evidencias que corresponden a las respuestas a entes de control en las que se apoyó durante el trimestre. Finaliza en diciembre."/>
    <d v="2022-07-19T00:00:00"/>
    <s v="Con avance y en terminos"/>
    <d v="2022-09-30T00:00:00"/>
    <n v="7.4999999999999997E-2"/>
    <s v="Se apoyó la respuesta a tres (3) requerimientos de la CGR 20221110166642 respuesta 20221100127991 _x000a_ 20221110159582respuesta 20221000123831_x000a_ 20221110174182, la respuesta esta en trámite"/>
    <n v="7.4999999999999997E-2"/>
    <s v="Actividad con avance acumulado en el 3er trimestre del 7,5%, cuenta con las evidencias de las las respuestas a entes de control dadas en el trimestre las cuales se hacen con el apoyo de la oficina CI. Finaliza en diciembre."/>
    <d v="2022-10-14T00:00:00"/>
    <x v="1"/>
  </r>
  <r>
    <n v="1"/>
    <s v="Objetivo Estratégico No.4"/>
    <s v="Desarrollar las acciones necesarias que permitan materializar los planes, programas y proyectos en el sector minero energético."/>
    <s v="4.1 Impulsar obras de infraestructura para abastecimiento y confiabilidad energética."/>
    <x v="54"/>
    <x v="82"/>
    <n v="1"/>
    <s v="Unidad"/>
    <x v="123"/>
    <x v="1"/>
    <s v="Inversión"/>
    <s v="Asesoría para la planeación de abastecimiento y confiabilidad del sub sector de hidrocarburos a nivel Nacional."/>
    <x v="10"/>
    <m/>
    <s v="X"/>
    <m/>
    <x v="2"/>
    <x v="9"/>
    <s v="2. Direccionamiento Estratégico"/>
    <s v="2.1 Planeación Institucional"/>
    <s v="N.A."/>
    <m/>
    <n v="0"/>
    <m/>
    <m/>
    <m/>
    <m/>
    <s v="En terminos"/>
    <d v="2022-06-30T00:00:00"/>
    <n v="0.01"/>
    <s v="Se actualizaron y publicaron los Anexos 3, 5 y 6 de los DSI de la convocatoria pública UPME GN 001-2022 corresponden a las condiciones de selección y contratación del Auditor del proyecto de la Infraestructura de Importación de Gas del Pacífico (IIGP). Es"/>
    <n v="0.01"/>
    <s v="Actividad con avance del 1%, cuenta con las evidencias acorde con el reporte. Queda con rezago del 4% frente a la ponderación asignada. Finalizaba en abril. "/>
    <d v="2022-07-19T00:00:00"/>
    <s v="Incumplida"/>
    <m/>
    <m/>
    <m/>
    <n v="0.01"/>
    <s v="Actiidad que continúa con el mismo avance del 1er trimestre, dado que se aprobó la modificación a la fecha de terminación, se encuentra en terminos. Finaliza en Octubre."/>
    <d v="2022-10-14T00:00:00"/>
    <x v="1"/>
  </r>
  <r>
    <n v="2"/>
    <s v="Objetivo Estratégico No.4"/>
    <s v="Desarrollar las acciones necesarias que permitan materializar los planes, programas y proyectos en el sector minero energético."/>
    <s v="4.1 Impulsar obras de infraestructura para abastecimiento y confiabilidad energética."/>
    <x v="54"/>
    <x v="82"/>
    <n v="1"/>
    <s v="Unidad"/>
    <x v="124"/>
    <x v="1"/>
    <s v="Inversión"/>
    <s v="Asesoría para la planeación de abastecimiento y confiabilidad del sub sector de hidrocarburos a nivel Nacional."/>
    <x v="10"/>
    <m/>
    <s v="X"/>
    <m/>
    <x v="9"/>
    <x v="10"/>
    <s v="2. Direccionamiento Estratégico"/>
    <s v="2.1 Planeación Institucional"/>
    <s v="N.A."/>
    <m/>
    <n v="0"/>
    <m/>
    <m/>
    <m/>
    <m/>
    <s v="En terminos"/>
    <d v="2022-06-30T00:00:00"/>
    <n v="0.01"/>
    <s v="Se actualizaron y publicaron los Documentos de Selección del Inversionista (DSI) que dieron origen a la convocatoria pública UPME GN No. 001 de 2022. Se recibieron comentarios a los DSI hasta el 30 de junio de 2022."/>
    <n v="0.01"/>
    <s v="Actividad que reporta un avance acumulado de 1%, cuenta con las evidencias correspondientes. Finaliza en noviembre."/>
    <d v="2022-07-19T00:00:00"/>
    <s v="Con avance y en terminos"/>
    <m/>
    <m/>
    <m/>
    <n v="0.01"/>
    <s v="Actividad que continua con un avance acumulado de 1%, en el 3er trimestre no reporta avance. Finaliza en noviembre."/>
    <d v="2022-10-14T00:00:00"/>
    <x v="1"/>
  </r>
  <r>
    <n v="3"/>
    <s v="Objetivo Estratégico No.4"/>
    <s v="Desarrollar las acciones necesarias que permitan materializar los planes, programas y proyectos en el sector minero energético."/>
    <s v="4.1 Impulsar obras de infraestructura para abastecimiento y confiabilidad energética."/>
    <x v="54"/>
    <x v="82"/>
    <n v="1"/>
    <s v="Unidad"/>
    <x v="125"/>
    <x v="12"/>
    <s v="Inversión"/>
    <s v="Asesoría para la planeación de abastecimiento y confiabilidad del sub sector de hidrocarburos a nivel Nacional."/>
    <x v="10"/>
    <m/>
    <s v="X"/>
    <m/>
    <x v="11"/>
    <x v="2"/>
    <s v="2. Direccionamiento Estratégico"/>
    <s v="2.1 Planeación Institucional"/>
    <s v="N.A."/>
    <m/>
    <n v="0"/>
    <m/>
    <m/>
    <m/>
    <m/>
    <s v="En terminos"/>
    <m/>
    <n v="0"/>
    <m/>
    <n v="0"/>
    <s v="Actividad que se ejecutará entre junio y diciembre según lo proyectado."/>
    <d v="2022-07-19T00:00:00"/>
    <s v="Sin avance y en terminos"/>
    <m/>
    <m/>
    <m/>
    <n v="0"/>
    <s v="Actividad al 3er trimestre no reporta avance. Finaliza en diciembre."/>
    <d v="2022-10-14T00:00:00"/>
    <x v="3"/>
  </r>
  <r>
    <n v="4"/>
    <s v="Objetivo Estratégico No.4"/>
    <s v="Desarrollar las acciones necesarias que permitan materializar los planes, programas y proyectos en el sector minero energético."/>
    <s v="4.1 Impulsar obras de infraestructura para abastecimiento y confiabilidad energética."/>
    <x v="54"/>
    <x v="82"/>
    <n v="1"/>
    <s v="Unidad"/>
    <x v="126"/>
    <x v="1"/>
    <s v="Inversión"/>
    <s v="Asesoría para la planeación de abastecimiento y confiabilidad del sub sector de hidrocarburos a nivel Nacional."/>
    <x v="10"/>
    <m/>
    <s v="X"/>
    <m/>
    <x v="9"/>
    <x v="2"/>
    <s v="2. Direccionamiento Estratégico"/>
    <s v="2.1 Planeación Institucional"/>
    <s v="N.A."/>
    <m/>
    <n v="0"/>
    <m/>
    <m/>
    <m/>
    <m/>
    <s v="En terminos"/>
    <m/>
    <n v="0"/>
    <m/>
    <n v="0"/>
    <s v="Actividad que al 2do semestre no cuenta con reporte de avance. inició desde enero y finaliza en diciembre."/>
    <d v="2022-07-19T00:00:00"/>
    <s v="Sin avance y en terminos"/>
    <m/>
    <m/>
    <m/>
    <n v="0"/>
    <s v="Actividad al 3er trimestre no reporta avance. Finaliza en diciembre."/>
    <d v="2022-10-14T00:00:00"/>
    <x v="3"/>
  </r>
  <r>
    <n v="5"/>
    <s v="Objetivo Estratégico No.4"/>
    <s v="Desarrollar las acciones necesarias que permitan materializar los planes, programas y proyectos en el sector minero energético."/>
    <s v="4.1 Impulsar obras de infraestructura para abastecimiento y confiabilidad energética."/>
    <x v="54"/>
    <x v="83"/>
    <n v="1"/>
    <s v="Unidad"/>
    <x v="127"/>
    <x v="1"/>
    <s v="Inversión"/>
    <s v="Asesoría para la planeación de abastecimiento y confiabilidad del sub sector de hidrocarburos a nivel Nacional."/>
    <x v="10"/>
    <s v="X"/>
    <m/>
    <s v="Subdirección de Energía Eléctrica - GIT Generación y Registro"/>
    <x v="9"/>
    <x v="4"/>
    <s v="2. Direccionamiento Estratégico"/>
    <s v="2.1 Planeación Institucional"/>
    <s v="N.A."/>
    <d v="2022-03-31T00:00:00"/>
    <n v="0.03"/>
    <s v="Se ha actualizado la información insumo e identificado como temas a responder: i)- verificación de la pertinencia de las obras de infraestructura recomendados en el Estudio Técnico del Plan de Abastecimiento de Gas Natural anterior;  ii)- Pertinencia del "/>
    <n v="0.03"/>
    <s v="La actividad presenta rezago del 2% frente a los programado (5%), reporta avance y tiene las evidencias de lo reportado."/>
    <d v="2022-04-19T00:00:00"/>
    <s v="Con rezago"/>
    <m/>
    <m/>
    <m/>
    <n v="0.03"/>
    <s v="La actividad no reporta avance en el 2do trimestre. continua con rezago del 2%. Finalizaba en febrero."/>
    <d v="2022-07-19T00:00:00"/>
    <s v="Incumplida"/>
    <d v="2022-08-31T00:00:00"/>
    <n v="0.02"/>
    <s v="Se tiene la actualización de los insumo, el modelamiento de abastecimiento y se adelanta confiabilidad."/>
    <n v="0.05"/>
    <s v="Se cumplió con la actividad durante el 3er trimestre, cuenta con las evidencias objetivas."/>
    <d v="2022-10-14T00:00:00"/>
    <x v="0"/>
  </r>
  <r>
    <n v="6"/>
    <s v="Objetivo Estratégico No.4"/>
    <s v="Desarrollar las acciones necesarias que permitan materializar los planes, programas y proyectos en el sector minero energético."/>
    <s v="4.1 Impulsar obras de infraestructura para abastecimiento y confiabilidad energética."/>
    <x v="54"/>
    <x v="83"/>
    <n v="1"/>
    <s v="Unidad"/>
    <x v="128"/>
    <x v="7"/>
    <s v="Inversión"/>
    <s v="Asesoría para la planeación de abastecimiento y confiabilidad del sub sector de hidrocarburos a nivel Nacional."/>
    <x v="10"/>
    <m/>
    <s v="X"/>
    <m/>
    <x v="0"/>
    <x v="8"/>
    <s v="2. Direccionamiento Estratégico"/>
    <s v="2.1 Planeación Institucional"/>
    <s v="N.A."/>
    <d v="2022-03-31T00:00:00"/>
    <n v="0.01"/>
    <s v="Se ha avanzado en la simulación del sistema nacional de gas natural y reconocido que las obras antes recomendadas siguen siendo necesarias."/>
    <n v="0.01"/>
    <s v="La actividad presenta rezago del 3% frente a lo programado (4%), reporta avance y tiene las evidencias de lo reportado."/>
    <d v="2022-04-19T00:00:00"/>
    <s v="Con rezago"/>
    <m/>
    <m/>
    <m/>
    <n v="0.01"/>
    <s v="La actividad no reporta avance en el 2do trimestre. continua con rezago del 3%. Finalizaba en febrero."/>
    <d v="2022-07-19T00:00:00"/>
    <s v="Incumplida"/>
    <d v="2022-09-30T00:00:00"/>
    <n v="0.01"/>
    <s v="Se ha presentado un avance preliminar al interior de la subdirección, con el proposito de conseguir retroalimentación."/>
    <n v="0.02"/>
    <s v="La actividad presenta avance durante el 3er trimestre, llegando a un avance acumulado del 2%, queda con rezago del 2%. Finalizaba en septiembre segun la fecha de reprogramación aprobada en mite del mes de julio."/>
    <d v="2022-10-14T00:00:00"/>
    <x v="2"/>
  </r>
  <r>
    <n v="7"/>
    <s v="Objetivo Estratégico No.4"/>
    <s v="Desarrollar las acciones necesarias que permitan materializar los planes, programas y proyectos en el sector minero energético."/>
    <s v="4.1 Impulsar obras de infraestructura para abastecimiento y confiabilidad energética."/>
    <x v="54"/>
    <x v="83"/>
    <n v="1"/>
    <s v="Unidad"/>
    <x v="129"/>
    <x v="14"/>
    <s v="Inversión"/>
    <s v="Asesoría para la planeación de abastecimiento y confiabilidad del sub sector de hidrocarburos a nivel Nacional."/>
    <x v="10"/>
    <m/>
    <s v="X"/>
    <m/>
    <x v="13"/>
    <x v="10"/>
    <s v="2. Direccionamiento Estratégico"/>
    <s v="2.1 Planeación Institucional"/>
    <s v="N.A."/>
    <m/>
    <n v="0"/>
    <m/>
    <m/>
    <m/>
    <m/>
    <s v="En terminos"/>
    <d v="2022-06-30T00:00:00"/>
    <n v="3.3E-3"/>
    <s v="A partir de las proyecciones nacionales de demanda de gas natural se realizó la expansión a nivel nodal.  Se desarrolló la proyección de demanda de gas natural termoeléctrico a nivel de central."/>
    <n v="3.3E-3"/>
    <s v="Actividad con avance el 0,33%, cuenta con evidencia y queda con rezago del 0,67%. Finalizaba en abril."/>
    <d v="2022-07-19T00:00:00"/>
    <s v="Incumplida"/>
    <m/>
    <m/>
    <m/>
    <n v="0"/>
    <s v="Actividad al 3er trimestre no reporta avance, coninúa con el mismo avance del 1er trimestre. Finaliza en noviembre."/>
    <d v="2022-10-14T00:00:00"/>
    <x v="1"/>
  </r>
  <r>
    <n v="8"/>
    <s v="Objetivo Estratégico No.4"/>
    <s v="Desarrollar las acciones necesarias que permitan materializar los planes, programas y proyectos en el sector minero energético."/>
    <s v="4.1 Impulsar obras de infraestructura para abastecimiento y confiabilidad energética."/>
    <x v="54"/>
    <x v="83"/>
    <n v="1"/>
    <s v="Unidad"/>
    <x v="130"/>
    <x v="1"/>
    <s v="Inversión"/>
    <s v="Asesoría para la planeación de abastecimiento y confiabilidad del sub sector de hidrocarburos a nivel Nacional."/>
    <x v="10"/>
    <m/>
    <s v="X"/>
    <m/>
    <x v="13"/>
    <x v="10"/>
    <s v="2. Direccionamiento Estratégico"/>
    <s v="2.1 Planeación Institucional"/>
    <s v="N.A."/>
    <m/>
    <n v="0"/>
    <m/>
    <m/>
    <m/>
    <m/>
    <s v="En terminos"/>
    <d v="2022-06-30T00:00:00"/>
    <n v="1.6500000000000001E-2"/>
    <s v="Se continúa con la consecución de información insumo proveniente de los agentes para los análisis sectoriales asociados al mencionado plan."/>
    <n v="1.6500000000000001E-2"/>
    <s v="Actividad con avance del 1,65%, no cuenta con evidencias, queda con rezago del 3,35%. Finalizaba en abril."/>
    <d v="2022-07-19T00:00:00"/>
    <s v="Incumplida"/>
    <m/>
    <m/>
    <m/>
    <n v="0"/>
    <s v="Actividad al 3er trimestre no reporta avance, coninúa con el mismo avance del 1er trimestre. Finaliza en noviembre."/>
    <d v="2022-10-14T00:00:00"/>
    <x v="1"/>
  </r>
  <r>
    <n v="9"/>
    <s v="Objetivo Estratégico No.4"/>
    <s v="Desarrollar las acciones necesarias que permitan materializar los planes, programas y proyectos en el sector minero energético."/>
    <s v="4.1 Impulsar obras de infraestructura para abastecimiento y confiabilidad energética."/>
    <x v="55"/>
    <x v="84"/>
    <n v="1"/>
    <s v="Unidad"/>
    <x v="131"/>
    <x v="7"/>
    <s v="Inversión"/>
    <s v="Asesoría para la planeación de abastecimiento y confiabilidad del sub sector de hidrocarburos a nivel Nacional."/>
    <x v="10"/>
    <s v="X"/>
    <m/>
    <s v="Subdirección de Demanda"/>
    <x v="23"/>
    <x v="5"/>
    <s v="2. Direccionamiento Estratégico"/>
    <s v="2.1 Planeación Institucional"/>
    <s v="N.A."/>
    <d v="2022-03-31T00:00:00"/>
    <n v="0.04"/>
    <s v="A partir del análisis de las observaciones al Plan de Combustibles Líquidos del años anterior, se estableció un conjunto de actividades para mejorar la calidad del mismo."/>
    <n v="0.04"/>
    <s v="Se cumplió con la actividad acorde con los planificado y cuenta con las evidencias objetivas de su ejecución"/>
    <d v="2022-04-19T00:00:00"/>
    <s v="Cumplida"/>
    <m/>
    <m/>
    <m/>
    <n v="0.04"/>
    <s v="Actividad cumplida en el 1er trimestre."/>
    <d v="2022-07-19T00:00:00"/>
    <s v="Cumplida"/>
    <m/>
    <m/>
    <m/>
    <n v="0.04"/>
    <s v="Actividad cumplida desde el 1er trimestre."/>
    <d v="2022-10-14T00:00:00"/>
    <x v="0"/>
  </r>
  <r>
    <n v="10"/>
    <s v="Objetivo Estratégico No.4"/>
    <s v="Desarrollar las acciones necesarias que permitan materializar los planes, programas y proyectos en el sector minero energético."/>
    <s v="4.1 Impulsar obras de infraestructura para abastecimiento y confiabilidad energética."/>
    <x v="55"/>
    <x v="84"/>
    <n v="1"/>
    <s v="Unidad"/>
    <x v="132"/>
    <x v="7"/>
    <s v="Inversión"/>
    <s v="Asesoría para la planeación de abastecimiento y confiabilidad del sub sector de hidrocarburos a nivel Nacional."/>
    <x v="10"/>
    <s v="X"/>
    <m/>
    <s v="Subdirección de Demanda"/>
    <x v="23"/>
    <x v="5"/>
    <s v="2. Direccionamiento Estratégico"/>
    <s v="2.1 Planeación Institucional"/>
    <s v="N.A."/>
    <d v="2022-03-31T00:00:00"/>
    <n v="0.01"/>
    <s v="Se ha actualizado la información insumo e identificado como temas a responder y se adelantan consultas con los agentes sectoriales para revisar esta misma. "/>
    <n v="0.01"/>
    <s v="La actividad presenta rezago del 3% frente a los programado (4%), reporta avance y tiene las evidencias de lo reportado."/>
    <d v="2022-04-19T00:00:00"/>
    <s v="Con rezago"/>
    <m/>
    <n v="0.03"/>
    <s v="Actividad que presentó cumplimiento en mayo, el documento correspondiente se encuentra publicado en la página de la UPME y se puede encontrar en el link:_x000a_ https://www1.upme.gov.co/Hidrocarburos/publicaciones/PIACL_Confiabilidad_2022.pdf_x000a_"/>
    <n v="0.04"/>
    <s v="03/08/2022_x000a_Se ajusta el reporte acorde con justificación y evidencias del cumplimiento suministradas al GIT de Planeación."/>
    <d v="2022-07-19T00:00:00"/>
    <s v="Cumplida"/>
    <m/>
    <m/>
    <m/>
    <n v="0.04"/>
    <s v="Actividad cumplida en el 2do trimestre."/>
    <d v="2022-10-14T00:00:00"/>
    <x v="0"/>
  </r>
  <r>
    <n v="11"/>
    <s v="Objetivo Estratégico No.4"/>
    <s v="Desarrollar las acciones necesarias que permitan materializar los planes, programas y proyectos en el sector minero energético."/>
    <s v="4.1 Impulsar obras de infraestructura para abastecimiento y confiabilidad energética."/>
    <x v="55"/>
    <x v="84"/>
    <n v="1"/>
    <s v="Unidad"/>
    <x v="133"/>
    <x v="7"/>
    <s v="Inversión"/>
    <s v="Asesoría para la planeación de abastecimiento y confiabilidad del sub sector de hidrocarburos a nivel Nacional."/>
    <x v="10"/>
    <m/>
    <s v="X"/>
    <m/>
    <x v="7"/>
    <x v="0"/>
    <s v="2. Direccionamiento Estratégico"/>
    <s v="2.1 Planeación Institucional"/>
    <s v="N.A."/>
    <d v="2022-03-31T00:00:00"/>
    <n v="0"/>
    <m/>
    <n v="0"/>
    <s v="No presentó avance dado que no se ha terminado el Plan Indicativo de Combustibles Líquidos: Confiabilidad"/>
    <d v="2022-04-19T00:00:00"/>
    <s v="No cumplida"/>
    <m/>
    <m/>
    <m/>
    <n v="0"/>
    <s v="Actividad que al 2do trimestre continua sin reporte de avance. Finalizaba en marzo."/>
    <d v="2022-07-19T00:00:00"/>
    <s v="Incumplida"/>
    <m/>
    <m/>
    <m/>
    <n v="0"/>
    <s v="Actividad que al 3er trimestre continua sin reporte de avance. Finalizaba en marzo. Es importante revisar dado que la actividad anterior ya finalizó y el documento está publicado en la página web."/>
    <d v="2022-10-14T00:00:00"/>
    <x v="2"/>
  </r>
  <r>
    <n v="12"/>
    <s v="Objetivo Estratégico No.4"/>
    <s v="Desarrollar las acciones necesarias que permitan materializar los planes, programas y proyectos en el sector minero energético."/>
    <s v="4.1 Impulsar obras de infraestructura para abastecimiento y confiabilidad energética."/>
    <x v="56"/>
    <x v="85"/>
    <n v="1"/>
    <s v="Unidad"/>
    <x v="134"/>
    <x v="1"/>
    <s v="Inversión"/>
    <s v="Asesoría para la planeación de abastecimiento y confiabilidad del sub sector de hidrocarburos a nivel Nacional."/>
    <x v="10"/>
    <s v="X"/>
    <m/>
    <s v="Subdirección de Energía Eléctrica - GIT Cobertura"/>
    <x v="9"/>
    <x v="0"/>
    <s v="2. Direccionamiento Estratégico"/>
    <s v="2.1 Planeación Institucional"/>
    <s v="N.A."/>
    <d v="2022-03-31T00:00:00"/>
    <n v="0.05"/>
    <s v="Se realizó un análisis multicriterio sobre la viabilidad técnica de las diferentes alternativas de sustitución de leña y combustibles ineficientes para la cocción de alimentos en los departamentos del país"/>
    <n v="0.05"/>
    <s v="Se cumplió con la actividad acorde con los planificado y cuenta con las evidencias objetivas de su ejecución"/>
    <d v="2022-04-19T00:00:00"/>
    <s v="Cumplida"/>
    <m/>
    <m/>
    <m/>
    <n v="0.05"/>
    <s v="Actividad cumplida en el 1er trimestre. "/>
    <d v="2022-07-19T00:00:00"/>
    <s v="Cumplida"/>
    <m/>
    <m/>
    <m/>
    <n v="0.05"/>
    <s v="Actividad cumplida desde el 1er trimestre. "/>
    <d v="2022-10-14T00:00:00"/>
    <x v="0"/>
  </r>
  <r>
    <n v="13"/>
    <s v="Objetivo Estratégico No.4"/>
    <s v="Desarrollar las acciones necesarias que permitan materializar los planes, programas y proyectos en el sector minero energético."/>
    <s v="4.1 Impulsar obras de infraestructura para abastecimiento y confiabilidad energética."/>
    <x v="56"/>
    <x v="85"/>
    <n v="1"/>
    <s v="Unidad"/>
    <x v="135"/>
    <x v="1"/>
    <s v="Inversión"/>
    <s v="Asesoría para la planeación de abastecimiento y confiabilidad del sub sector de hidrocarburos a nivel Nacional."/>
    <x v="10"/>
    <m/>
    <s v="X"/>
    <m/>
    <x v="0"/>
    <x v="4"/>
    <s v="2. Direccionamiento Estratégico"/>
    <s v="2.1 Planeación Institucional"/>
    <s v="N.A."/>
    <d v="2022-03-31T00:00:00"/>
    <n v="0.04"/>
    <s v="A la fecha de corte se cuenta con un documento consolidado sobre los avances del plan, presentaciones efectuadas en diferentes espacios e información cartográfica generada con los análisis realizados en el marco de la formulación del plan."/>
    <n v="0.04"/>
    <s v="La actividad presenta rezago del 1% frente a los programado (5%), reporta avance y tiene las evidencias de lo reportado. No se cumple en su totalidad debido la falta de los anexos del documento."/>
    <d v="2022-04-19T00:00:00"/>
    <s v="Con rezago"/>
    <m/>
    <m/>
    <m/>
    <n v="0.04"/>
    <s v="Actividad que no reportan avance en el 2do trimestre, continúa con rezago del 1%. Finalizaba en marzo."/>
    <d v="2022-07-19T00:00:00"/>
    <s v="Incumplida"/>
    <d v="2022-08-31T00:00:00"/>
    <n v="0.05"/>
    <s v="El documenrto del Plan de sustitucipón de leña, se entrega para revisión interna directiva"/>
    <n v="0.05"/>
    <s v="Actividad cumplida en el 3er trimestre, cuanta con la evidencias del plan elaborado."/>
    <d v="2022-10-14T00:00:00"/>
    <x v="0"/>
  </r>
  <r>
    <n v="14"/>
    <s v="Objetivo Estratégico No.4"/>
    <s v="Desarrollar las acciones necesarias que permitan materializar los planes, programas y proyectos en el sector minero energético."/>
    <s v="4.1 Impulsar obras de infraestructura para abastecimiento y confiabilidad energética."/>
    <x v="56"/>
    <x v="85"/>
    <n v="1"/>
    <s v="Unidad"/>
    <x v="136"/>
    <x v="19"/>
    <m/>
    <m/>
    <x v="10"/>
    <m/>
    <s v="X"/>
    <m/>
    <x v="24"/>
    <x v="9"/>
    <m/>
    <m/>
    <m/>
    <m/>
    <m/>
    <m/>
    <m/>
    <m/>
    <m/>
    <m/>
    <m/>
    <m/>
    <m/>
    <m/>
    <m/>
    <m/>
    <m/>
    <m/>
    <m/>
    <m/>
    <n v="0"/>
    <s v="Actividad que al 3er trimestre no reporta avance, se encuentra programada para ejecutar entre agosto y octubre."/>
    <d v="2022-10-18T00:00:00"/>
    <x v="3"/>
  </r>
  <r>
    <d v="2022-01-14T00:00:00"/>
    <s v="Objetivo Estratégico No.4"/>
    <s v="Desarrollar las acciones necesarias que permitan materializar los planes, programas y proyectos en el sector minero energético."/>
    <s v="4.1 Impulsar obras de infraestructura para abastecimiento y confiabilidad energética."/>
    <x v="56"/>
    <x v="85"/>
    <n v="1"/>
    <s v="Unidad"/>
    <x v="137"/>
    <x v="1"/>
    <s v="Inversión"/>
    <s v="Asesoría para la planeación de abastecimiento y confiabilidad del sub sector de hidrocarburos a nivel Nacional."/>
    <x v="10"/>
    <m/>
    <s v="X"/>
    <m/>
    <x v="13"/>
    <x v="10"/>
    <s v="2. Direccionamiento Estratégico"/>
    <s v="2.1 Planeación Institucional"/>
    <s v="N.A."/>
    <m/>
    <n v="0"/>
    <m/>
    <m/>
    <m/>
    <m/>
    <s v="En terminos"/>
    <d v="2022-06-30T00:00:00"/>
    <n v="0.04"/>
    <s v="Se consolidó en un documento la información de diagnóstico, el análisis de alternativas de sustitución, el análisis de externalidades y se planteó una estrategia preliminar de sustitución de energéticos de uso ineficiente para cocción de alimentos, así co"/>
    <n v="0.04"/>
    <s v="Actividad que reporta avance y cuenta con las evidencias, tiene rezago del 1%. Finalizaba en abril."/>
    <d v="2022-07-19T00:00:00"/>
    <s v="Incumplida"/>
    <m/>
    <m/>
    <m/>
    <n v="0.04"/>
    <s v="Actividad que continua con avance acumulado del 4%, acorde con la modificación finaliza aprobada por el comité de gestión y desempeño finaliza en noviembre."/>
    <d v="2022-10-18T00:00:00"/>
    <x v="1"/>
  </r>
  <r>
    <n v="15"/>
    <s v="Objetivo Estratégico No.1"/>
    <s v="Generar valor público, económico y social, a partir del conocimiento integral de los recursos minero-energéticos."/>
    <s v="1.2 Contar con información sectorial unificada y de calidad."/>
    <x v="56"/>
    <x v="86"/>
    <n v="1"/>
    <s v="Unidad"/>
    <x v="138"/>
    <x v="12"/>
    <s v="Inversión"/>
    <s v="Asesoría para la planeación de abastecimiento y confiabilidad del sub sector de hidrocarburos a nivel Nacional."/>
    <x v="10"/>
    <m/>
    <s v="X"/>
    <m/>
    <x v="11"/>
    <x v="1"/>
    <s v="2. Direccionamiento Estratégico"/>
    <s v="2.1 Planeación Institucional"/>
    <s v="N.A."/>
    <m/>
    <n v="0"/>
    <m/>
    <m/>
    <m/>
    <m/>
    <s v="En terminos"/>
    <d v="2022-06-30T00:00:00"/>
    <n v="0.01"/>
    <s v="Se actualizaron las series históricas del modelo de proyección de precios a diciembre de 2021, esto permitió tener los resultados preliminares de las proyecciones para los diferentes energéticos. Se socializo estos primeros resultados al interior del grup"/>
    <n v="0.01"/>
    <s v="Actividad que reporta avance y cuenta con las evidencias, tiene rezago del 1%. Finalizaba en junio."/>
    <d v="2022-07-19T00:00:00"/>
    <s v="Incumplida"/>
    <d v="2022-06-30T00:00:00"/>
    <n v="0.02"/>
    <s v="La actividad se cumplio desde el mes de junio, donde se actualizaron datos históricos y a partir de estos se generaron las proyecciones de los precios de los combustibles, que fueron entregadas a la subdirección de energía. Las evidencias entregadas en el"/>
    <n v="0.02"/>
    <s v="Actividad cumplida, cuenta con la evidencias."/>
    <s v="18/10/0202"/>
    <x v="0"/>
  </r>
  <r>
    <n v="16"/>
    <s v="Objetivo Estratégico No.1"/>
    <s v="Generar valor público, económico y social, a partir del conocimiento integral de los recursos minero-energéticos."/>
    <s v="1.2 Contar con información sectorial unificada y de calidad."/>
    <x v="56"/>
    <x v="86"/>
    <n v="1"/>
    <s v="Unidad"/>
    <x v="139"/>
    <x v="12"/>
    <s v="Inversión"/>
    <s v="Asesoría para la planeación de abastecimiento y confiabilidad del sub sector de hidrocarburos a nivel Nacional."/>
    <x v="10"/>
    <m/>
    <s v="X"/>
    <m/>
    <x v="25"/>
    <x v="3"/>
    <s v="2. Direccionamiento Estratégico"/>
    <s v="2.1 Planeación Institucional"/>
    <s v="N.A."/>
    <m/>
    <n v="0"/>
    <m/>
    <m/>
    <m/>
    <m/>
    <s v="En terminos"/>
    <m/>
    <n v="0"/>
    <m/>
    <n v="0"/>
    <s v="Actividad que se ejecutará en el mes de julio."/>
    <d v="2022-07-19T00:00:00"/>
    <s v="Sin avance y en terminos"/>
    <d v="2022-07-31T00:00:00"/>
    <n v="0.02"/>
    <s v="Para el tercer trimestre, en el mes de julio se finalizaron las salidas correspondientes al modelo de proyección de precios en formato excel. Posteriormente, se procedio a la construcción del documento el cual se encuentra finalizado pero en revisión inte"/>
    <n v="0.02"/>
    <s v="Actividad cumplida conforme a lo planificado, cuenta con las evidencias correspondiente al documento &quot;PROYECCIÓN DE PRECIOS DE LOS ENERGÉTICOS EN FUENTE DE _x000a_PRODUCCIÓN Y EN PLANTAS DE GENERACIÓN ENERO 2022 – DICIEMBRE 2037&quot;."/>
    <d v="2022-10-18T00:00:00"/>
    <x v="0"/>
  </r>
  <r>
    <n v="17"/>
    <s v="Objetivo Estratégico No.1"/>
    <s v="Generar valor público, económico y social, a partir del conocimiento integral de los recursos minero-energéticos."/>
    <s v="1.2 Contar con información sectorial unificada y de calidad."/>
    <x v="56"/>
    <x v="87"/>
    <n v="1"/>
    <s v="Unidad"/>
    <x v="140"/>
    <x v="13"/>
    <s v="Inversión"/>
    <s v="Asesoría para la planeación de abastecimiento y confiabilidad del sub sector de hidrocarburos a nivel Nacional."/>
    <x v="10"/>
    <m/>
    <s v="X"/>
    <m/>
    <x v="9"/>
    <x v="0"/>
    <s v="2. Direccionamiento Estratégico"/>
    <s v="2.1 Planeación Institucional"/>
    <s v="N.A."/>
    <d v="2022-03-31T00:00:00"/>
    <n v="0.03"/>
    <s v="Se adjuntan los archivos publicados de estructura de precios y el reporte de recolección de precios EDS, correspondientes al primer trimestre del año"/>
    <n v="0.03"/>
    <s v="Se cumplió con la actividad acorde con lo planificado y cuenta con las evidencias objetivas de su ejecución"/>
    <d v="2022-04-19T00:00:00"/>
    <s v="Cumplida"/>
    <m/>
    <m/>
    <m/>
    <n v="0.03"/>
    <s v="Actividad cumplida en el 1er trimestre. "/>
    <d v="2022-07-19T00:00:00"/>
    <s v="Cumplida"/>
    <m/>
    <m/>
    <m/>
    <n v="0.03"/>
    <s v="Actividad cumplida desde el 1er trimestre. "/>
    <d v="2022-10-18T00:00:00"/>
    <x v="0"/>
  </r>
  <r>
    <n v="18"/>
    <s v="Objetivo Estratégico No.1"/>
    <s v="Generar valor público, económico y social, a partir del conocimiento integral de los recursos minero-energéticos."/>
    <s v="1.2 Contar con información sectorial unificada y de calidad."/>
    <x v="56"/>
    <x v="88"/>
    <n v="1"/>
    <s v="Unidad"/>
    <x v="141"/>
    <x v="13"/>
    <s v="Inversión"/>
    <s v="Asesoría para la planeación de abastecimiento y confiabilidad del sub sector de hidrocarburos a nivel Nacional."/>
    <x v="10"/>
    <m/>
    <s v="X"/>
    <m/>
    <x v="13"/>
    <x v="1"/>
    <s v="2. Direccionamiento Estratégico"/>
    <s v="2.1 Planeación Institucional"/>
    <s v="N.A."/>
    <m/>
    <n v="0"/>
    <m/>
    <m/>
    <m/>
    <m/>
    <s v="En terminos"/>
    <d v="2022-06-30T00:00:00"/>
    <n v="0.03"/>
    <s v="Se actualizó y en el SIPG se publicó la estructura de precios de los combustibles en las EDS de  las principales ciudades."/>
    <n v="0.03"/>
    <s v="Actividad cumplida en el 2do trimestre acorde con lo planificado y cuenta con las evidencias de las publicaciones."/>
    <d v="2022-07-19T00:00:00"/>
    <s v="Cumplida"/>
    <m/>
    <m/>
    <m/>
    <n v="0.03"/>
    <s v="Actividad cumplida en el 2do trimestre."/>
    <d v="2022-10-18T00:00:00"/>
    <x v="0"/>
  </r>
  <r>
    <n v="19"/>
    <s v="Objetivo Estratégico No.1"/>
    <s v="Generar valor público, económico y social, a partir del conocimiento integral de los recursos minero-energéticos."/>
    <s v="1.2 Contar con información sectorial unificada y de calidad."/>
    <x v="56"/>
    <x v="89"/>
    <n v="1"/>
    <s v="Unidad"/>
    <x v="142"/>
    <x v="13"/>
    <s v="Inversión"/>
    <s v="Asesoría para la planeación de abastecimiento y confiabilidad del sub sector de hidrocarburos a nivel Nacional."/>
    <x v="10"/>
    <m/>
    <s v="X"/>
    <m/>
    <x v="25"/>
    <x v="8"/>
    <s v="2. Direccionamiento Estratégico"/>
    <s v="2.1 Planeación Institucional"/>
    <s v="N.A."/>
    <m/>
    <n v="0"/>
    <m/>
    <m/>
    <m/>
    <m/>
    <s v="En terminos"/>
    <m/>
    <n v="0"/>
    <m/>
    <n v="0"/>
    <s v="Actividad que se ejecutará en entre junio y septiembre."/>
    <d v="2022-07-19T00:00:00"/>
    <s v="Sin avance y en terminos"/>
    <d v="2022-09-30T00:00:00"/>
    <n v="0.03"/>
    <s v="Se actualizó y en el SIPG se publicó la estructura de precios de los combustibles y los archivos de recolección de precios en las principales ciudades."/>
    <n v="0.03"/>
    <s v="Actividad cumplida conforme a lo planificado, cuenta con las evidencias correspondiente a la estructura de precios y a la recolección de precios EDS."/>
    <d v="2022-10-18T00:00:00"/>
    <x v="0"/>
  </r>
  <r>
    <n v="20"/>
    <s v="Objetivo Estratégico No.1"/>
    <s v="Generar valor público, económico y social, a partir del conocimiento integral de los recursos minero-energéticos."/>
    <s v="1.2 Contar con información sectorial unificada y de calidad."/>
    <x v="56"/>
    <x v="90"/>
    <n v="1"/>
    <s v="Unidad"/>
    <x v="143"/>
    <x v="13"/>
    <s v="Inversión"/>
    <s v="Asesoría para la planeación de abastecimiento y confiabilidad del sub sector de hidrocarburos a nivel Nacional."/>
    <x v="10"/>
    <m/>
    <s v="X"/>
    <m/>
    <x v="6"/>
    <x v="2"/>
    <s v="2. Direccionamiento Estratégico"/>
    <s v="2.1 Planeación Institucional"/>
    <s v="N.A."/>
    <m/>
    <n v="0"/>
    <m/>
    <m/>
    <m/>
    <m/>
    <s v="En terminos"/>
    <m/>
    <n v="0"/>
    <m/>
    <n v="0"/>
    <s v="Actividad que se ejecutará en entre octubre y diciembre."/>
    <d v="2022-07-19T00:00:00"/>
    <s v="Sin avance y en terminos"/>
    <m/>
    <m/>
    <m/>
    <n v="0"/>
    <s v="Actividad programada para ejecución entre octubre y diciembre. Finaliza en diciembre."/>
    <d v="2022-10-18T00:00:00"/>
    <x v="3"/>
  </r>
  <r>
    <n v="21"/>
    <s v="Objetivo Estratégico No.2"/>
    <s v="Incorporar las mejores prácticas organizacionales y tecnológicas que garanticen calidad e integridad de la gestión pública."/>
    <s v="2.4 Diseñar e implementar estrategias de relacionamiento, participación ciudadana y mecanismos de transparencia."/>
    <x v="56"/>
    <x v="91"/>
    <n v="1"/>
    <s v="Unidad"/>
    <x v="144"/>
    <x v="12"/>
    <s v="Inversión"/>
    <s v="Asesoría para la planeación de abastecimiento y confiabilidad del sub sector de hidrocarburos a nivel Nacional."/>
    <x v="10"/>
    <s v="X"/>
    <m/>
    <s v="Oficina de Gestión de la Información"/>
    <x v="9"/>
    <x v="0"/>
    <s v="2. Direccionamiento Estratégico"/>
    <s v="2.1 Planeación Institucional"/>
    <s v="N.A."/>
    <d v="2022-03-31T00:00:00"/>
    <n v="0.02"/>
    <s v="Se expidieron 23 conceptos técnicos dentro de los tiempos establecidos"/>
    <n v="0.02"/>
    <s v="Se cumplió con la actividad (El registro de novedades recibidas y tramitadas para el trimestre es por demanda) y cuenta con las evidencias objetivas de su ejecución"/>
    <d v="2022-04-19T00:00:00"/>
    <s v="Cumplida"/>
    <m/>
    <m/>
    <m/>
    <n v="0.02"/>
    <s v="Actividad cumplida en el 1er trimestre."/>
    <d v="2022-07-19T00:00:00"/>
    <s v="Cumplida"/>
    <m/>
    <m/>
    <m/>
    <n v="0"/>
    <s v="Actividad cumplida en el 1er tirmestre"/>
    <d v="2022-10-18T00:00:00"/>
    <x v="0"/>
  </r>
  <r>
    <n v="22"/>
    <s v="Objetivo Estratégico No.2"/>
    <s v="Incorporar las mejores prácticas organizacionales y tecnológicas que garanticen calidad e integridad de la gestión pública."/>
    <s v="2.4 Diseñar e implementar estrategias de relacionamiento, participación ciudadana y mecanismos de transparencia."/>
    <x v="56"/>
    <x v="92"/>
    <n v="1"/>
    <s v="Unidad"/>
    <x v="145"/>
    <x v="12"/>
    <s v="Inversión"/>
    <s v="Asesoría para la planeación de abastecimiento y confiabilidad del sub sector de hidrocarburos a nivel Nacional."/>
    <x v="10"/>
    <s v="X"/>
    <m/>
    <s v="Oficina de Gestión de la Información"/>
    <x v="13"/>
    <x v="1"/>
    <s v="2. Direccionamiento Estratégico"/>
    <s v="2.1 Planeación Institucional"/>
    <s v="N.A."/>
    <m/>
    <n v="0"/>
    <m/>
    <m/>
    <m/>
    <m/>
    <s v="En terminos"/>
    <d v="2022-06-30T00:00:00"/>
    <n v="0.02"/>
    <s v="Se elaboraron los conceptos técnicos (3) correspondientes a las novedades de los meses de marzo, abril, mayo. Por otro lado se elaboraron los conceptos técnicos (27) para resolver los recursos de reposición interpuestos a la resolución de asignación de cu"/>
    <n v="0.02"/>
    <s v="Actividad cumplida en el 2do trimestre acorde con lo planificado y cuenta con las evidencias de los conceptos emitidos en el trimestre."/>
    <d v="2022-07-19T00:00:00"/>
    <s v="Cumplida"/>
    <m/>
    <m/>
    <m/>
    <n v="0"/>
    <s v="Actividad cumplida en el 2do tirmestre"/>
    <d v="2022-10-18T00:00:00"/>
    <x v="0"/>
  </r>
  <r>
    <n v="23"/>
    <s v="Objetivo Estratégico No.2"/>
    <s v="Incorporar las mejores prácticas organizacionales y tecnológicas que garanticen calidad e integridad de la gestión pública."/>
    <s v="2.4 Diseñar e implementar estrategias de relacionamiento, participación ciudadana y mecanismos de transparencia."/>
    <x v="56"/>
    <x v="93"/>
    <n v="1"/>
    <s v="Unidad"/>
    <x v="146"/>
    <x v="12"/>
    <s v="Inversión"/>
    <s v="Asesoría para la planeación de abastecimiento y confiabilidad del sub sector de hidrocarburos a nivel Nacional."/>
    <x v="10"/>
    <s v="X"/>
    <m/>
    <s v="Oficina de Gestión de la Información"/>
    <x v="25"/>
    <x v="8"/>
    <s v="2. Direccionamiento Estratégico"/>
    <s v="2.1 Planeación Institucional"/>
    <s v="N.A."/>
    <m/>
    <n v="0"/>
    <m/>
    <m/>
    <m/>
    <m/>
    <s v="En terminos"/>
    <m/>
    <n v="0"/>
    <m/>
    <n v="0"/>
    <s v="Actividad que se ejecutará en entre julio y septiembre."/>
    <d v="2022-07-19T00:00:00"/>
    <s v="Sin avance y en terminos"/>
    <d v="2022-09-30T00:00:00"/>
    <n v="0.02"/>
    <s v="Se elaboraron los conceptos técnicos (3) correspondientes a las novedades de los meses de junio, julio, agosto."/>
    <n v="0.02"/>
    <s v="Actividad cumplida acorde con lo planificado, cuenta con las evidencias de los conceptos emitidos en el trimestre."/>
    <d v="2022-10-18T00:00:00"/>
    <x v="0"/>
  </r>
  <r>
    <n v="24"/>
    <s v="Objetivo Estratégico No.2"/>
    <s v="Incorporar las mejores prácticas organizacionales y tecnológicas que garanticen calidad e integridad de la gestión pública."/>
    <s v="2.4 Diseñar e implementar estrategias de relacionamiento, participación ciudadana y mecanismos de transparencia."/>
    <x v="56"/>
    <x v="94"/>
    <n v="1"/>
    <s v="Unidad"/>
    <x v="147"/>
    <x v="12"/>
    <s v="Inversión"/>
    <s v="Asesoría para la planeación de abastecimiento y confiabilidad del sub sector de hidrocarburos a nivel Nacional."/>
    <x v="10"/>
    <s v="X"/>
    <m/>
    <s v="Oficina de Gestión de la Información"/>
    <x v="6"/>
    <x v="2"/>
    <s v="2. Direccionamiento Estratégico"/>
    <s v="2.1 Planeación Institucional"/>
    <s v="N.A."/>
    <m/>
    <n v="0"/>
    <m/>
    <m/>
    <m/>
    <m/>
    <s v="En terminos"/>
    <m/>
    <n v="0"/>
    <m/>
    <n v="0"/>
    <s v="Actividad que se ejecutará en entre octubre y diciembre."/>
    <d v="2022-07-19T00:00:00"/>
    <s v="Sin avance y en terminos"/>
    <m/>
    <m/>
    <m/>
    <n v="0"/>
    <s v="Actividad programada para ejecución entre octubre y diciembre. Finaliza en diciembre."/>
    <d v="2022-10-18T00:00:00"/>
    <x v="3"/>
  </r>
  <r>
    <n v="25"/>
    <s v="Objetivo Estratégico No.2"/>
    <s v="Incorporar las mejores prácticas organizacionales y tecnológicas que garanticen calidad e integridad de la gestión pública."/>
    <s v="2.4 Diseñar e implementar estrategias de relacionamiento, participación ciudadana y mecanismos de transparencia."/>
    <x v="56"/>
    <x v="92"/>
    <n v="1"/>
    <s v="Unidad"/>
    <x v="148"/>
    <x v="12"/>
    <s v="Inversión"/>
    <s v="Asesoría para la planeación de abastecimiento y confiabilidad del sub sector de hidrocarburos a nivel Nacional."/>
    <x v="10"/>
    <m/>
    <s v="X"/>
    <m/>
    <x v="9"/>
    <x v="1"/>
    <s v="2. Direccionamiento Estratégico"/>
    <s v="2.1 Planeación Institucional"/>
    <s v="N.A."/>
    <m/>
    <n v="0"/>
    <m/>
    <m/>
    <m/>
    <m/>
    <s v="En terminos"/>
    <m/>
    <m/>
    <m/>
    <n v="0"/>
    <s v="Actividad que continúa sin reporte avance en el 2do trimestre, se encuentra con rezago. Finalizaba en junio"/>
    <d v="2022-07-19T00:00:00"/>
    <s v="Incumplida"/>
    <m/>
    <n v="0"/>
    <s v="Actividad sobre la que no se puede avanzar hata que no este oficializada la metodología para volumenes a compensar de GLP. Esta metodología se encuentra a la espera de un concepto del ministerio para la oficialización."/>
    <n v="0"/>
    <s v="Actividad que continúa no presenta avance en el 3er trimestre, dado que dependen de otra actividad que està en ejecución, continua con rezago. Finalizaba en junio"/>
    <d v="2022-10-18T00:00:00"/>
    <x v="2"/>
  </r>
  <r>
    <n v="26"/>
    <s v="Objetivo Estratégico No.2"/>
    <s v="Incorporar las mejores prácticas organizacionales y tecnológicas que garanticen calidad e integridad de la gestión pública."/>
    <s v="2.4 Diseñar e implementar estrategias de relacionamiento, participación ciudadana y mecanismos de transparencia."/>
    <x v="56"/>
    <x v="94"/>
    <n v="1"/>
    <s v="Unidad"/>
    <x v="149"/>
    <x v="12"/>
    <s v="Inversión"/>
    <s v="Asesoría para la planeación de abastecimiento y confiabilidad del sub sector de hidrocarburos a nivel Nacional."/>
    <x v="10"/>
    <m/>
    <s v="X"/>
    <m/>
    <x v="25"/>
    <x v="2"/>
    <s v="2. Direccionamiento Estratégico"/>
    <s v="2.1 Planeación Institucional"/>
    <s v="N.A."/>
    <m/>
    <n v="0"/>
    <m/>
    <m/>
    <m/>
    <m/>
    <s v="En terminos"/>
    <d v="2022-06-30T00:00:00"/>
    <n v="0"/>
    <s v="Se continúa a la espera de la modificación del Decreto 1073 de 2015 o el Decreto 1258 de 2013, en donde se aclare y/o especifique que la función de calcular los volúmenes máximos a compensar por el transporte de GLP en Nariño está a cargo de la UPME. _x000a_ _x000a_ "/>
    <n v="0"/>
    <s v="Actividad que se ejecutará en entre julio y diciembre."/>
    <d v="2022-07-19T00:00:00"/>
    <s v="Sin avance y en terminos"/>
    <m/>
    <m/>
    <m/>
    <n v="0"/>
    <s v="Actividad programada para ejecución entre julio y diciembre."/>
    <d v="2022-10-18T00:00:00"/>
    <x v="3"/>
  </r>
  <r>
    <n v="27"/>
    <s v="Objetivo Estratégico No.2"/>
    <s v="Incorporar las mejores prácticas organizacionales y tecnológicas que garanticen calidad e integridad de la gestión pública."/>
    <s v="2.4 Diseñar e implementar estrategias de relacionamiento, participación ciudadana y mecanismos de transparencia."/>
    <x v="56"/>
    <x v="92"/>
    <n v="1"/>
    <s v="Unidad"/>
    <x v="150"/>
    <x v="14"/>
    <s v="Inversión"/>
    <s v="Asesoría para la planeación de abastecimiento y confiabilidad del sub sector de hidrocarburos a nivel Nacional."/>
    <x v="10"/>
    <m/>
    <s v="X"/>
    <m/>
    <x v="9"/>
    <x v="1"/>
    <s v="2. Direccionamiento Estratégico"/>
    <s v="2.1 Planeación Institucional"/>
    <s v="N.A."/>
    <m/>
    <n v="0"/>
    <m/>
    <m/>
    <m/>
    <m/>
    <s v="En terminos"/>
    <d v="2022-06-30T00:00:00"/>
    <n v="0.01"/>
    <s v="Se elaboró la Resolución No.00176 del 9 de mayo de 2022 &quot;Por la cual elabora la Lista de grandes consumidores individuales no intermediarios de ACPM del Primer Trimestre de 2022&quot; , dentro de los tiempos establecidos."/>
    <n v="0.01"/>
    <s v="Actividad cumplida en el 2do trimestre acorde con lo planificado y cuenta con evidencias."/>
    <d v="2022-07-19T00:00:00"/>
    <s v="Cumplida"/>
    <m/>
    <m/>
    <m/>
    <n v="0.01"/>
    <s v="Actividad cumplida en el 2do trimestre."/>
    <d v="2022-10-18T00:00:00"/>
    <x v="0"/>
  </r>
  <r>
    <n v="28"/>
    <s v="Objetivo Estratégico No.2"/>
    <s v="Incorporar las mejores prácticas organizacionales y tecnológicas que garanticen calidad e integridad de la gestión pública."/>
    <s v="2.4 Diseñar e implementar estrategias de relacionamiento, participación ciudadana y mecanismos de transparencia."/>
    <x v="56"/>
    <x v="94"/>
    <n v="1"/>
    <s v="Unidad"/>
    <x v="151"/>
    <x v="14"/>
    <s v="Inversión"/>
    <s v="Asesoría para la planeación de abastecimiento y confiabilidad del sub sector de hidrocarburos a nivel Nacional."/>
    <x v="10"/>
    <m/>
    <s v="X"/>
    <m/>
    <x v="25"/>
    <x v="2"/>
    <s v="2. Direccionamiento Estratégico"/>
    <s v="2.1 Planeación Institucional"/>
    <s v="N.A."/>
    <m/>
    <n v="0"/>
    <m/>
    <m/>
    <m/>
    <m/>
    <s v="En terminos"/>
    <m/>
    <n v="0"/>
    <m/>
    <n v="0"/>
    <s v="Actividad que se ejecutará en entre julio y diciembre según lo proyectado."/>
    <d v="2022-07-19T00:00:00"/>
    <s v="Sin avance y en terminos"/>
    <m/>
    <m/>
    <m/>
    <n v="0"/>
    <s v="Actividad programada para ejecución entre julio y diciembre según lo proyectado."/>
    <d v="2022-10-18T00:00:00"/>
    <x v="3"/>
  </r>
  <r>
    <n v="29"/>
    <s v="Objetivo Estratégico No.2"/>
    <s v="Incorporar las mejores prácticas organizacionales y tecnológicas que garanticen calidad e integridad de la gestión pública."/>
    <s v="2.4 Diseñar e implementar estrategias de relacionamiento, participación ciudadana y mecanismos de transparencia."/>
    <x v="56"/>
    <x v="95"/>
    <n v="1"/>
    <s v="Unidad"/>
    <x v="152"/>
    <x v="7"/>
    <s v="Inversión"/>
    <s v="Asesoría para la planeación de abastecimiento y confiabilidad del sub sector de hidrocarburos a nivel Nacional."/>
    <x v="10"/>
    <s v="X"/>
    <m/>
    <s v="Secretaría General - GIT Gestión Jurídica y Contractual"/>
    <x v="9"/>
    <x v="0"/>
    <s v="2. Direccionamiento Estratégico"/>
    <s v="2.1 Planeación Institucional"/>
    <s v="N.A."/>
    <d v="2022-03-31T00:00:00"/>
    <n v="0"/>
    <s v="Se está pendiente de la expedición de la modificación del DUR 1073 de 2015 y el Decreto 1258 de 2013"/>
    <n v="0"/>
    <s v="No presentó avance debido a que se esperan modificaciones la normatividad relacionada."/>
    <d v="2022-04-19T00:00:00"/>
    <s v="Incumplida"/>
    <m/>
    <m/>
    <m/>
    <n v="0"/>
    <s v="Actividad que continúa sin reporte avance en el 2do trimestre, se encuentra con rezago. Finalizaba en marzo."/>
    <d v="2022-07-19T00:00:00"/>
    <s v="Incumplida"/>
    <m/>
    <n v="0.03"/>
    <s v="Se cuenta con la metodología, esta fue sometida para recibir comentarios y actualmente estamos en espera de la respuesta a una consulta realizada al ministerio para proceder a realizar la oficialización."/>
    <n v="0.03"/>
    <s v="Actividad que reporta avance del 3%, cuenta con las evidencias, queda con rezago. Finalizaba en marzo."/>
    <d v="2022-10-18T00:00:00"/>
    <x v="2"/>
  </r>
  <r>
    <n v="30"/>
    <s v="Objetivo Estratégico No.4"/>
    <s v="Desarrollar las acciones necesarias que permitan materializar los planes, programas y proyectos en el sector minero energético."/>
    <s v="4.1 Impulsar obras de infraestructura para abastecimiento y confiabilidad energética."/>
    <x v="56"/>
    <x v="96"/>
    <n v="1"/>
    <s v="Unidad"/>
    <x v="153"/>
    <x v="12"/>
    <s v="Inversión"/>
    <s v="Asesoría para la planeación de abastecimiento y confiabilidad del sub sector de hidrocarburos a nivel Nacional."/>
    <x v="10"/>
    <m/>
    <s v="X"/>
    <m/>
    <x v="26"/>
    <x v="0"/>
    <s v="2. Direccionamiento Estratégico"/>
    <s v="2.1 Planeación Institucional"/>
    <s v="N.A."/>
    <d v="2022-03-16T00:00:00"/>
    <n v="0.02"/>
    <s v="Se realizó el concepto técnico para la conformación del CNOGas"/>
    <n v="0.02"/>
    <s v="Se cumplió con la actividad acorde con lo planificado y cuenta con las evidencias objetivas de su ejecución"/>
    <d v="2022-04-19T00:00:00"/>
    <s v="Cumplida"/>
    <m/>
    <m/>
    <m/>
    <n v="0.02"/>
    <s v="Actividad cumplida en el 1er trimestre."/>
    <d v="2022-07-19T00:00:00"/>
    <s v="Cumplida"/>
    <m/>
    <m/>
    <m/>
    <n v="0.02"/>
    <s v="Actividad cumplida en el 1er trimestre."/>
    <d v="2022-10-18T00:00:00"/>
    <x v="0"/>
  </r>
  <r>
    <n v="31"/>
    <s v="Objetivo Estratégico No.4"/>
    <s v="Desarrollar las acciones necesarias que permitan materializar los planes, programas y proyectos en el sector minero energético."/>
    <s v="4.1 Impulsar obras de infraestructura para abastecimiento y confiabilidad energética."/>
    <x v="56"/>
    <x v="96"/>
    <n v="1"/>
    <s v="Unidad"/>
    <x v="154"/>
    <x v="14"/>
    <s v="Inversión"/>
    <s v="Asesoría para la planeación de abastecimiento y confiabilidad del sub sector de hidrocarburos a nivel Nacional."/>
    <x v="10"/>
    <m/>
    <s v="X"/>
    <m/>
    <x v="9"/>
    <x v="2"/>
    <s v="2. Direccionamiento Estratégico"/>
    <s v="2.1 Planeación Institucional"/>
    <s v="N.A."/>
    <m/>
    <n v="0"/>
    <m/>
    <m/>
    <m/>
    <m/>
    <s v="En terminos"/>
    <m/>
    <n v="0"/>
    <m/>
    <n v="0"/>
    <s v="Actividad que continúa sin reporte avance en el 2do trimestre. Inició desde enero y finaliza en diciembre."/>
    <d v="2022-07-19T00:00:00"/>
    <s v="Sin avance y en terminos"/>
    <m/>
    <m/>
    <m/>
    <n v="0"/>
    <s v="Actividad que continúa sin reporte avance en el 3er trimestre. Inició desde enero y finaliza en diciembre."/>
    <d v="2022-10-18T00:00:00"/>
    <x v="3"/>
  </r>
  <r>
    <n v="32"/>
    <s v="Objetivo Estratégico No.3"/>
    <s v="Orientar el aprovechamiento y uso eficiente y responsable de los recursos minero – energéticos."/>
    <s v="3.1 Elaborar los planes minero-energéticos con aplicación de estándares OCDE, y alineación con los ODS, objetivos transformacionales del sector y Plan Nacional de Desarrollo – PND."/>
    <x v="56"/>
    <x v="96"/>
    <n v="1"/>
    <s v="Unidad"/>
    <x v="155"/>
    <x v="12"/>
    <s v="Inversión"/>
    <s v="Asesoría para la planeación de abastecimiento y confiabilidad del sub sector de hidrocarburos a nivel Nacional."/>
    <x v="10"/>
    <s v="X"/>
    <m/>
    <s v="Dirección General - Asesoras"/>
    <x v="9"/>
    <x v="2"/>
    <s v="2. Direccionamiento Estratégico"/>
    <s v="2.1 Planeación Institucional"/>
    <s v="N.A."/>
    <m/>
    <n v="0"/>
    <m/>
    <m/>
    <m/>
    <m/>
    <s v="En terminos"/>
    <m/>
    <n v="0"/>
    <m/>
    <n v="0"/>
    <s v="Actividad que continúa sin reporte avance en el 2do trimestre. Inició desde enero y finaliza en diciembre."/>
    <d v="2022-07-19T00:00:00"/>
    <s v="Sin avance y en terminos"/>
    <m/>
    <m/>
    <m/>
    <n v="0"/>
    <s v="Actividad que continúa sin reporte avance en el 3er trimestre. Inició desde enero y finaliza en diciembre."/>
    <d v="2022-10-18T00:00:00"/>
    <x v="3"/>
  </r>
  <r>
    <n v="33"/>
    <s v="Objetivo Estratégico No.3"/>
    <s v="Orientar el aprovechamiento y uso eficiente y responsable de los recursos minero – energéticos."/>
    <s v="3.1 Elaborar los planes minero-energéticos con aplicación de estándares OCDE, y alineación con los ODS, objetivos transformacionales del sector y Plan Nacional de Desarrollo – PND."/>
    <x v="56"/>
    <x v="97"/>
    <n v="1"/>
    <s v="Unidad"/>
    <x v="156"/>
    <x v="12"/>
    <s v="Inversión"/>
    <s v="Asesoría para la planeación de abastecimiento y confiabilidad del sub sector de hidrocarburos a nivel Nacional."/>
    <x v="10"/>
    <s v="X"/>
    <m/>
    <s v="Subdirección de Demanda"/>
    <x v="21"/>
    <x v="1"/>
    <s v="2. Direccionamiento Estratégico"/>
    <s v="2.1 Planeación Institucional"/>
    <s v="N.A."/>
    <m/>
    <n v="0"/>
    <m/>
    <m/>
    <m/>
    <m/>
    <s v="En terminos"/>
    <d v="2022-06-30T00:00:00"/>
    <n v="0.02"/>
    <s v="Se suscribió el contrato C109 de 2022 orientado a la estructuración y el desarrollo de diez talleres regionales para análisis de entorno como insumo para la incorporación del enfoque territorial en la formulación de los planes misionales a cargo de UPME. "/>
    <n v="0.02"/>
    <s v="Actividad cumplida en el 2do trimstre acorde con lo planificado y cuenta con evidencias de los entregables de los talleres realizados."/>
    <d v="2022-07-19T00:00:00"/>
    <s v="Cumplida"/>
    <m/>
    <m/>
    <m/>
    <n v="0.02"/>
    <s v="Actividad cumplida en el 2do trimstre."/>
    <d v="2022-10-18T00:00:00"/>
    <x v="0"/>
  </r>
  <r>
    <n v="1"/>
    <s v="Objetivo Estratégico No.3"/>
    <s v="Orientar el aprovechamiento y uso eficiente y responsable de los recursos minero – energéticos."/>
    <s v="3.1 Elaborar los planes minero-energéticos con aplicación de estándares OCDE, y alineación con los ODS, objetivos transformacionales del sector y Plan Nacional de Desarrollo – PND."/>
    <x v="57"/>
    <x v="98"/>
    <n v="1"/>
    <s v="Documento"/>
    <x v="157"/>
    <x v="6"/>
    <s v="Inversión"/>
    <s v="Asesoría para promover el desarrollo sostenible y la competitividad del sector minero Nacional."/>
    <x v="11"/>
    <m/>
    <s v="X"/>
    <m/>
    <x v="27"/>
    <x v="21"/>
    <s v="2. Direccionamiento Estratégico"/>
    <s v="2.1 Planeación Institucional"/>
    <s v="2. Plan Anual de Adquisiciones"/>
    <m/>
    <n v="0"/>
    <m/>
    <m/>
    <m/>
    <m/>
    <s v="En terminos"/>
    <d v="2022-06-30T00:00:00"/>
    <n v="0.08"/>
    <s v="Se realizaron los ejercicios territoriales para la identificación de asuntos claves, riesgos y ventanas de oportunidad que permitieran realizar la caracterización integral de las cinco regiones priorizadas por la subdirección, adicionalmente se trabajaron"/>
    <n v="0.08"/>
    <s v="Actividad con avance del 8%, cuenta con las evidencias acorde con el reporte. Finaliza en agosto."/>
    <d v="2022-07-20T00:00:00"/>
    <s v="Con avance y en terminos"/>
    <d v="2022-08-22T00:00:00"/>
    <n v="0.1"/>
    <s v="Mediante el radicado No.20221110139582 del  10 de agosto de 2022 el contratista Jaime Arteaga &amp; Asociados, remitiró los entregables 2 y 3 denominados “ Caracterización Integral y prospectiva territorial”, el mismo día 10 de agosto  mediante radicado No. 2"/>
    <n v="0.1"/>
    <s v="Actividad ejecutada conforme a lo planificado, cuenta con las evidencias correspondientes al documentos de PNDM, presentacioes, publicaciones y ajustes."/>
    <d v="2022-10-18T00:00:00"/>
    <x v="0"/>
  </r>
  <r>
    <n v="1"/>
    <s v="Objetivo Estratégico No.3"/>
    <s v="Orientar el aprovechamiento y uso eficiente y responsable de los recursos minero – energéticos."/>
    <s v="3.1 Elaborar los planes minero-energéticos con aplicación de estándares OCDE, y alineación con los ODS, objetivos transformacionales del sector y Plan Nacional de Desarrollo – PND."/>
    <x v="57"/>
    <x v="99"/>
    <n v="1"/>
    <s v="Documento"/>
    <x v="158"/>
    <x v="6"/>
    <s v="Inversión"/>
    <s v="Asesoría para promover el desarrollo sostenible y la competitividad del sector minero Nacional."/>
    <x v="11"/>
    <m/>
    <s v="X"/>
    <m/>
    <x v="28"/>
    <x v="1"/>
    <s v="2. Direccionamiento Estratégico"/>
    <s v="2.1 Planeación Institucional"/>
    <s v="2. Plan Anual de Adquisiciones"/>
    <m/>
    <n v="0"/>
    <m/>
    <m/>
    <m/>
    <m/>
    <s v="En terminos"/>
    <d v="2022-07-01T00:00:00"/>
    <n v="0.1"/>
    <s v="Se realizó el ejercicio de dialogos prospectivos en las cinco regiones priorizadas por la subdirección, realizando 13 de los talleres programados, con una participación total de 347 actores territoriales. Se finalizó el 1 de Julio pues fué necesario mover"/>
    <n v="0.1"/>
    <s v="Actividad cumplida acorde con lo proyectado, cuenta con las evidencias acorde con el reporte."/>
    <d v="2022-07-20T00:00:00"/>
    <s v="Cumplida"/>
    <m/>
    <m/>
    <s v="Actividad cumplida el trimestre II"/>
    <n v="0.1"/>
    <s v="Actividad cumplida en el 2do trimestre."/>
    <d v="2022-10-18T00:00:00"/>
    <x v="0"/>
  </r>
  <r>
    <n v="1"/>
    <s v="Objetivo Estratégico No.3"/>
    <s v="Orientar el aprovechamiento y uso eficiente y responsable de los recursos minero – energéticos."/>
    <s v="3.1 Elaborar los planes minero-energéticos con aplicación de estándares OCDE, y alineación con los ODS, objetivos transformacionales del sector y Plan Nacional de Desarrollo – PND."/>
    <x v="57"/>
    <x v="100"/>
    <n v="1"/>
    <s v="Documento"/>
    <x v="159"/>
    <x v="1"/>
    <s v="Inversión"/>
    <s v="Asesoría para promover el desarrollo sostenible y la competitividad del sector minero Nacional."/>
    <x v="11"/>
    <m/>
    <s v="X"/>
    <m/>
    <x v="13"/>
    <x v="7"/>
    <s v="2. Direccionamiento Estratégico"/>
    <s v="2.1 Planeación Institucional"/>
    <s v="2. Plan Anual de Adquisiciones"/>
    <m/>
    <n v="0"/>
    <m/>
    <m/>
    <m/>
    <m/>
    <s v="En terminos"/>
    <m/>
    <n v="0"/>
    <s v="Aplica para reporte en el siguiente trimestre"/>
    <n v="0"/>
    <s v="Actividad que no reporta avance al 2do trimestre. Finaliza en julio."/>
    <d v="2022-07-20T00:00:00"/>
    <s v="Sin avance y en terminos"/>
    <d v="2022-09-23T00:00:00"/>
    <n v="0.05"/>
    <s v=" Mediante el radicado No.20221110162622 del  12 de septiembre de 2022 el contratista Jaime Arteaga &amp; Asociados, remitió el entregable 4 denominado “Documento base para la formulación del plan”, desarrollado para dar cumplimiento a lo establecido la clausu"/>
    <n v="0.05"/>
    <s v="Actividad ejecutada conforme a lo planificado, cuenta con las evidencias correspondientes al documentos de PNDM, presentacioes, publicaciones y ajustes."/>
    <d v="2022-10-18T00:00:00"/>
    <x v="0"/>
  </r>
  <r>
    <n v="1"/>
    <s v="Objetivo Estratégico No.3"/>
    <s v="Orientar el aprovechamiento y uso eficiente y responsable de los recursos minero – energéticos."/>
    <s v="3.1 Elaborar los planes minero-energéticos con aplicación de estándares OCDE, y alineación con los ODS, objetivos transformacionales del sector y Plan Nacional de Desarrollo – PND."/>
    <x v="57"/>
    <x v="101"/>
    <n v="1"/>
    <s v="Documento"/>
    <x v="160"/>
    <x v="6"/>
    <s v="Funcionamiento"/>
    <s v="Asesoría para promover el desarrollo sostenible y la competitividad del sector minero Nacional."/>
    <x v="11"/>
    <m/>
    <s v="X"/>
    <m/>
    <x v="0"/>
    <x v="4"/>
    <s v="2. Direccionamiento Estratégico"/>
    <s v="2.1 Planeación Institucional"/>
    <s v="N.A."/>
    <d v="2022-03-31T00:00:00"/>
    <n v="0.01"/>
    <s v="El equipo de la subdirección ha adelantado el indice anotado, el mapa mental y siete capitulos transversales que serán parte integral del documento final"/>
    <n v="0.01"/>
    <s v="La actividad reporta avance y evidencias acorde con lo reportado. Finaliza en agosto"/>
    <d v="2022-04-19T00:00:00"/>
    <s v="Con avance"/>
    <d v="2022-06-21T00:00:00"/>
    <n v="0.03"/>
    <s v="La subdirección estructuró un primer documento en extenso, consolidando el avance de los capítulos transversales  para revisión por parte de los asesores de dirección, el mismo fue remitido al Director el 21 de julio de 2022"/>
    <n v="0.04"/>
    <s v="Actividad que reporta avance del 3% y cuenta con las evidencias acorde con el reporte. Finaliza en agosto."/>
    <d v="2022-07-20T00:00:00"/>
    <s v="Con avance y en terminos"/>
    <d v="2022-09-16T00:00:00"/>
    <n v="7.0000000000000007E-2"/>
    <s v="El 16 de septiembre se publicó versión preliminar para comentarios,como primer resultado de este ejercicio de diálogo territorial ,siendo este un primer borrador del Plan Nacional de Desarrollo Minero con Enfoque Territorial. _x000a_Este es un documento que rec"/>
    <n v="7.0000000000000007E-2"/>
    <s v="Actividad que reporta un avance acumulado de 7%, cuenta con la evidencias, queda con un rezago del 3%. Finalizaba en agosto."/>
    <d v="2022-10-18T00:00:00"/>
    <x v="2"/>
  </r>
  <r>
    <n v="2"/>
    <s v="Objetivo Estratégico No.1"/>
    <s v="Generar valor público, económico y social, a partir del conocimiento integral de los recursos minero-energéticos."/>
    <s v="1.1 Fortalecer el conocimiento de los recursos minerales y energéticos."/>
    <x v="58"/>
    <x v="102"/>
    <n v="13"/>
    <s v="Resoluciones"/>
    <x v="161"/>
    <x v="18"/>
    <s v="Funcionamiento"/>
    <s v="N.A."/>
    <x v="11"/>
    <m/>
    <s v="X"/>
    <m/>
    <x v="9"/>
    <x v="2"/>
    <s v="2. Direccionamiento Estratégico"/>
    <s v="2.1 Planeación Institucional"/>
    <s v="N.A."/>
    <d v="2022-03-28T00:00:00"/>
    <n v="0.05"/>
    <s v="Resoluciones por las cuáles se determina el precio base para liquidación de regalías de: Minerales metálicos ( anualidad); piedras y metales preciosos, minerales de hierro, minerales metálicos y concentrados polimetálicos; Níquel y Carbón "/>
    <n v="0.05"/>
    <s v="La actividad reporta avance y evidencias acorde con lo reportado. Finaliza en diciembre"/>
    <d v="2022-04-19T00:00:00"/>
    <s v="Con avance"/>
    <d v="2022-06-28T00:00:00"/>
    <n v="0.1"/>
    <s v="Resoluciones por las cuáles se determina el precio base para liquidación de regalías de: Piedras y metales preciosos, minerales de hierro, minerales metálicos y concentrados polimetálicos; Níquel y Carbón "/>
    <n v="0.1"/>
    <s v="Actividad con avance acumulado del 10%, cuenta con las evidencias acorde con el reporte. Finaliza en diciembre."/>
    <d v="2022-07-20T00:00:00"/>
    <s v="Con avance y en terminos"/>
    <d v="2022-09-30T00:00:00"/>
    <n v="0.15"/>
    <s v="Resoluciones por las cuáles se determina el precio base para liquidación de regalías de: Piedras y metales preciosos, minerales de hierro, minerales metálicos y concentrados polimetálicos; Níquel y Carbón "/>
    <n v="0.15"/>
    <s v="Actividad con avance acumulado al 3er trimestre del 15%, cuenta con las evidencias acorde con el reporte. Finaliza en diciembre."/>
    <d v="2022-10-18T00:00:00"/>
    <x v="1"/>
  </r>
  <r>
    <n v="3"/>
    <s v="Objetivo Estratégico No.1"/>
    <s v="Generar valor público, económico y social, a partir del conocimiento integral de los recursos minero-energéticos."/>
    <s v="1.1 Fortalecer el conocimiento de los recursos minerales y energéticos."/>
    <x v="59"/>
    <x v="103"/>
    <n v="1"/>
    <s v="Documento"/>
    <x v="162"/>
    <x v="1"/>
    <s v="Inversión"/>
    <s v="Asesoría para promover el desarrollo sostenible y la competitividad del sector minero Nacional."/>
    <x v="11"/>
    <m/>
    <s v="X"/>
    <m/>
    <x v="29"/>
    <x v="7"/>
    <s v="2. Direccionamiento Estratégico"/>
    <s v="2.1 Planeación Institucional"/>
    <s v="2. Plan Anual de Adquisiciones"/>
    <d v="2022-03-31T00:00:00"/>
    <n v="0.01"/>
    <s v="1.  Firma de Convenio: 19 de enero_x000a_2.  Acta de Inicio: 24 de enero_x000a_3.  Primer producto entregable: 2 de febrero_x000a_4.  Acta de aprobación primer producto entregable: 3 de febrero"/>
    <n v="0.01"/>
    <s v="La actividad reporta avance y evidencias acorde con lo reportado. Finaliza en julio"/>
    <d v="2022-04-19T00:00:00"/>
    <s v="Con avance"/>
    <d v="2022-06-01T00:00:00"/>
    <n v="0.02"/>
    <s v="DANE presenta informe financiero del convenio CV-002-2022 el dia 1 de junio. Radicado UPME No 202211100894229. _x000a__x000a_DANE presenta informe financiero del convenio CV-002-2022 el día 15 de junio. Radicado UPME No 20221110098882_x000a_Se espera que se entregue el inf"/>
    <n v="0.03"/>
    <s v="Actividad con avance acumulado del 3%, cuenta con las evidencias acorde con el reporte. Finaliza en julio."/>
    <d v="2022-07-20T00:00:00"/>
    <s v="Con avance y en terminos"/>
    <d v="2022-07-27T00:00:00"/>
    <n v="0.05"/>
    <s v="Que el día veintidós (22) de julio, el DANE FONDANE, realiza la entrega del producto entregable final mediante correo electrónico, con Radicado UPME No.  20221110128472, con los siguientes documentos:_x000a_•        Documento_evidencia_Balances_Oferta_Utilizaci"/>
    <n v="0.05"/>
    <s v="Actividad ejecutada conforme a lo planificado, cuenta con las evidencias correspondientes."/>
    <d v="2022-10-18T00:00:00"/>
    <x v="0"/>
  </r>
  <r>
    <n v="3"/>
    <s v="Objetivo Estratégico No.3"/>
    <s v="Orientar el aprovechamiento y uso eficiente y responsable de los recursos minero – energéticos."/>
    <s v="3.1 Elaborar los planes minero-energéticos con aplicación de estándares OCDE, y alineación con los ODS, objetivos transformacionales del sector y Plan Nacional de Desarrollo – PND."/>
    <x v="59"/>
    <x v="104"/>
    <n v="1"/>
    <s v="Documento"/>
    <x v="163"/>
    <x v="9"/>
    <s v="Inversión"/>
    <s v="Asesoría para promover el desarrollo sostenible y la competitividad del sector minero Nacional."/>
    <x v="11"/>
    <m/>
    <s v="X"/>
    <m/>
    <x v="13"/>
    <x v="8"/>
    <s v="2. Direccionamiento Estratégico"/>
    <s v="2.1 Planeación Institucional"/>
    <s v="2. Plan Anual de Adquisiciones"/>
    <m/>
    <n v="0"/>
    <m/>
    <m/>
    <m/>
    <m/>
    <s v="En terminos"/>
    <d v="2022-06-22T00:00:00"/>
    <n v="0.01"/>
    <s v="La contratación se aprobó en sesión del Comité No. 16 de fecha 17 de mayo de 2022.  _x000a_Se designó el CDP No. 17022 del 17 de junio de 2022._x000a_ Se remitieron los Estudios previos a contratación mediante radicado Radicado No.: 20221400020803  del 22 de junio de"/>
    <n v="0.01"/>
    <s v="Actividad que recoge las 2 subsiguientes, presenta avance del 1%, cuenta con las evidencias relacionada con  el proceso de contratación que se está llevando a cabo. Finaliza en septiembre."/>
    <d v="2022-07-20T00:00:00"/>
    <s v="Con avance y en terminos"/>
    <d v="2022-09-27T00:00:00"/>
    <n v="0.02"/>
    <s v="07/09/2022: Se publicó en el SECOP la Resolución No.000347 de 2022, Radicado ORFEO: 20221140003475, “Por la cual se selecciona la mejor oferta dentro del proceso de modalidad Invitación No. I003-2022” _x000a_15/09/2022: Se aprueba y firma por las partes, U T PR"/>
    <n v="0.02"/>
    <s v="Actividad que recoge las 2 subsiguientes, presenta avance acumulado del 2%, cuenta con las evidencias relacionada con  el proceso de contratación realizó, queda con rezago del 7%. Finalizaba en septiembre."/>
    <d v="2022-10-18T00:00:00"/>
    <x v="2"/>
  </r>
  <r>
    <n v="3"/>
    <s v="Objetivo Estratégico No.1"/>
    <s v="Generar valor público, económico y social, a partir del conocimiento integral de los recursos minero-energéticos."/>
    <s v="1.1 Fortalecer el conocimiento de los recursos minerales y energéticos."/>
    <x v="59"/>
    <x v="105"/>
    <n v="1"/>
    <s v="Documento"/>
    <x v="164"/>
    <x v="19"/>
    <s v="Inversión"/>
    <s v="Asesoría para promover el desarrollo sostenible y la competitividad del sector minero Nacional."/>
    <x v="11"/>
    <m/>
    <s v="X"/>
    <m/>
    <x v="28"/>
    <x v="9"/>
    <s v="2. Direccionamiento Estratégico"/>
    <s v="2.1 Planeación Institucional"/>
    <s v="2. Plan Anual de Adquisiciones"/>
    <m/>
    <n v="0"/>
    <m/>
    <m/>
    <m/>
    <m/>
    <s v="En terminos"/>
    <d v="2022-05-12T00:00:00"/>
    <s v="No Aplica"/>
    <s v="Se realizó modificación del PAA, informando que está actividad no se realizará y consolidando el presupuesto para el proyecto de cierre de minas en páramos (el porcentaje de avance cuantitativo se le adicionó al proyecto de cierre de minas) ahora aparece "/>
    <s v="No Aplica"/>
    <s v="Actividad que no requiere reporte, toda vez que pasó a ser parte de la anterior actividad &quot;Identificar las implicaciones socioeconómicas y ambientales del cierre de proyectos mineros en páramos&quot;"/>
    <d v="2022-07-20T00:00:00"/>
    <s v="No Aplica"/>
    <m/>
    <n v="0"/>
    <s v="N.A"/>
    <s v="No Aplica"/>
    <s v="Actividad que no requiere reporte, toda vez que pasó a ser parte de la anterior actividad &quot;Identificar las implicaciones socioeconómicas y ambientales del cierre de proyectos mineros en páramos&quot;"/>
    <d v="2022-07-20T00:00:00"/>
    <x v="4"/>
  </r>
  <r>
    <n v="3"/>
    <s v="Objetivo Estratégico No.3"/>
    <s v="Orientar el aprovechamiento y uso eficiente y responsable de los recursos minero – energéticos."/>
    <s v="3.1 Elaborar los planes minero-energéticos con aplicación de estándares OCDE, y alineación con los ODS, objetivos transformacionales del sector y Plan Nacional de Desarrollo – PND."/>
    <x v="59"/>
    <x v="106"/>
    <n v="1"/>
    <s v="Documento"/>
    <x v="165"/>
    <x v="19"/>
    <s v="Inversión"/>
    <s v="Asesoría para promover el desarrollo sostenible y la competitividad del sector minero Nacional."/>
    <x v="11"/>
    <m/>
    <s v="X"/>
    <m/>
    <x v="28"/>
    <x v="9"/>
    <s v="2. Direccionamiento Estratégico"/>
    <s v="2.1 Planeación Institucional"/>
    <s v="2. Plan Anual de Adquisiciones"/>
    <m/>
    <n v="0"/>
    <m/>
    <m/>
    <m/>
    <m/>
    <s v="En terminos"/>
    <d v="2022-05-12T00:00:00"/>
    <s v="No Aplica"/>
    <s v="Se realizó modificación del PAA, informando que está actividad no se realizará y consolidadndo el presupuesto para el proyecto de cierre de minas en páramos ( el porcentaje de avance cuantitativo se le adicionó al proyecto de cierre de minas) ahora aparec"/>
    <s v="No Aplica"/>
    <s v="Actividad que no requiere reporte, toda vez que pasó a ser parte de la anterior actividad &quot;Identificar las implicaciones socioeconómicas y ambientales del cierre de proyectos mineros en páramos&quot;"/>
    <d v="2022-07-20T00:00:00"/>
    <s v="No Aplica"/>
    <m/>
    <n v="0"/>
    <s v="N.A"/>
    <s v="No Aplica"/>
    <s v="Actividad que no requiere reporte, toda vez que pasó a ser parte de la anterior actividad &quot;Identificar las implicaciones socioeconómicas y ambientales del cierre de proyectos mineros en páramos&quot;"/>
    <d v="2022-07-20T00:00:00"/>
    <x v="4"/>
  </r>
  <r>
    <n v="3"/>
    <s v="Objetivo Estratégico No.1"/>
    <s v="Generar valor público, económico y social, a partir del conocimiento integral de los recursos minero-energéticos."/>
    <s v="1.1 Fortalecer el conocimiento de los recursos minerales y energéticos."/>
    <x v="59"/>
    <x v="107"/>
    <n v="1"/>
    <s v="Documento"/>
    <x v="166"/>
    <x v="1"/>
    <s v="Inversión"/>
    <s v="Asesoría para promover el desarrollo sostenible y la competitividad del sector minero Nacional."/>
    <x v="11"/>
    <m/>
    <s v="X"/>
    <m/>
    <x v="13"/>
    <x v="9"/>
    <s v="2. Direccionamiento Estratégico"/>
    <s v="2.1 Planeación Institucional"/>
    <s v="2. Plan Anual de Adquisiciones"/>
    <m/>
    <n v="0"/>
    <m/>
    <m/>
    <m/>
    <m/>
    <s v="En terminos"/>
    <d v="2022-05-17T00:00:00"/>
    <n v="5.0000000000000001E-3"/>
    <s v="se aprobó la ficha técnica de este proyecto en el comité de contratos # 16 del 17 de mayo de 2022, y se solicitó el CDP , se están trabajando ajustes a los estudios previos"/>
    <n v="5.0000000000000001E-3"/>
    <s v="Actividad con avance del 0,5, cuenta con las evidencias que corresponden al CDP dispuesto para la contratación. Finaliza en octubre."/>
    <d v="2022-07-20T00:00:00"/>
    <s v="No Aplica"/>
    <d v="2022-09-16T00:00:00"/>
    <n v="1.0500000000000001E-2"/>
    <s v="Contrato C129: Se realizaron todos los trámites para formalizar el _x000a_contrato C129 para el estudio de carbón en la transición energética.- Se firmó el acta de inicio el 16 de septiembre de 2022 "/>
    <n v="1.0500000000000001E-2"/>
    <s v="Actividad que presenta avance acumulado del 1,05%, cuenta con las evidencias relacionada con  el proceso de contratación realizado, queda con rezago del 3,95%. Finaliza en octubre."/>
    <d v="2022-10-18T00:00:00"/>
    <x v="1"/>
  </r>
  <r>
    <n v="3"/>
    <s v="Objetivo Estratégico No.1"/>
    <s v="Generar valor público, económico y social, a partir del conocimiento integral de los recursos minero-energéticos."/>
    <s v="1.1 Fortalecer el conocimiento de los recursos minerales y energéticos."/>
    <x v="59"/>
    <x v="108"/>
    <n v="1"/>
    <s v="Documento"/>
    <x v="167"/>
    <x v="12"/>
    <s v="Funcionamiento"/>
    <s v="N.A."/>
    <x v="11"/>
    <m/>
    <s v="X"/>
    <m/>
    <x v="9"/>
    <x v="0"/>
    <s v="2. Direccionamiento Estratégico"/>
    <s v="2.1 Planeación Institucional"/>
    <s v="N.A."/>
    <d v="2022-03-31T00:00:00"/>
    <n v="1.4999999999999999E-2"/>
    <s v="Se tiene la propuesta de edición del documento por parte de la OGI con  VoBo en  espera de concepto de la  subdirección_x000a_Se está construyendo  documento de  reseña crítica del estudio, del cual se envió el primer borrador a la  subdirección, se está en la "/>
    <n v="1.4999999999999999E-2"/>
    <s v="Acorde con el reporte y las evidencias , la actividad queda con rezago del 25% frente a lo programado (2%)."/>
    <d v="2022-04-19T00:00:00"/>
    <s v="Con rezago"/>
    <d v="2022-04-12T00:00:00"/>
    <n v="2E-3"/>
    <s v="El 12 de de abril se presentó reseña crítica  del documento a la Dirección General de la UPME, se solicitó algunos ajustes al documento y una vez realizados los mismos socializar el documento con la Agencia Nacional de Minería (ANM) y el Ministerio de Min"/>
    <n v="1.7000000000000001E-2"/>
    <s v="Actividad con un avance del 1,7%, cuenta con las evidencias de lo reportado y continua con rezago del 0,3%. Finalizaba en marzo."/>
    <d v="2022-07-20T00:00:00"/>
    <s v="Incumplida"/>
    <d v="2022-09-16T00:00:00"/>
    <n v="0.02"/>
    <s v="Informe Cobre: Se publicó versión final del documento de cobre para _x000a_consulta del público en general, se puede consultar en el siguiente _x000a_enlace: https://www1.upme.gov.co/simco/Cifras-Sectoriales/EstudiosPublicaciones/Informe_Cobre_subdireccion_VD.pdf"/>
    <n v="0.02"/>
    <s v="Actividad que finaliza su ejecuciòn durante el 3er trimestre, cuenta con las evidencias."/>
    <d v="2022-10-18T00:00:00"/>
    <x v="0"/>
  </r>
  <r>
    <n v="3"/>
    <s v="Objetivo Estratégico No.1"/>
    <s v="Generar valor público, económico y social, a partir del conocimiento integral de los recursos minero-energéticos."/>
    <s v="1.1 Fortalecer el conocimiento de los recursos minerales y energéticos."/>
    <x v="59"/>
    <x v="109"/>
    <n v="1"/>
    <s v="Documento"/>
    <x v="168"/>
    <x v="12"/>
    <s v="Funcionamiento"/>
    <s v="N.A."/>
    <x v="11"/>
    <m/>
    <s v="X"/>
    <m/>
    <x v="9"/>
    <x v="0"/>
    <s v="2. Direccionamiento Estratégico"/>
    <s v="2.1 Planeación Institucional"/>
    <s v="N.A."/>
    <d v="2022-03-31T00:00:00"/>
    <n v="0.02"/>
    <s v="Se presentó documento al subdirector como evidencia de cumplimiento de los objetivos establecidos con el funcionario que tenía a cargo el ejercicio de construcción de dicho documento de reporte"/>
    <n v="0.03"/>
    <s v="La actividad se cumple acorde con lo planificado y cuenta con las evidencias respectivas."/>
    <d v="2022-04-19T00:00:00"/>
    <s v="Cumplida"/>
    <m/>
    <m/>
    <s v="Cumplida trimestre anterior"/>
    <n v="0.03"/>
    <s v="Actividad cumplida en el 1er trimestre."/>
    <d v="2022-07-20T00:00:00"/>
    <s v="Cumplida"/>
    <m/>
    <m/>
    <s v="Cumplida trimestre II"/>
    <n v="0.03"/>
    <s v="Actividad cumplida en el 2do trimestre"/>
    <d v="2022-10-18T00:00:00"/>
    <x v="0"/>
  </r>
  <r>
    <n v="3"/>
    <s v="Objetivo Estratégico No.1"/>
    <s v="Generar valor público, económico y social, a partir del conocimiento integral de los recursos minero-energéticos."/>
    <s v="1.1 Fortalecer el conocimiento de los recursos minerales y energéticos."/>
    <x v="59"/>
    <x v="110"/>
    <n v="3"/>
    <s v="Documento"/>
    <x v="169"/>
    <x v="12"/>
    <s v="Funcionamiento"/>
    <s v="N.A."/>
    <x v="11"/>
    <m/>
    <s v="X"/>
    <m/>
    <x v="9"/>
    <x v="2"/>
    <s v="2. Direccionamiento Estratégico"/>
    <s v="2.1 Planeación Institucional"/>
    <s v="N.A."/>
    <m/>
    <n v="0"/>
    <m/>
    <m/>
    <m/>
    <m/>
    <s v="En terminos"/>
    <m/>
    <n v="0"/>
    <s v="No aplica reporte para este trimestre"/>
    <n v="0"/>
    <s v="Actividad que no presente avance al 2do trimestre. Finaliza en diciembre"/>
    <d v="2022-07-20T00:00:00"/>
    <s v="Sin avance y en terminos"/>
    <n v="0"/>
    <n v="0"/>
    <s v="Actividad que no reporta avance en este trimestre "/>
    <n v="0"/>
    <s v="Actividad que no presente avance al 3er trimestre. Finaliza en diciembre"/>
    <d v="2022-10-18T00:00:00"/>
    <x v="3"/>
  </r>
  <r>
    <n v="4"/>
    <s v="Objetivo Estratégico No.1"/>
    <s v="Generar valor público, económico y social, a partir del conocimiento integral de los recursos minero-energéticos."/>
    <s v="1.1 Fortalecer el conocimiento de los recursos minerales y energéticos."/>
    <x v="60"/>
    <x v="111"/>
    <n v="1"/>
    <s v="Suscripción"/>
    <x v="170"/>
    <x v="7"/>
    <s v="Inversión"/>
    <s v="Asesoría para promover el desarrollo sostenible y la competitividad del sector minero Nacional."/>
    <x v="11"/>
    <m/>
    <s v="X"/>
    <m/>
    <x v="9"/>
    <x v="11"/>
    <s v="2. Direccionamiento Estratégico"/>
    <s v="2.1 Planeación Institucional"/>
    <s v="2. Plan Anual de Adquisiciones"/>
    <d v="2022-03-31T00:00:00"/>
    <n v="0.04"/>
    <s v="Se realizó firma de contratato y dos renovaciones de suscripciones de información durante el mes de marzo, de igual manera se nombra supervisores para  Fast Market y Argus Media a Carlos Medina y Héctor Herrera respectivamente._x000a_El proceso de realización d"/>
    <n v="0.04"/>
    <s v="La actividad se cumple acorde con lo planificado y cuenta con las evidencias."/>
    <d v="2022-04-19T00:00:00"/>
    <s v="Cumplida"/>
    <m/>
    <m/>
    <s v="Cumplida trimestre anterior"/>
    <n v="0.04"/>
    <s v="Actividad cumplida en el 1er trimestre."/>
    <d v="2022-07-20T00:00:00"/>
    <s v="Cumplida"/>
    <m/>
    <m/>
    <s v="Cumplida trimestre I"/>
    <n v="0.04"/>
    <s v="Actividad cumplida en el 1er trimestre."/>
    <d v="2022-10-18T00:00:00"/>
    <x v="0"/>
  </r>
  <r>
    <n v="4"/>
    <s v="Objetivo Estratégico No.1"/>
    <s v="Generar valor público, económico y social, a partir del conocimiento integral de los recursos minero-energéticos."/>
    <s v="1.1 Fortalecer el conocimiento de los recursos minerales y energéticos."/>
    <x v="60"/>
    <x v="112"/>
    <n v="1"/>
    <s v="Suscripción"/>
    <x v="171"/>
    <x v="7"/>
    <s v="Inversión"/>
    <s v="Asesoría para promover el desarrollo sostenible y la competitividad del sector minero Nacional."/>
    <x v="11"/>
    <m/>
    <s v="X"/>
    <m/>
    <x v="30"/>
    <x v="2"/>
    <s v="2. Direccionamiento Estratégico"/>
    <s v="2.1 Planeación Institucional"/>
    <s v="2. Plan Anual de Adquisiciones"/>
    <m/>
    <n v="0"/>
    <m/>
    <m/>
    <m/>
    <m/>
    <s v="En terminos"/>
    <m/>
    <n v="0"/>
    <s v="No aplica reporte para este trimestre"/>
    <n v="0"/>
    <s v="Actividad que no presenta avance al 2do trimestre. Finaliza en diciembre"/>
    <d v="2022-07-20T00:00:00"/>
    <s v="Sin avance y en terminos"/>
    <d v="2022-09-30T00:00:00"/>
    <n v="0.01"/>
    <s v="Se elaboró la ficha para renovación de suscripción con Baltic Exchange, y se compartió con el área jurídica para su visto bueno y posterior presentación al comité de contratos"/>
    <n v="0.01"/>
    <s v="Actividad que reporta avance acumulado del 1%, cuenta con las evidencias del avance en el proceso de renocación de  una (1) suscripción. Finaliza en diciembre."/>
    <d v="2022-10-18T00:00:00"/>
    <x v="1"/>
  </r>
  <r>
    <n v="4"/>
    <s v="Objetivo Estratégico No.1"/>
    <s v="Generar valor público, económico y social, a partir del conocimiento integral de los recursos minero-energéticos."/>
    <s v="1.1 Fortalecer el conocimiento de los recursos minerales y energéticos."/>
    <x v="60"/>
    <x v="113"/>
    <n v="1"/>
    <s v="Suscripción"/>
    <x v="172"/>
    <x v="7"/>
    <s v="Inversión"/>
    <s v="Asesoría para promover el desarrollo sostenible y la competitividad del sector minero Nacional."/>
    <x v="11"/>
    <m/>
    <s v="X"/>
    <m/>
    <x v="9"/>
    <x v="11"/>
    <s v="2. Direccionamiento Estratégico"/>
    <s v="2.1 Planeación Institucional"/>
    <s v="2. Plan Anual de Adquisiciones"/>
    <d v="2022-03-31T00:00:00"/>
    <n v="0.04"/>
    <s v="Se realizó firma de contratato y dos renovaciones de suscripciones de información durante el mes de marzo, de igual manera se nombra supervisores para  Fast Market y Argus Media a Carlos Medina y Héctor Herrera respectivamente._x000a_El proceso de realización d"/>
    <n v="0.04"/>
    <s v="La actividad se cumplió y cuenta con las evidencias."/>
    <d v="2022-04-19T00:00:00"/>
    <s v="Cumplida"/>
    <m/>
    <m/>
    <s v="Cumplida trimestre anterior"/>
    <n v="0.04"/>
    <s v="Actividad cumplida en el 1er trimestre."/>
    <d v="2022-07-20T00:00:00"/>
    <s v="Cumplida"/>
    <m/>
    <m/>
    <s v="Actividad cumplida trimestre I"/>
    <n v="0.04"/>
    <s v="Actividad cumplida en el 1er trimestre."/>
    <d v="2022-10-18T00:00:00"/>
    <x v="0"/>
  </r>
  <r>
    <n v="4"/>
    <s v="Objetivo Estratégico No.1"/>
    <s v="Generar valor público, económico y social, a partir del conocimiento integral de los recursos minero-energéticos."/>
    <s v="1.1 Fortalecer el conocimiento de los recursos minerales y energéticos."/>
    <x v="60"/>
    <x v="114"/>
    <n v="1"/>
    <s v="Suscripción"/>
    <x v="173"/>
    <x v="7"/>
    <s v="Inversión"/>
    <s v="Asesoría para promover el desarrollo sostenible y la competitividad del sector minero Nacional."/>
    <x v="11"/>
    <m/>
    <s v="X"/>
    <m/>
    <x v="30"/>
    <x v="2"/>
    <s v="2. Direccionamiento Estratégico"/>
    <s v="2.1 Planeación Institucional"/>
    <s v="2. Plan Anual de Adquisiciones"/>
    <m/>
    <n v="0"/>
    <m/>
    <m/>
    <m/>
    <m/>
    <s v="En terminos"/>
    <m/>
    <n v="0"/>
    <s v="No aplica reporte para este trimestre"/>
    <n v="0"/>
    <s v="Actividad que no presente avance al 2do trimestre. Finaliza en diciembre"/>
    <d v="2022-07-20T00:00:00"/>
    <s v="Sin avance y en terminos"/>
    <m/>
    <n v="0"/>
    <s v="Actividad que no presente avance al trimestreIII. Finaliza en diciembre"/>
    <n v="0"/>
    <s v="Actividad que no presente avance al 3er trimestre. Finaliza en diciembre"/>
    <d v="2022-10-18T00:00:00"/>
    <x v="3"/>
  </r>
  <r>
    <n v="4"/>
    <s v="Objetivo Estratégico No.1"/>
    <s v="Generar valor público, económico y social, a partir del conocimiento integral de los recursos minero-energéticos."/>
    <s v="1.1 Fortalecer el conocimiento de los recursos minerales y energéticos."/>
    <x v="60"/>
    <x v="115"/>
    <n v="1"/>
    <s v="SIMCO actualizado"/>
    <x v="174"/>
    <x v="7"/>
    <s v="Funcionamiento"/>
    <s v="N.A."/>
    <x v="11"/>
    <m/>
    <s v="X"/>
    <m/>
    <x v="7"/>
    <x v="2"/>
    <s v="2. Direccionamiento Estratégico"/>
    <s v="2.1 Planeación Institucional"/>
    <s v="N.A."/>
    <d v="2022-03-31T00:00:00"/>
    <n v="0.01"/>
    <s v="Durante el primer trimestre 2022:_x000a_- Se han adelantado las actualizaciones en Base de datos de Históricos de precios internacionales, Históricos precio base de Liquidación de Regalías, y en plataforma SIMCO de igual forma la información de precios de la pa"/>
    <n v="0.01"/>
    <s v="La actividad presenta avance y cuenta con las evidenicas de lo reportado. Finaliza en diciembre"/>
    <d v="2022-04-19T00:00:00"/>
    <s v="Con avance"/>
    <d v="2022-06-30T00:00:00"/>
    <n v="0.01"/>
    <s v="En relación a Producción y Regalías la última información que se compartió por parte de la ANM con destino SIMCO es con corte a 2do  trimestre 2021, por esta razón no se ha podido actualizar la información  en el SIMCO, sin embargo se solicitó mediante co"/>
    <n v="0.02"/>
    <s v="Actividad con avance acumulado del 2%, con evidencias acorde con el reporte. Finaliza en diciembre."/>
    <d v="2022-07-20T00:00:00"/>
    <s v="Con avance y en terminos"/>
    <d v="2022-09-30T00:00:00"/>
    <n v="0.03"/>
    <s v="Actualización de reportes:_x000a__x000a_De acuerdo con la información de Producción y Regalías que normalmente es suministrada a través de PANGEA, (mecanismo con el cual se cuenta  para la actualización de los reportes), mediante el cual la Agencia Nacional de Minerí"/>
    <n v="0.03"/>
    <s v="Actividad que reporta avance acumulado al 3er trimesre del 3%, cuenta con las evidencias de la actualización en cuanto a algunos de los minerales principales de los hay información consistente. Finaliza en diciembre."/>
    <d v="2022-10-18T00:00:00"/>
    <x v="1"/>
  </r>
  <r>
    <n v="1"/>
    <s v="Objetivo Estratégico No.4"/>
    <s v="Desarrollar las acciones necesarias que permitan materializar los planes, programas y proyectos en el sector minero energético."/>
    <s v="4.1 Impulsar obras de infraestructura para abastecimiento y confiabilidad energética."/>
    <x v="61"/>
    <x v="116"/>
    <n v="1"/>
    <s v="Porcentaje"/>
    <x v="175"/>
    <x v="20"/>
    <s v="Funcionamiento"/>
    <s v="N.A."/>
    <x v="12"/>
    <m/>
    <s v="X"/>
    <m/>
    <x v="9"/>
    <x v="0"/>
    <s v="2. Direccionamiento Estratégico"/>
    <s v="2.1 Planeación Institucional"/>
    <s v="N.A."/>
    <d v="2022-03-31T00:00:00"/>
    <n v="4.4999999999999997E-3"/>
    <s v="-Durante el trimestre realizó el envío de  53 oficios solicitando información para alertas tempranas (evidencia en carpeta: Z:\03_Calidad\Plan de Accion\2022\Trimestre 1\Convocatorias)"/>
    <n v="4.4999999999999997E-3"/>
    <s v="Actividad con rezago, reporta avance sin evidencias"/>
    <d v="2022-04-19T00:00:00"/>
    <s v="Con rezago"/>
    <d v="2022-05-25T00:00:00"/>
    <n v="5.0000000000000001E-3"/>
    <s v="Durante el trimestre se realizó el envío de 41 oficios solicitando información para alertas tempranas (evidencia en carpeta: Z:\03_Calidad\Plan de Accion\2022\Trimestre 2\Convocatorias)"/>
    <n v="5.0000000000000001E-3"/>
    <s v="Actividad cumplida durante el 2do trimestre, cuenta con las evidencias correspondientes."/>
    <d v="2022-07-20T00:00:00"/>
    <s v="Cumplida"/>
    <m/>
    <m/>
    <s v="Actividad cumplida"/>
    <n v="5.0000000000000001E-3"/>
    <s v="Actividad cumplida durante el 2do trimestre, cuenta con las evidencias correspondientes."/>
    <d v="2022-10-18T00:00:00"/>
    <x v="0"/>
  </r>
  <r>
    <n v="2"/>
    <s v="Objetivo Estratégico No.4"/>
    <s v="Desarrollar las acciones necesarias que permitan materializar los planes, programas y proyectos en el sector minero energético."/>
    <s v="4.1 Impulsar obras de infraestructura para abastecimiento y confiabilidad energética."/>
    <x v="61"/>
    <x v="117"/>
    <n v="1"/>
    <s v="Porcentaje"/>
    <x v="176"/>
    <x v="20"/>
    <s v="Funcionamiento"/>
    <s v="N.A."/>
    <x v="12"/>
    <s v="X"/>
    <m/>
    <s v="Subdirección de Energía Eléctrica- GIT Transmisión"/>
    <x v="25"/>
    <x v="17"/>
    <s v="2. Direccionamiento Estratégico"/>
    <s v="2.1 Planeación Institucional"/>
    <s v="N.A."/>
    <m/>
    <n v="0"/>
    <s v="-Esta actividad se tiene prevista para ser realizada en el 3er trimestre."/>
    <m/>
    <m/>
    <m/>
    <s v="En terminos"/>
    <m/>
    <n v="0"/>
    <s v="-Esta actividad se tiene prevista para ser realizada en el 3er trimestre."/>
    <n v="0"/>
    <s v="Actividad que no presente avance al 2do trimestre. Finaliza en diciembre"/>
    <d v="2022-07-20T00:00:00"/>
    <s v="Sin avance y en terminos"/>
    <m/>
    <n v="0"/>
    <s v="Esta actividad no se realizó puesto que el grupo de transmisión se encuentra en revisión de los proyectos que podrían requerir necesidades de expansión, lo anterior dada la fecha máxima de entrega de las solicitud de conexión para la vigencia 2022 (CREG 0"/>
    <n v="0"/>
    <s v="Actividad que al 3er trimestre no reporta avance, se encuentra programada para ejecutar entre julio y diciembre. Finaliza en diciembre"/>
    <d v="2022-10-18T00:00:00"/>
    <x v="3"/>
  </r>
  <r>
    <n v="3"/>
    <s v="Objetivo Estratégico No.4"/>
    <s v="Desarrollar las acciones necesarias que permitan materializar los planes, programas y proyectos en el sector minero energético."/>
    <s v="4.1 Impulsar obras de infraestructura para abastecimiento y confiabilidad energética."/>
    <x v="61"/>
    <x v="117"/>
    <n v="1"/>
    <s v="Porcentaje"/>
    <x v="177"/>
    <x v="20"/>
    <s v="Funcionamiento"/>
    <s v="N.A."/>
    <x v="12"/>
    <s v="X"/>
    <m/>
    <s v="Subdirección de Energía Eléctrica- GIT Transmisión"/>
    <x v="25"/>
    <x v="2"/>
    <s v="2. Direccionamiento Estratégico"/>
    <s v="2.1 Planeación Institucional"/>
    <s v="N.A."/>
    <m/>
    <n v="0"/>
    <s v="-Esta actividad se tiene prevista para ser realizada en el 4to trimestre."/>
    <m/>
    <m/>
    <m/>
    <s v="En terminos"/>
    <m/>
    <n v="0"/>
    <s v="-Esta actividad se tiene prevista para ser realizada en el 4to trimestre."/>
    <n v="0"/>
    <s v="Actividad que no presente avance al 2do trimestre. Finaliza en diciembre"/>
    <d v="2022-07-20T00:00:00"/>
    <s v="Sin avance y en terminos"/>
    <m/>
    <n v="0"/>
    <s v="Esta actividad no se realizó puesto que el grupo de transmisión se encuentra en revisión de los proyectos que podrían requerir necesidades de expansión, lo anterior dada la fecha máxima de entrega de las solicitud de conexión para la vigencia 2022 (CREG 0"/>
    <n v="0"/>
    <s v="Actividad que al 3er trimestre no reporta avance, se encuentra programada para ejecutar entre julio y diciembre. Finaliza en diciembre"/>
    <d v="2022-10-18T00:00:00"/>
    <x v="3"/>
  </r>
  <r>
    <n v="4"/>
    <s v="Objetivo Estratégico No.4"/>
    <s v="Desarrollar las acciones necesarias que permitan materializar los planes, programas y proyectos en el sector minero energético."/>
    <s v="4.1 Impulsar obras de infraestructura para abastecimiento y confiabilidad energética."/>
    <x v="61"/>
    <x v="118"/>
    <n v="1"/>
    <s v="Porcentaje"/>
    <x v="178"/>
    <x v="12"/>
    <s v="Funcionamiento"/>
    <s v="N.A."/>
    <x v="12"/>
    <m/>
    <s v="X"/>
    <m/>
    <x v="9"/>
    <x v="2"/>
    <s v="2. Direccionamiento Estratégico"/>
    <s v="2.1 Planeación Institucional"/>
    <s v="N.A."/>
    <s v="31/03/222"/>
    <n v="0.01"/>
    <s v="-Se trabajó en el documento de alertas tempranas para 3 proyectos:_x000a_*Mirolindo-Gualanday_x000a_*Flandes Lanceros _x000a_*2do circuito Sahagún._x000a_Evidencia en carpeta: Z:\03_Calidad\Plan de Accion\2022\Trimestre 1\Convocatorias"/>
    <n v="0.01"/>
    <s v="Actividad que reporta avance sin evidencias"/>
    <d v="2022-04-19T00:00:00"/>
    <s v="Con avance"/>
    <m/>
    <n v="0"/>
    <s v="Para el presente trimestre, no se realizaron documentos de Alertas tempranas."/>
    <n v="0.01"/>
    <s v="Actividad que no reporta avance durante el 2do trimestre. Finaliza en diciembre."/>
    <d v="2022-07-20T00:00:00"/>
    <s v="Con avance y en terminos"/>
    <m/>
    <n v="0"/>
    <s v="Para el presente trimestre, no se realizaron documentos de Alertas tempranas. Sin embargo, se avanza en la revisión de algunos documentos de Alertas Tempranas que requieren actualizaciones."/>
    <n v="0.01"/>
    <s v="Actividad que no reporta avance durante el 3er trimestre. Finaliza en diciembre."/>
    <d v="2022-10-18T00:00:00"/>
    <x v="1"/>
  </r>
  <r>
    <n v="5"/>
    <s v="Objetivo Estratégico No.4"/>
    <s v="Desarrollar las acciones necesarias que permitan materializar los planes, programas y proyectos en el sector minero energético."/>
    <s v="4.1 Impulsar obras de infraestructura para abastecimiento y confiabilidad energética."/>
    <x v="62"/>
    <x v="119"/>
    <n v="1"/>
    <s v="Porcentaje"/>
    <x v="179"/>
    <x v="20"/>
    <s v="Inversión"/>
    <s v="Implementación de acciones para la confiabilidad del subsector eléctrico a nivel Nacional."/>
    <x v="12"/>
    <s v="X"/>
    <m/>
    <s v="-Secretaría General-GIT Jurídica y Contractual_x000a_-Secretaría General-GIT Financiera"/>
    <x v="9"/>
    <x v="0"/>
    <s v="2. Direccionamiento Estratégico"/>
    <s v="2.1 Planeación Institucional"/>
    <s v="N.A."/>
    <s v="31/03/222"/>
    <n v="5.0000000000000001E-3"/>
    <s v="-Se realizó sondeo de mercado, se presentó ante comité de contratos la ficha para la contratación ambiental y se encuentran listos los estudios previos para iniciar el proceso contractual. Evidencia en carpeta: Z:\03_Calidad\Plan de Accion\2022\Trimestre "/>
    <n v="5.0000000000000001E-3"/>
    <s v="Actividad con rezago, reporta avance sin evidencias"/>
    <d v="2022-04-19T00:00:00"/>
    <s v="Con rezago"/>
    <m/>
    <m/>
    <s v="Cumplido el trimestre anterior."/>
    <n v="5.0000000000000001E-3"/>
    <s v="Actividad cumplida en el 1er trimestre, cuenta con las evidencias correspondientes."/>
    <d v="2022-07-20T00:00:00"/>
    <s v="Cumplida"/>
    <m/>
    <m/>
    <s v="Se cuenta con contrato C-113-2022. El contrato inició ejecución el 25 de julio de 2022."/>
    <n v="5.0000000000000001E-3"/>
    <s v="Actividad cumplida en el 1er trimestre."/>
    <d v="2022-10-18T00:00:00"/>
    <x v="0"/>
  </r>
  <r>
    <n v="6"/>
    <s v="Objetivo Estratégico No.4"/>
    <s v="Desarrollar las acciones necesarias que permitan materializar los planes, programas y proyectos en el sector minero energético."/>
    <s v="4.1 Impulsar obras de infraestructura para abastecimiento y confiabilidad energética."/>
    <x v="62"/>
    <x v="120"/>
    <n v="1"/>
    <s v="Porcentaje"/>
    <x v="180"/>
    <x v="21"/>
    <s v="Inversión"/>
    <s v="Implementación de acciones para la confiabilidad del subsector eléctrico a nivel Nacional."/>
    <x v="12"/>
    <m/>
    <s v="X"/>
    <m/>
    <x v="13"/>
    <x v="1"/>
    <s v="2. Direccionamiento Estratégico"/>
    <s v="2.1 Planeación Institucional"/>
    <s v="N.A."/>
    <m/>
    <n v="0"/>
    <s v="-Esta actividad se tiene prevista para ser realizada entre el 2do y 3er trimestre."/>
    <m/>
    <m/>
    <m/>
    <s v="En terminos"/>
    <m/>
    <n v="0"/>
    <s v="El grupo de jurídica y contractual informó que el 30-06-2022 el contrato se encuentra firmado en el SECOP II y se solicitó proceder con el trámite de la gestión de las pólizas. Pendiente de iniciar ejecución._x000a_ Evidencia en carpeta: Z:\03_Calidad\Plan de A"/>
    <n v="0"/>
    <s v="Actividad que no presenta avance al 2do trimestre (Se encuentra en proceso de la contratación correspondiente). Finalizaba en junio."/>
    <d v="2022-07-20T00:00:00"/>
    <s v="Incumplida"/>
    <d v="2022-09-30T00:00:00"/>
    <n v="3.8E-3"/>
    <s v="Se ha cumplido con el cronograma establecido en los TdR y en el contrato C-113-2022. En revisión por parte de UPME del entregable No. 2_x000a_ Evidencia en carpeta: &quot;Z:\03_Calidad\Plan de Accion\2022\Trimestre 3\Convocatorias\A2-Estructuracion HVDC&quot;"/>
    <n v="3.8E-3"/>
    <s v="Actividad que presenta avance del 0,38%, cuenta con las evidencias, queda con rezago. Finalizaba en junio"/>
    <d v="2022-10-18T00:00:00"/>
    <x v="2"/>
  </r>
  <r>
    <n v="7"/>
    <s v="Objetivo Estratégico No.4"/>
    <s v="Desarrollar las acciones necesarias que permitan materializar los planes, programas y proyectos en el sector minero energético."/>
    <s v="4.1 Impulsar obras de infraestructura para abastecimiento y confiabilidad energética."/>
    <x v="62"/>
    <x v="119"/>
    <n v="1"/>
    <s v="Porcentaje"/>
    <x v="181"/>
    <x v="20"/>
    <s v="Inversión"/>
    <s v="Implementación de acciones para la confiabilidad del subsector eléctrico a nivel Nacional."/>
    <x v="12"/>
    <s v="X"/>
    <m/>
    <s v="-Secretaría General-GIT Jurídica y Contractual_x000a_-Secretaría General-GIT Financiera"/>
    <x v="9"/>
    <x v="0"/>
    <s v="2. Direccionamiento Estratégico"/>
    <s v="2.1 Planeación Institucional"/>
    <s v="N.A."/>
    <d v="2022-03-31T00:00:00"/>
    <n v="0"/>
    <s v="-Se realizó el sondeo de mercado para la consultoría técnica de la línea HVDC, se ha trabajado en la ficha, pendiente definir algunos temas."/>
    <n v="0"/>
    <s v="Actividad que no presenta avance"/>
    <d v="2022-04-19T00:00:00"/>
    <s v="Incumplida"/>
    <m/>
    <n v="0"/>
    <s v="- En trámite el traslado de recursos de la oficina de Fondos, una vez se cuente con este trámite se procederá a dar inicio al proceso pre-contractual."/>
    <n v="0"/>
    <s v="Actividad que no presenta avance al 2do trimestre, tiene rezago del 0,5%, se encuentra en proceso de traslado presupuestal para la contratación correspondiente. Finalizaba en marzo."/>
    <d v="2022-07-20T00:00:00"/>
    <s v="Incumplida"/>
    <d v="2022-09-30T00:00:00"/>
    <n v="2.5000000000000001E-3"/>
    <s v="En comité de 13 de septiembre se aprobó ficha de contratación. Se trabajó en documento de vigencias futuras, el mismo se encuentra en revisión prelimiar por parte del DNP_x000a_ Evidencia en carpeta: &quot;Z:\03_Calidad\Plan de Accion\2022\Trimestre 3\Convocatorias\"/>
    <n v="2.5000000000000001E-3"/>
    <s v="Actividad que presenta avance del 0,25%, cuenta con las evidencias, queda con rezago. Finalizaba en junio"/>
    <d v="2022-10-18T00:00:00"/>
    <x v="2"/>
  </r>
  <r>
    <n v="8"/>
    <s v="Objetivo Estratégico No.4"/>
    <s v="Desarrollar las acciones necesarias que permitan materializar los planes, programas y proyectos en el sector minero energético."/>
    <s v="4.1 Impulsar obras de infraestructura para abastecimiento y confiabilidad energética."/>
    <x v="62"/>
    <x v="120"/>
    <n v="1"/>
    <s v="Porcentaje"/>
    <x v="182"/>
    <x v="21"/>
    <s v="Inversión"/>
    <s v="Implementación de acciones para la confiabilidad del subsector eléctrico a nivel Nacional."/>
    <x v="12"/>
    <m/>
    <s v="X"/>
    <m/>
    <x v="13"/>
    <x v="1"/>
    <s v="2. Direccionamiento Estratégico"/>
    <s v="2.1 Planeación Institucional"/>
    <s v="N.A."/>
    <m/>
    <n v="0"/>
    <s v="-Esta actividad se tiene prevista para ser realizada en el 2do semestre del año 2022. _x000a_- Se encuentra en trámite traslado de recursos de la oficina de Fondos, una vez se cuente con este trámite se procederá a dar inicio al proceso contractual."/>
    <m/>
    <m/>
    <m/>
    <s v="En terminos"/>
    <m/>
    <n v="0"/>
    <s v="-Esta actividad se tiene prevista para ser realizada en el 2do semestre del año 2022. _x000a_ -En trámite el traslado de recursos de la oficina de Fondos, una vez se cuente con este trámite se procederá a dar inicio al proceso pre-contractual."/>
    <n v="0"/>
    <s v="Actividad que no presenta avance al 2do trimestre, se encuentra en proceso de traslado presupuestal para la contratación correspondiente. Finalizaba en junio."/>
    <d v="2022-07-20T00:00:00"/>
    <s v="Incumplida"/>
    <d v="2022-09-30T00:00:00"/>
    <n v="0"/>
    <s v="Parte de esta actividad se realizará en el 4to trimestre de 2022. En análisis tema de vigencias futuras o FENOGE."/>
    <n v="0"/>
    <s v="Actividad que al 3er trimestre no presenta avance. Finalizaba en junio "/>
    <d v="2022-10-18T00:00:00"/>
    <x v="2"/>
  </r>
  <r>
    <n v="9"/>
    <s v="Objetivo Estratégico No.4"/>
    <s v="Desarrollar las acciones necesarias que permitan materializar los planes, programas y proyectos en el sector minero energético."/>
    <s v="4.1 Impulsar obras de infraestructura para abastecimiento y confiabilidad energética."/>
    <x v="63"/>
    <x v="121"/>
    <n v="1"/>
    <s v="Porcentaje"/>
    <x v="183"/>
    <x v="22"/>
    <s v="Funcionamiento"/>
    <s v="N.A."/>
    <x v="12"/>
    <s v="X"/>
    <m/>
    <s v="Subdirección de Energía Eléctrica- GIT Transmisión"/>
    <x v="9"/>
    <x v="2"/>
    <s v="2. Direccionamiento Estratégico"/>
    <s v="2.1 Planeación Institucional"/>
    <s v="N.A."/>
    <d v="2022-03-31T00:00:00"/>
    <n v="6.7500000000000008E-3"/>
    <s v="Realizados en total para 2 proyectos:_x000a_-Estambul 230kV_x000a_-Mirolindo-Gualanday 115kV_x000a_Evidencia en carpeta: Z:\03_Calidad\Plan de Accion\2022\Trimestre 1\Convocatorias"/>
    <n v="6.7999999999999996E-3"/>
    <s v="Actividad que reporta avance sin evidencias"/>
    <d v="2022-04-19T00:00:00"/>
    <s v="Con avance"/>
    <d v="2022-06-30T00:00:00"/>
    <n v="7.0000000000000001E-3"/>
    <s v="Realizados en total para 2 proyectos:_x000a_ -Mocoa-Yarumo 115 kV_x000a_ -Flandes-Lanceros 115kV_x000a_ Evidencia en carpeta: Z:\03_Calidad\Plan de Accion\2022\Trimestre 2\Convocatorias"/>
    <n v="1.38E-2"/>
    <s v="Actividad con avance acumulado del 1,38%, cuenta con las evidencias. Finaliza en diciembre."/>
    <d v="2022-07-20T00:00:00"/>
    <s v="Con avance y en terminos"/>
    <d v="2022-09-30T00:00:00"/>
    <n v="1.7399999999999999E-2"/>
    <s v="Se actualizaron los DSI del inversionista de los proyectos:_x000a_ HUILA 230 KV_x000a_ ALCARAVÁN 230 KV_x000a_ LA PAZ 230 KV_x000a_ ALCARAVÁN 115 KV_x000a_ LA PAZ 115 KV_x000a_ Evidencia en carpeta: &quot;Z:\03_Calidad\Plan de Accion\2022\Trimestre 3\Convocatorias\A3-Estructuraciones&quot;"/>
    <n v="3.1199999999999999E-2"/>
    <s v="Actividad que reporta avance acumulado al 3er trimestre del 3,12%, cuenta con evidencias. Finaliza en diciembre."/>
    <d v="2022-10-18T00:00:00"/>
    <x v="1"/>
  </r>
  <r>
    <n v="10"/>
    <s v="Objetivo Estratégico No.4"/>
    <s v="Desarrollar las acciones necesarias que permitan materializar los planes, programas y proyectos en el sector minero energético."/>
    <s v="4.1 Impulsar obras de infraestructura para abastecimiento y confiabilidad energética."/>
    <x v="64"/>
    <x v="122"/>
    <n v="1"/>
    <s v="Porcentaje"/>
    <x v="184"/>
    <x v="2"/>
    <s v="Funcionamiento"/>
    <s v="N.A."/>
    <x v="12"/>
    <s v="X"/>
    <m/>
    <s v="Oficina de Gestión de la Información"/>
    <x v="9"/>
    <x v="2"/>
    <s v="2. Direccionamiento Estratégico"/>
    <s v="2.1 Planeación Institucional"/>
    <s v="N.A."/>
    <m/>
    <n v="0"/>
    <s v="-No se realizaron publicaciones en la página web."/>
    <m/>
    <m/>
    <m/>
    <s v="En terminos"/>
    <m/>
    <n v="0"/>
    <s v="-No se realizaron publicaciones en la página web."/>
    <n v="0"/>
    <s v="Actividad que no reporta avance durante el 2do trimestre. Finaliza en diciembre."/>
    <d v="2022-07-20T00:00:00"/>
    <s v="Sin avance y en terminos"/>
    <m/>
    <n v="0"/>
    <s v="No se realizaron publicaciones en la página web. No se han realizado procesos de convocatorias públicas"/>
    <n v="0"/>
    <s v="Actividad que no reporta avance durante el 3er trimestre, dado que no se han realizado procesos de convocatorias. Finaliza en diciembre."/>
    <d v="2022-10-18T00:00:00"/>
    <x v="3"/>
  </r>
  <r>
    <n v="11"/>
    <s v="Objetivo Estratégico No.4"/>
    <s v="Desarrollar las acciones necesarias que permitan materializar los planes, programas y proyectos en el sector minero energético."/>
    <s v="4.1 Impulsar obras de infraestructura para abastecimiento y confiabilidad energética."/>
    <x v="64"/>
    <x v="123"/>
    <n v="1"/>
    <s v="Porcentaje"/>
    <x v="185"/>
    <x v="0"/>
    <s v="Funcionamiento"/>
    <s v="N.A."/>
    <x v="12"/>
    <s v="X"/>
    <m/>
    <s v="-Oficina de Gestión de la Información_x000a_-Secretaría General- GITJuridica y contractual"/>
    <x v="9"/>
    <x v="2"/>
    <s v="2. Direccionamiento Estratégico"/>
    <s v="2.1 Planeación Institucional"/>
    <s v="N.A."/>
    <m/>
    <n v="0"/>
    <s v="-No se realizaron procesos de selección de interventoría para este trimestre."/>
    <m/>
    <m/>
    <m/>
    <s v="En terminos"/>
    <m/>
    <n v="0"/>
    <s v="-No se realizaron procesos de selección de interventoría para este trimestre."/>
    <n v="0"/>
    <s v="Actividad que no reporta avance durante el 2do trimestre. Finaliza en diciembre."/>
    <d v="2022-07-20T00:00:00"/>
    <s v="Sin avance y en terminos"/>
    <m/>
    <n v="0"/>
    <s v="-No se realizaron procesos de selección de interventoría para este trimestre."/>
    <n v="0"/>
    <s v="Actividad que no reporta avance durante el 3er trimestre, dado que no se han realizado procesos de convocatorias. Finaliza en diciembre."/>
    <d v="2022-10-18T00:00:00"/>
    <x v="3"/>
  </r>
  <r>
    <n v="12"/>
    <s v="Objetivo Estratégico No.4"/>
    <s v="Desarrollar las acciones necesarias que permitan materializar los planes, programas y proyectos en el sector minero energético."/>
    <s v="4.1 Impulsar obras de infraestructura para abastecimiento y confiabilidad energética."/>
    <x v="64"/>
    <x v="124"/>
    <n v="1"/>
    <s v="Porcentaje"/>
    <x v="186"/>
    <x v="4"/>
    <s v="Funcionamiento"/>
    <s v="N.A."/>
    <x v="12"/>
    <s v="X"/>
    <m/>
    <s v="Oficina de Gestión de la Información"/>
    <x v="9"/>
    <x v="2"/>
    <s v="2. Direccionamiento Estratégico"/>
    <s v="2.1 Planeación Institucional"/>
    <s v="N.A."/>
    <m/>
    <n v="0"/>
    <s v="-No se realizaron procesos de selección de inversionista para este trimestre."/>
    <m/>
    <m/>
    <m/>
    <s v="En terminos"/>
    <m/>
    <n v="0"/>
    <s v="-No se realizaron procesos de selección de inversionista para este trimestre."/>
    <n v="0"/>
    <s v="Actividad que no reporta avance durante el 2do trimestre. Finaliza en diciembre."/>
    <d v="2022-07-20T00:00:00"/>
    <s v="Sin avance y en terminos"/>
    <m/>
    <n v="0"/>
    <s v="-No se realizaron procesos de selección de inversionista para este trimestre."/>
    <n v="0"/>
    <s v="Actividad que no reporta avance durante el 3er trimestre, dado que no se han realizado procesos de convocatorias. Finaliza en diciembre."/>
    <d v="2022-10-18T00:00:00"/>
    <x v="3"/>
  </r>
  <r>
    <n v="13"/>
    <s v="Objetivo Estratégico No.4"/>
    <s v="Desarrollar las acciones necesarias que permitan materializar los planes, programas y proyectos en el sector minero energético."/>
    <s v="4.1 Impulsar obras de infraestructura para abastecimiento y confiabilidad energética."/>
    <x v="65"/>
    <x v="125"/>
    <n v="1"/>
    <s v="Porcentaje"/>
    <x v="187"/>
    <x v="3"/>
    <s v="Funcionamiento"/>
    <s v="N.A."/>
    <x v="12"/>
    <m/>
    <s v="X"/>
    <m/>
    <x v="9"/>
    <x v="2"/>
    <s v="2. Direccionamiento Estratégico"/>
    <s v="2.1 Planeación Institucional"/>
    <s v="N.A."/>
    <d v="2022-03-31T00:00:00"/>
    <n v="3.7499999999999999E-3"/>
    <s v="-Se realizaron 15 informes durante el periodo: _x000a_*1 Informe al Viceministro, 1 radar, 3 mapas CNO, 1 Plan 5 Caribe. Adicionalmente  se diligenciaron  4 reportes en la plataforma de Presidencia  PINES, 6  matrices de Compromiso por Colombia dirigidos a MME_x000a_"/>
    <n v="3.8E-3"/>
    <s v="Actividad que reporta avance sin evidencias"/>
    <d v="2022-04-19T00:00:00"/>
    <s v="Con avance"/>
    <d v="2022-06-30T00:00:00"/>
    <n v="3.8E-3"/>
    <s v="-Se realizaron 16 informes durante el periodo: _x000a_ *1 Informe al Viceministro y 3 mapas CNO. Adicionalmente se diligenciaron 6 reportes en la plataforma de Presidencia PINES, 6 matrices de Compromiso por Colombia dirigidos a MME_x000a_ (evidencia en carpeta: Z:\0"/>
    <n v="7.6E-3"/>
    <s v="Actividad con avance acumulado del 0,76%, cuenta con las evidencias de los informes. Finaliza en diciembre."/>
    <d v="2022-07-20T00:00:00"/>
    <s v="Con avance y en terminos"/>
    <d v="2022-09-30T00:00:00"/>
    <n v="3.8E-3"/>
    <s v="Se realizaron 10 informes durante el periodo: _x000a_ 1 Informe al Viceministro_x000a_ 3 mapas CNO. _x000a_ 1 Radar _x000a_ Adicionalmente se diligenciaron:_x000a_ 3 reportes en la plataforma de Presidencia PINES_x000a_ 3 matrices de Compromiso por Colombia dirigidos a MME (pendiente)_x000a_  (ev"/>
    <n v="1.14E-2"/>
    <s v="Actividad que reporta avance acumulado al 3er trimestre del 1,14%, cuenta con evidencias. Finaliza en diciembre."/>
    <d v="2022-10-18T00:00:00"/>
    <x v="1"/>
  </r>
  <r>
    <n v="14"/>
    <s v="Objetivo Estratégico No.4"/>
    <s v="Desarrollar las acciones necesarias que permitan materializar los planes, programas y proyectos en el sector minero energético."/>
    <s v="4.1 Impulsar obras de infraestructura para abastecimiento y confiabilidad energética."/>
    <x v="65"/>
    <x v="126"/>
    <n v="1"/>
    <s v="Porcentaje"/>
    <x v="188"/>
    <x v="14"/>
    <s v="Funcionamiento"/>
    <s v="N.A."/>
    <x v="12"/>
    <m/>
    <s v="X"/>
    <m/>
    <x v="9"/>
    <x v="2"/>
    <s v="2. Direccionamiento Estratégico"/>
    <s v="2.1 Planeación Institucional"/>
    <s v="N.A."/>
    <d v="2022-03-31T00:00:00"/>
    <n v="2.5000000000000001E-3"/>
    <s v="-Se realizó seguimiento a  21 proyectos de convocatorias en ejecución (evidencia en carpeta: Z:\03_Calidad\Plan de Accion\2022\Trimestre 1\Convocatorias)."/>
    <n v="2.5000000000000001E-3"/>
    <s v="Actividad que reporta avance sin evidencias"/>
    <d v="2022-04-19T00:00:00"/>
    <s v="Con avance"/>
    <d v="2022-06-30T00:00:00"/>
    <n v="2.5000000000000001E-3"/>
    <s v="-Se realizó seguimiento a 21 proyectos de convocatorias en ejecución (evidencia en carpeta: Z:\03_Calidad\Plan de Accion\2022\Trimestre 2\Convocatorias)."/>
    <n v="5.0000000000000001E-3"/>
    <s v="Actividad con avance acumulado del 0,5%, cuenta con las evidencias de los seguimientos. Finaliza en diciembre."/>
    <d v="2022-07-20T00:00:00"/>
    <s v="Con avance y en terminos"/>
    <d v="2022-09-30T00:00:00"/>
    <n v="2.5000000000000001E-3"/>
    <s v="Se realizó seguimiento a 21 proyectos de convocatorias en ejecución (evidencia en carpeta: &quot;Z:\03_Calidad\Plan de Accion\2022\Trimestre 3\Convocatorias\A5- Seguimiento\Reuniones Interventoría&quot;)."/>
    <n v="7.4999999999999997E-3"/>
    <s v="Actividad que reporta avance acumulado al 3er trimestre del 0,75%, cuenta con evidencias. Finaliza en diciembre."/>
    <d v="2022-10-18T00:00:00"/>
    <x v="1"/>
  </r>
  <r>
    <n v="15"/>
    <s v="Objetivo Estratégico No.4"/>
    <s v="Desarrollar las acciones necesarias que permitan materializar los planes, programas y proyectos en el sector minero energético."/>
    <s v="4.1 Impulsar obras de infraestructura para abastecimiento y confiabilidad energética."/>
    <x v="65"/>
    <x v="127"/>
    <n v="1"/>
    <s v="Porcentaje"/>
    <x v="189"/>
    <x v="0"/>
    <s v="Funcionamiento"/>
    <s v="N.A."/>
    <x v="12"/>
    <m/>
    <s v="X"/>
    <m/>
    <x v="9"/>
    <x v="2"/>
    <s v="2. Direccionamiento Estratégico"/>
    <s v="2.1 Planeación Institucional"/>
    <s v="N.A."/>
    <d v="2022-03-31T00:00:00"/>
    <n v="6.2500000000000003E-3"/>
    <s v="- Durante el trimestre se revisaron  los informes mensuales y trimestrales de los proyectos de convocatorias, de los cuales 26 cuentan con aprobación_x000a_(evidencia en carpeta: Z:\03_Calidad\Plan de Accion\2022\Trimestre 1\Convocatorias)"/>
    <n v="6.3E-3"/>
    <s v="Actividad que reporta avance sin evidencias"/>
    <d v="2022-04-19T00:00:00"/>
    <s v="Con avance"/>
    <d v="2022-06-30T00:00:00"/>
    <n v="6.3E-3"/>
    <s v="- Durante el trimestre se revisaron los informes mensuales y trimestrales de los proyectos de convocatorias, de los cuales 55 cuentan con aprobación_x000a_ (evidencia en carpeta: Z:\03_Calidad\Plan de Accion\2022\Trimestre 2\Convocatorias)"/>
    <n v="1.26E-2"/>
    <s v="Actividad con avance acumulado del 1,26%, cuenta con las evidencias de los informes revisados. Finaliza en diciembre."/>
    <d v="2022-07-20T00:00:00"/>
    <s v="Con avance y en terminos"/>
    <d v="2022-09-30T00:00:00"/>
    <n v="6.3E-3"/>
    <s v="Durante el trimestre se revisaron los informes mensuales y trimestrales de los proyectos de convocatorias, de los cuales 24 cuentan con aprobación_x000a_  (evidencia en carpeta: &quot;Z:\03_Calidad\Plan de Accion\2022\Trimestre 3\Convocatorias\A5- Seguimiento\Seguim"/>
    <n v="1.89E-2"/>
    <s v="Actividad que reporta avance acumulado al 3er trimestre del 1,89%, cuenta con evidencias. Finaliza en diciembre."/>
    <d v="2022-10-18T00:00:00"/>
    <x v="1"/>
  </r>
  <r>
    <n v="16"/>
    <s v="Objetivo Estratégico No.4"/>
    <s v="Desarrollar las acciones necesarias que permitan materializar los planes, programas y proyectos en el sector minero energético."/>
    <s v="4.1 Impulsar obras de infraestructura para abastecimiento y confiabilidad energética."/>
    <x v="65"/>
    <x v="128"/>
    <n v="1"/>
    <s v="Porcentaje"/>
    <x v="190"/>
    <x v="23"/>
    <s v="Funcionamiento"/>
    <s v="N.A."/>
    <x v="12"/>
    <s v="X"/>
    <m/>
    <s v="Oficina de Gestión de la Información"/>
    <x v="9"/>
    <x v="2"/>
    <s v="2. Direccionamiento Estratégico"/>
    <s v="2.1 Planeación Institucional"/>
    <s v="N.A."/>
    <d v="2022-03-31T00:00:00"/>
    <n v="6.2500000000000001E-4"/>
    <s v="Se envió correo a la OGI con información para actualizar el Geovisor  y se encuentra actualizado a marzo del 2022.Evidencia en carpeta:Z:\03_Calidad\Plan de Accion\2022\Trimestre 1\Convocatorias)"/>
    <n v="5.9999999999999995E-4"/>
    <s v="Actividad que reporta avance sin evidencias"/>
    <d v="2022-04-19T00:00:00"/>
    <s v="Con avance"/>
    <d v="2022-06-30T00:00:00"/>
    <n v="5.9999999999999995E-4"/>
    <s v="Se envió correo a la OGI con información para actualizar el Geovisor y se encuentra actualizado a mayo 2022.Evidencia en carpeta:Z:\03_Calidad\Plan de Accion\2022\Trimestre 2\Convocatorias)"/>
    <n v="1.1999999999999999E-3"/>
    <s v="Actividad con avance acumulado del 0,12%, cuenta con las evidencias de los informes revisados. Finaliza en diciembre."/>
    <d v="2022-07-20T00:00:00"/>
    <s v="Con avance y en terminos"/>
    <d v="2022-09-30T00:00:00"/>
    <n v="5.9999999999999995E-4"/>
    <s v="Se envió correo a la OGI con información para actualizar el Geovisor y se encuentra actualizado a agosto 2022.Evidencia en carpeta:&quot;Z:\03_Calidad\Plan de Accion\2022\Trimestre 3\Convocatorias\A5- Seguimiento\Geovisor&quot;)"/>
    <n v="1.8E-3"/>
    <s v="Actividad que reporta avance acumulado al 3er trimestre del 0,18%, cuenta con evidencias. Finaliza en diciembre."/>
    <d v="2022-10-18T00:00:00"/>
    <x v="1"/>
  </r>
  <r>
    <n v="17"/>
    <s v="Objetivo Estratégico No.3"/>
    <s v="Orientar el aprovechamiento y uso eficiente y responsable de los recursos minero – energéticos."/>
    <s v="3.1 Elaborar los planes minero-energéticos con aplicación de estándares OCDE, y alineación con los ODS, objetivos transformacionales del sector y Plan Nacional de Desarrollo – PND."/>
    <x v="66"/>
    <x v="129"/>
    <n v="1"/>
    <s v="Porcentaje"/>
    <x v="191"/>
    <x v="0"/>
    <s v="Funcionamiento / Inversión"/>
    <s v="Implementación de acciones para la confiabilidad del subsector eléctrico a nivel Nacional."/>
    <x v="13"/>
    <s v="X"/>
    <m/>
    <s v="Socializar con Subdirección de Demanda y el MME"/>
    <x v="9"/>
    <x v="22"/>
    <s v="2. Direccionamiento Estratégico"/>
    <s v="2.1 Planeación Institucional"/>
    <s v="N.A."/>
    <d v="2021-03-31T00:00:00"/>
    <n v="0.01"/>
    <s v="En consolidación de información . Se realizan entrevistas a partes interesadas para caracterizar el entorno nacional"/>
    <n v="0.01"/>
    <s v="Actividad que reporta avance sin evidencias"/>
    <d v="2022-04-19T00:00:00"/>
    <s v="Con avance"/>
    <d v="2022-06-30T00:00:00"/>
    <n v="0.01"/>
    <s v="Se plantean escenarios por parte del Grupo, falta el Vo.Bo.  por parte de los Subdirectores. "/>
    <n v="0.02"/>
    <s v="Actividad con avance acumulado del 2% y cuenta con las evidencias correspondientes, tiene rezago de 1%. Finalizaba en abril."/>
    <d v="2022-07-20T00:00:00"/>
    <s v="Incumplida"/>
    <d v="2022-09-30T00:00:00"/>
    <n v="2.5000000000000001E-2"/>
    <s v="Se realiza un ejercicio de escenarios conjuntos con el Plan energètico Nacional entre las Subdirecciones de Energìa elèctrica y la Subdirecciòn de demanda con el Vo.Bo.  por parte de los Subdirectores.  Ruta: \\srvgeneracion01\2022\1. PEG 2022 2036\Escena"/>
    <n v="2.5000000000000001E-2"/>
    <s v="Actividad cumplida durante el 3er trimestre, cuenta con las evidencias."/>
    <d v="2022-10-18T00:00:00"/>
    <x v="0"/>
  </r>
  <r>
    <n v="18"/>
    <s v="Objetivo Estratégico No.3"/>
    <s v="Orientar el aprovechamiento y uso eficiente y responsable de los recursos minero – energéticos."/>
    <s v="3.1 Elaborar los planes minero-energéticos con aplicación de estándares OCDE, y alineación con los ODS, objetivos transformacionales del sector y Plan Nacional de Desarrollo – PND."/>
    <x v="66"/>
    <x v="130"/>
    <n v="1"/>
    <s v="Porcentaje"/>
    <x v="192"/>
    <x v="4"/>
    <s v="Funcionamiento / Inversión"/>
    <s v="Implementación de acciones para la confiabilidad del subsector eléctrico a nivel Nacional."/>
    <x v="13"/>
    <s v="X"/>
    <m/>
    <s v="Subdirección de Demanda,_x000a_Subdirección de Hidrocarburos,_x000a_Subdirección de Minería,_x000a_Grupo de Convocatorias, Grupo de Transmisión."/>
    <x v="9"/>
    <x v="3"/>
    <s v="2. Direccionamiento Estratégico"/>
    <s v="2.1 Planeación Institucional"/>
    <s v="N.A."/>
    <d v="2021-03-31T00:00:00"/>
    <n v="1.7500000000000002E-2"/>
    <s v="Se tienen las proyecciones de precios publicadas en la Web"/>
    <n v="1.7500000000000002E-2"/>
    <s v="Actividad que reporta avance sin evidencias"/>
    <d v="2022-04-19T00:00:00"/>
    <s v="Con avance"/>
    <d v="2022-06-30T00:00:00"/>
    <n v="1.7500000000000002E-2"/>
    <s v="Se avanzó en el 95% de base de datos aun falta el Vo.Bo. de definición de los proyectos del portafolio, falta los datos de capacidad de interconexión entre las areas operativas por parte del Grupo de Transmisión. Evicdencia en las bases de datos de los pr"/>
    <n v="3.5000000000000003E-2"/>
    <s v="Actividad con avance acumulado del 3,5% y cuenta con las evidencias correspondientes. Finaliza en julio."/>
    <d v="2022-07-20T00:00:00"/>
    <s v="Con avance y en terminos"/>
    <d v="2022-09-30T00:00:00"/>
    <n v="3.7499999999999999E-2"/>
    <s v="Se encuentra 100%  en el servidor del grupo de Generaciòn en la ruta: \\srvgeneracion01\2022\3. BD SDDP"/>
    <n v="3.7499999999999999E-2"/>
    <s v="Actividad cumplida durante el 3er trimestre, cuenta con las evidencias ubicadas el servidor del grupo de generación. "/>
    <d v="2022-10-18T00:00:00"/>
    <x v="0"/>
  </r>
  <r>
    <n v="19"/>
    <s v="Objetivo Estratégico No.3"/>
    <s v="Orientar el aprovechamiento y uso eficiente y responsable de los recursos minero – energéticos."/>
    <s v="3.1 Elaborar los planes minero-energéticos con aplicación de estándares OCDE, y alineación con los ODS, objetivos transformacionales del sector y Plan Nacional de Desarrollo – PND."/>
    <x v="66"/>
    <x v="131"/>
    <n v="1"/>
    <s v="Porcentaje"/>
    <x v="193"/>
    <x v="4"/>
    <s v="Funcionamiento / Inversión"/>
    <s v="Implementación de acciones para la confiabilidad del subsector eléctrico a nivel Nacional."/>
    <x v="13"/>
    <s v="X"/>
    <m/>
    <s v="Subdirección de Demanda"/>
    <x v="28"/>
    <x v="23"/>
    <s v="2. Direccionamiento Estratégico"/>
    <s v="2.1 Planeación Institucional"/>
    <s v="N.A."/>
    <m/>
    <n v="0"/>
    <s v="Se inicia en el 2o trimestre."/>
    <m/>
    <m/>
    <m/>
    <s v="En terminos"/>
    <d v="2022-06-30T00:00:00"/>
    <n v="1.2500000000000001E-2"/>
    <s v="Se adenta el esqueleto del docuemento preliminar definiendo la tabla de contenido preliminar (https://docs.google.com/document/d/1-n_nUnzGPm8mI_wkfiw452eN353XZCEQpRQhmfsCe14/edit#). Aun falta información y Vo.Bo. al Portafolio y a los escenarios, una vez "/>
    <n v="1.2500000000000001E-2"/>
    <s v="Actividad con avance 1,25%, cuenta con las evidencias que no se pueden validar por no contar con acceso al documento. Finaliza en octubre."/>
    <d v="2022-07-20T00:00:00"/>
    <s v="Con avance y en terminos"/>
    <d v="2022-09-30T00:00:00"/>
    <n v="1.7999999999999999E-2"/>
    <s v="Se avanza al final de septiembre con inicio de la implementaciòn del primer escenario. Se realizan reuniones al final de septiembre donde se realizan ajustes los resultados se puede evidenciar el en servidor de generaciòn. Ruta: \\srvgeneracion01\2022\3. "/>
    <n v="1.7999999999999999E-2"/>
    <s v="Actividad que presenta avance acumulado al 3er trimestre del 1,8%, cuenta con las evidencias ubicadas en servidor del grupo de generación. Finaliza en octubre."/>
    <d v="2022-10-18T00:00:00"/>
    <x v="1"/>
  </r>
  <r>
    <n v="20"/>
    <s v="Objetivo Estratégico No.3"/>
    <s v="Orientar el aprovechamiento y uso eficiente y responsable de los recursos minero – energéticos."/>
    <s v="3.1 Elaborar los planes minero-energéticos con aplicación de estándares OCDE, y alineación con los ODS, objetivos transformacionales del sector y Plan Nacional de Desarrollo – PND."/>
    <x v="66"/>
    <x v="132"/>
    <n v="1"/>
    <s v="Porcentaje"/>
    <x v="194"/>
    <x v="1"/>
    <s v="Funcionamiento / Inversión"/>
    <s v="Implementación de acciones para la confiabilidad del subsector eléctrico a nivel Nacional."/>
    <x v="13"/>
    <s v="X"/>
    <m/>
    <s v="GIT de Transmisión"/>
    <x v="31"/>
    <x v="10"/>
    <s v="2. Direccionamiento Estratégico"/>
    <s v="2.1 Planeación Institucional"/>
    <s v="N.A."/>
    <m/>
    <n v="0"/>
    <s v="Se inicia en el 2o semestre."/>
    <m/>
    <m/>
    <m/>
    <s v="En terminos"/>
    <m/>
    <n v="0"/>
    <s v="Se inicia en el 2do semestre"/>
    <n v="0"/>
    <s v="Actividad que se ejecutará en entre agosto y noviembre según lo proyectado."/>
    <d v="2022-07-20T00:00:00"/>
    <s v="Sin avance y en terminos"/>
    <d v="2022-09-30T00:00:00"/>
    <n v="0"/>
    <s v="No inicia mientras no se termine la actividad precedente."/>
    <n v="0"/>
    <s v="Actividad que al 3er trimestre no presenta avance, programada para ejecutar entre agosto y noviembre. Finaliza en noviembre."/>
    <d v="2022-10-18T00:00:00"/>
    <x v="3"/>
  </r>
  <r>
    <n v="21"/>
    <s v="Objetivo Estratégico No.4"/>
    <s v="Desarrollar las acciones necesarias que permitan materializar los planes, programas y proyectos en el sector minero energético."/>
    <s v="4.1 Impulsar obras de infraestructura para abastecimiento y confiabilidad energética."/>
    <x v="67"/>
    <x v="133"/>
    <n v="1"/>
    <s v="Porcentaje"/>
    <x v="195"/>
    <x v="2"/>
    <s v="Funcionamiento / Inversión"/>
    <s v="Implementación de acciones para la confiabilidad del subsector eléctrico a nivel Nacional."/>
    <x v="13"/>
    <s v="X"/>
    <m/>
    <s v="Grupo de Convocatorias, Grupo de Transmisión."/>
    <x v="9"/>
    <x v="17"/>
    <s v="2. Direccionamiento Estratégico"/>
    <s v="2.1 Planeación Institucional"/>
    <s v="N.A."/>
    <d v="2022-03-31T00:00:00"/>
    <n v="2.5000000000000001E-3"/>
    <s v="Esta en revisión el primer informe"/>
    <n v="2.5000000000000001E-3"/>
    <s v="Actividad que reporta avance sin evidencias"/>
    <d v="2022-04-19T00:00:00"/>
    <s v="Con avance"/>
    <d v="2022-06-30T00:00:00"/>
    <n v="3.8E-3"/>
    <s v="Se publicó el primer informe y se avanza en la revisión del segundo informe"/>
    <n v="6.3E-3"/>
    <s v="Actividad que presente avance acumulado del 0,63%, cuenta con las evidencias. Finaliza en diciembre."/>
    <d v="2022-07-20T00:00:00"/>
    <s v="Con avance y en terminos"/>
    <d v="2022-09-30T00:00:00"/>
    <n v="9.4000000000000004E-3"/>
    <s v="Se publicó el segundo informe y se avanza en la revisión del tercer informe. enlace: http://www.siel.gov.co/Inicio/Generaci%C3%B3n/SeguimientoaproyectosdeGeneraci%C3%B3n/tabid/112/Default.aspx"/>
    <n v="9.4000000000000004E-3"/>
    <s v="Actividad que presenta avance acumulado al 3er trimestre del 0,93%, cuenta con las evidencias ubicadas en el SIEL. Finaliza en diciembre."/>
    <d v="2022-10-18T00:00:00"/>
    <x v="1"/>
  </r>
  <r>
    <n v="22"/>
    <s v="Objetivo Estratégico No.3"/>
    <s v="Orientar el aprovechamiento y uso eficiente y responsable de los recursos minero – energéticos."/>
    <s v="3.2 Realizar una planificación del sector minero energético que propenda por la armonización de los intereses del gobierno nacional con los intereses del territorio en las dimensiones económicas, medioambientales, sociales y culturales."/>
    <x v="68"/>
    <x v="134"/>
    <n v="1"/>
    <s v="Porcentaje"/>
    <x v="196"/>
    <x v="12"/>
    <s v="Funcionamiento / Inversión"/>
    <s v="Implementación de acciones para la confiabilidad del subsector eléctrico a nivel Nacional."/>
    <x v="13"/>
    <m/>
    <s v="X"/>
    <m/>
    <x v="9"/>
    <x v="17"/>
    <s v="2. Direccionamiento Estratégico"/>
    <s v="2.1 Planeación Institucional"/>
    <s v="N.A."/>
    <d v="2022-03-31T00:00:00"/>
    <n v="5.0000000000000001E-3"/>
    <s v="Se presentó 1 concepto ( Rad.20221110026242 y  20221110026582 ) y se solicitó información  faltante (Rad 20221500019771) para el concepto solicitado (Tablas res 052 y DAA.)"/>
    <n v="5.0000000000000001E-3"/>
    <s v="Actividad que reporta avance sin evidencias"/>
    <d v="2022-04-19T00:00:00"/>
    <s v="Con avance"/>
    <d v="2022-06-30T00:00:00"/>
    <n v="5.0000000000000001E-3"/>
    <s v="Se reciben 4 solicitudes de las cuales se emite concepto del proyecto de la PCH Esparta y se requiríó información adicional a la Autoridad Ambiental y/o promotor de los proyectos PCH Zaque, PCH La Mirandita y PCH Consota (EIA)"/>
    <n v="0.01"/>
    <s v="Actividad que presente avance acumulado del 1%, cuenta con las evidencias. Finaliza en diciembre."/>
    <d v="2022-07-20T00:00:00"/>
    <s v="Con avance y en terminos"/>
    <d v="2022-09-30T00:00:00"/>
    <n v="1.4999999999999999E-2"/>
    <s v="Se recibe 1 solicitud PCH Río Cusiana Bajo (EIA), de la cual se recibe informaciòn aadicional requerida y se encuentra en estudio, se emiten 2 conceptos de los proyectos PCH La Mirandita y PCH Consota (EIA) se recibió información adicional a la Autoridad "/>
    <n v="1.4999999999999999E-2"/>
    <s v="Actividad que presenta avance acumulado al 3er trimestre del 0,93%, no cuenta con las evidencias para validar el reporte. Finaliza en diciembre."/>
    <d v="2022-10-18T00:00:00"/>
    <x v="1"/>
  </r>
  <r>
    <n v="23"/>
    <s v="Objetivo Estratégico No.3"/>
    <s v="Orientar el aprovechamiento y uso eficiente y responsable de los recursos minero – energéticos."/>
    <s v="3.2 Realizar una planificación del sector minero energético que propenda por la armonización de los intereses del gobierno nacional con los intereses del territorio en las dimensiones económicas, medioambientales, sociales y culturales."/>
    <x v="68"/>
    <x v="135"/>
    <n v="1"/>
    <s v="Porcentaje"/>
    <x v="197"/>
    <x v="20"/>
    <s v="Funcionamiento / Inversión"/>
    <s v="Implementación de acciones para la confiabilidad del subsector eléctrico a nivel Nacional."/>
    <x v="13"/>
    <m/>
    <s v="X"/>
    <m/>
    <x v="9"/>
    <x v="17"/>
    <s v="2. Direccionamiento Estratégico"/>
    <s v="2.1 Planeación Institucional"/>
    <s v="N.A."/>
    <d v="2022-03-31T00:00:00"/>
    <n v="5.0000000000000001E-3"/>
    <s v="Se encuentra en elaboración y revisión."/>
    <n v="1.25E-3"/>
    <s v="Actividad que reporta avance sin evidencias"/>
    <d v="2022-04-19T00:00:00"/>
    <s v="Con avance"/>
    <d v="2022-06-30T00:00:00"/>
    <n v="1.2999999999999999E-3"/>
    <s v="Se publica el primer informe y el segundo se encuentra en elaboración y revisión."/>
    <n v="2.5000000000000001E-3"/>
    <s v="Actividad que presente avance acumulado del 0,25%, cuenta con las evidencias. Finaliza en diciembre."/>
    <d v="2022-07-20T00:00:00"/>
    <s v="Con avance y en terminos"/>
    <d v="2022-09-30T00:00:00"/>
    <n v="3.7499999999999999E-3"/>
    <s v="Se publica el segundo informe y el tercero se encuentra en elaboración y revisión. Enlace: http://www.siel.gov.co/tabid/151/Default.aspx"/>
    <n v="3.8E-3"/>
    <s v="Actividad que presenta avance acumulado al 3er trimestre del 0,38%, cuenta con las evidencias ubicadas en el SIEL. Finaliza en diciembre."/>
    <d v="2022-10-18T00:00:00"/>
    <x v="1"/>
  </r>
  <r>
    <n v="24"/>
    <s v="Objetivo Estratégico No.3"/>
    <s v="Orientar el aprovechamiento y uso eficiente y responsable de los recursos minero – energéticos."/>
    <s v="3.1 Elaborar los planes minero-energéticos con aplicación de estándares OCDE, y alineación con los ODS, objetivos transformacionales del sector y Plan Nacional de Desarrollo – PND."/>
    <x v="69"/>
    <x v="134"/>
    <n v="1"/>
    <s v="Porcentaje"/>
    <x v="198"/>
    <x v="2"/>
    <s v="Funcionamiento / Inversión"/>
    <s v="Implementación de acciones para la confiabilidad del subsector eléctrico a nivel Nacional."/>
    <x v="13"/>
    <m/>
    <s v="X"/>
    <m/>
    <x v="9"/>
    <x v="17"/>
    <s v="2. Direccionamiento Estratégico"/>
    <s v="2.1 Planeación Institucional"/>
    <s v="N.A."/>
    <d v="2022-03-31T00:00:00"/>
    <n v="1.25E-3"/>
    <s v="Se presentaron gran número de solicitudes, se han presentado reprocesos por ajustes e implementación del Portal Único de Usuario, que siguen en boga."/>
    <n v="1.2999999999999999E-3"/>
    <s v="Actividad que reporta avance sin evidencias"/>
    <d v="2022-04-19T00:00:00"/>
    <s v="Con avance"/>
    <d v="2022-06-30T00:00:00"/>
    <n v="5.0000000000000001E-3"/>
    <s v="Se presentaron gran número de solicitudes(llegaron: 179, resueltas: 167_x000a_y pendientes: 12 en el periodo del 1 de enero al 30 de junio)_x000a_Se continúa presentando reprocesos por ajustes he implementación del Portal Único de Usuario."/>
    <n v="6.3E-3"/>
    <s v="Actividad que presente avance acumulado del 0,63%, cuenta con las evidencias. Finaliza en diciembre."/>
    <d v="2022-07-20T00:00:00"/>
    <s v="Con avance y en terminos"/>
    <d v="2022-09-30T00:00:00"/>
    <n v="0.93"/>
    <s v="Numero de solicitudes(llegaron: 87, resueltas: 49_x000a_PQRs y pendientes: 10 en el periodo del 1 de julio al 30 de septiembre el restop corresponderian a Q)_x000a_Se continúa presentando reprocesos por ajustes he implementación del Portal Único de Usuario."/>
    <n v="9.2999999999999992E-3"/>
    <s v="Actividad que presenta avance acumulado al 3er trimestre del 0,93%, cuenta con las evidencias ubicadas en Orfeo, sin embargo no se cuenta con los numero de radicados para validar el reporte. Finaliza en diciembre."/>
    <d v="2022-10-18T00:00:00"/>
    <x v="1"/>
  </r>
  <r>
    <n v="25"/>
    <s v="Objetivo Estratégico No.3"/>
    <s v="Orientar el aprovechamiento y uso eficiente y responsable de los recursos minero – energéticos."/>
    <s v="3.1 Elaborar los planes minero-energéticos con aplicación de estándares OCDE, y alineación con los ODS, objetivos transformacionales del sector y Plan Nacional de Desarrollo – PND."/>
    <x v="69"/>
    <x v="136"/>
    <n v="1"/>
    <s v="Porcentaje"/>
    <x v="199"/>
    <x v="2"/>
    <s v="Funcionamiento / Inversión"/>
    <s v="Implementación de acciones para la confiabilidad del subsector eléctrico a nivel Nacional."/>
    <x v="13"/>
    <m/>
    <s v="X"/>
    <m/>
    <x v="9"/>
    <x v="17"/>
    <s v="2. Direccionamiento Estratégico"/>
    <s v="2.1 Planeación Institucional"/>
    <s v="N.A."/>
    <d v="2022-03-31T00:00:00"/>
    <n v="1.25E-3"/>
    <s v="Se encuentra en elaboración y revisión."/>
    <n v="1.2999999999999999E-3"/>
    <s v="Actividad que reporta avance sin evidencias"/>
    <d v="2022-04-19T00:00:00"/>
    <s v="Con avance"/>
    <d v="2022-06-30T00:00:00"/>
    <n v="5.0000000000000001E-3"/>
    <s v="Se publicó el primer informe y se avanza en la revisión del segundo informe"/>
    <n v="6.3E-3"/>
    <s v="Actividad que presente avance acumulado del 0,63%, cuenta con las evidencias. Finaliza en diciembre."/>
    <d v="2022-07-20T00:00:00"/>
    <s v="Con avance y en terminos"/>
    <d v="2022-09-30T00:00:00"/>
    <n v="0.93"/>
    <s v="Se publicó el segundo informe y se avanza en la revisión del tercer informe"/>
    <n v="9.2999999999999992E-3"/>
    <s v="Actividad que presenta avance acumulado al 3er trimestre del 0,93%, no se cuenta con las evidencias para validar el reporte. Finaliza en diciembre."/>
    <d v="2022-10-18T00:00:00"/>
    <x v="1"/>
  </r>
  <r>
    <n v="26"/>
    <s v="Objetivo Estratégico No.3"/>
    <s v="Orientar el aprovechamiento y uso eficiente y responsable de los recursos minero – energéticos."/>
    <s v="3.1 Elaborar los planes minero-energéticos con aplicación de estándares OCDE, y alineación con los ODS, objetivos transformacionales del sector y Plan Nacional de Desarrollo – PND."/>
    <x v="70"/>
    <x v="137"/>
    <n v="1"/>
    <s v="Porcentaje"/>
    <x v="200"/>
    <x v="0"/>
    <s v="Funcionamiento / Inversión"/>
    <s v="Implementación de acciones para la confiabilidad del subsector eléctrico a nivel Nacional."/>
    <x v="13"/>
    <s v="X"/>
    <m/>
    <s v="Subdirección de Demanda y_x000a_Subdirección de Hidrocarburos"/>
    <x v="32"/>
    <x v="4"/>
    <s v="2. Direccionamiento Estratégico"/>
    <s v="2.1 Planeación Institucional"/>
    <s v="N.A."/>
    <m/>
    <n v="0"/>
    <s v="Se inicia en el 2o trimestre."/>
    <m/>
    <m/>
    <m/>
    <s v="En terminos"/>
    <d v="2022-06-30T00:00:00"/>
    <n v="2.5000000000000001E-2"/>
    <s v="Se realiza, reuniones y se entregan los resultados requeridos."/>
    <n v="2.5000000000000001E-2"/>
    <s v="Actividad que presente avance acumulado del 2,5%, cuenta con las evidencias de los escenarios y proyecciones. Finaliza en agosto."/>
    <d v="2022-07-20T00:00:00"/>
    <s v="Con avance y en terminos"/>
    <d v="2022-09-30T00:00:00"/>
    <n v="2.5000000000000001E-2"/>
    <s v="Se entregan los resultados finales, ante los requerimientos de la Subdirecciòn de Hidrocarburos y Demanda mediante correo el jue, 25 ago, 08:02, por parte del Subdirector de Energìa Elèctrica."/>
    <n v="2.5000000000000001E-2"/>
    <s v="Actividad que reporta cumplimiemiento acorde con los programado, no cuenta con las evidencias para validar el reporte."/>
    <d v="2022-10-18T00:00:00"/>
    <x v="0"/>
  </r>
  <r>
    <n v="27"/>
    <s v="Objetivo Estratégico No.3"/>
    <s v="Orientar el aprovechamiento y uso eficiente y responsable de los recursos minero – energéticos."/>
    <s v="3.1 Elaborar los planes minero-energéticos con aplicación de estándares OCDE, y alineación con los ODS, objetivos transformacionales del sector y Plan Nacional de Desarrollo – PND."/>
    <x v="71"/>
    <x v="133"/>
    <n v="1"/>
    <s v="Porcentaje"/>
    <x v="201"/>
    <x v="2"/>
    <s v="Funcionamiento / Inversión"/>
    <s v="Implementación de acciones para la confiabilidad del subsector eléctrico a nivel Nacional."/>
    <x v="13"/>
    <s v="X"/>
    <m/>
    <s v="Oficina de gestión de fondos, Subdirección de Demanda."/>
    <x v="33"/>
    <x v="24"/>
    <s v="2. Direccionamiento Estratégico"/>
    <s v="2.1 Planeación Institucional"/>
    <s v="N.A."/>
    <d v="2022-03-31T00:00:00"/>
    <n v="2.5000000000000001E-3"/>
    <s v="Se realizan algunos aportes a una iniciativa de la Oficina de fondos sobre actualización de Potenciales con los fines de realizarla con ayuda del IDEAM."/>
    <n v="2.5000000000000001E-3"/>
    <s v="Actividad que reporta avance sin evidencias"/>
    <d v="2022-04-19T00:00:00"/>
    <s v="Con avance"/>
    <d v="2022-06-30T00:00:00"/>
    <n v="3.8E-3"/>
    <s v="Se atiende requerimientos sobre el Informe final Convenio Colciencias 356-2011."/>
    <n v="6.3E-3"/>
    <s v="Actividad que presente avance acumulado del 0,63%, cuenta con las evidencias relacionadas con los informes de los convenios. Finaliza en diciembre."/>
    <d v="2022-07-20T00:00:00"/>
    <s v="Con avance y en terminos"/>
    <d v="2022-09-30T00:00:00"/>
    <n v="9.2999999999999992E-3"/>
    <s v="Se atiende requerimientos sobre el Informe final Convenio Colciencias 356-2011. Y se acompaña en reuniones con IDEAm a la Oficina de Gestiòn de Poryectos para faciliatar el acceso a informaciòn de radiaciòn solar en la Regiòn caribe, con miras a la actual"/>
    <n v="9.2999999999999992E-3"/>
    <s v="Actividad que presenta avance acumulado al 3er trimestre del 0,93%, no se cuenta con las evidencias para validar el reporte. Finaliza en diciembre."/>
    <d v="2022-10-18T00:00:00"/>
    <x v="1"/>
  </r>
  <r>
    <n v="28"/>
    <s v="Objetivo Estratégico No.4"/>
    <s v="Desarrollar las acciones necesarias que permitan materializar los planes, programas y proyectos en el sector minero energético."/>
    <s v="4.3 Realizar acciones para extender la cobertura de servicios públicos de electricidad y gas combustible.  "/>
    <x v="72"/>
    <x v="138"/>
    <n v="1"/>
    <s v="Porcentaje"/>
    <x v="202"/>
    <x v="0"/>
    <s v="Funcionamiento"/>
    <s v="N.A."/>
    <x v="14"/>
    <m/>
    <s v="X"/>
    <m/>
    <x v="0"/>
    <x v="0"/>
    <s v="2. Direccionamiento Estratégico"/>
    <s v="2.1 Planeación Institucional"/>
    <m/>
    <d v="2022-03-31T00:00:00"/>
    <n v="0.02"/>
    <s v="Se obtuvo información de la SSPD y de algunos OR."/>
    <n v="0.02"/>
    <s v="Actividad con rezago, reporta avance sin evidencias"/>
    <d v="2022-04-19T00:00:00"/>
    <s v="Con rezago"/>
    <d v="2022-06-30T00:00:00"/>
    <n v="5.0000000000000001E-3"/>
    <s v="La SSPD (Superservicios) complementó información para completar la serie de usuarios."/>
    <n v="2.5000000000000001E-2"/>
    <s v="Actividad cumplida en el 2do trimestre, sin evidencias para validar el reporte."/>
    <d v="2022-07-20T00:00:00"/>
    <s v="Cumplida"/>
    <d v="2022-09-15T00:00:00"/>
    <n v="0"/>
    <s v="Si bien la Superintendencia de Servicios Públicos Domiciliarios (SSPD) entrego la serie histórica de usuarios, se encontraron inconsistencias en la información de varios Operadores de Red para el periodo 2020 y 2021, no obstante se publico el ICEE bajo la"/>
    <n v="2.5000000000000001E-2"/>
    <s v="Actividad cumplida en el 2do trimestre"/>
    <d v="2022-10-18T00:00:00"/>
    <x v="0"/>
  </r>
  <r>
    <n v="29"/>
    <s v="Objetivo Estratégico No.4"/>
    <s v="Desarrollar las acciones necesarias que permitan materializar los planes, programas y proyectos en el sector minero energético."/>
    <s v="4.3 Realizar acciones para extender la cobertura de servicios públicos de electricidad y gas combustible.  "/>
    <x v="72"/>
    <x v="139"/>
    <n v="1"/>
    <s v="Porcentaje"/>
    <x v="203"/>
    <x v="0"/>
    <s v="Funcionamiento"/>
    <s v="N.A."/>
    <x v="14"/>
    <m/>
    <s v="X"/>
    <m/>
    <x v="0"/>
    <x v="6"/>
    <s v="2. Direccionamiento Estratégico"/>
    <s v="2.1 Planeación Institucional"/>
    <m/>
    <d v="2022-03-31T00:00:00"/>
    <n v="1.2500000000000001E-2"/>
    <s v="Pendiente terminar de definir la metodología de ICEE con la dirección"/>
    <n v="1.2500000000000001E-2"/>
    <s v="Actividad que reporta avance sin evidencias"/>
    <d v="2022-04-19T00:00:00"/>
    <s v="Con avance"/>
    <d v="2022-06-30T00:00:00"/>
    <n v="1.2500000000000001E-2"/>
    <s v="Se terminó de validar la metodología bajo la cual se realizaron los cálculos "/>
    <n v="2.5000000000000001E-2"/>
    <s v="Actividad cumplida en el 2do trimestre, las evidencias corresponden al documento ICEE."/>
    <d v="2022-07-20T00:00:00"/>
    <s v="Cumplida"/>
    <d v="2022-09-15T00:00:00"/>
    <n v="0"/>
    <s v="Se publicó la metodología y el ICEE bajo la circular 082-2022. "/>
    <n v="2.5000000000000001E-2"/>
    <s v="Actividad cumplida en el 2do trimestre"/>
    <d v="2022-10-18T00:00:00"/>
    <x v="0"/>
  </r>
  <r>
    <n v="30"/>
    <s v="Objetivo Estratégico No.4"/>
    <s v="Desarrollar las acciones necesarias que permitan materializar los planes, programas y proyectos en el sector minero energético."/>
    <s v="4.3 Realizar acciones para extender la cobertura de servicios públicos de electricidad y gas combustible.  "/>
    <x v="72"/>
    <x v="140"/>
    <n v="1"/>
    <s v="Porcentaje"/>
    <x v="204"/>
    <x v="2"/>
    <s v="Funcionamiento"/>
    <s v="N.A."/>
    <x v="14"/>
    <s v="X"/>
    <m/>
    <s v="OGI"/>
    <x v="13"/>
    <x v="6"/>
    <s v="2. Direccionamiento Estratégico"/>
    <s v="2.1 Planeación Institucional"/>
    <m/>
    <m/>
    <n v="0"/>
    <m/>
    <m/>
    <m/>
    <m/>
    <s v="En terminos"/>
    <d v="2022-06-30T00:00:00"/>
    <n v="0.01"/>
    <s v="Se elaboró documento y anexos de la metodología, pendiente la revisón interna final para proceder con su publicación."/>
    <n v="0.01"/>
    <s v="Actividad cumplida en el 2do trimestre, cuenta con las evidencias que corresponden al documento y anexos de la metodología del ICEE."/>
    <d v="2022-07-20T00:00:00"/>
    <s v="Cumplida"/>
    <d v="2022-09-15T00:00:00"/>
    <n v="0"/>
    <s v="Se publicó la metodología y el ICEE bajo la circular 082-2022. "/>
    <n v="0.01"/>
    <s v="Actividad cumplida en el 2do trimestre"/>
    <d v="2022-10-18T00:00:00"/>
    <x v="0"/>
  </r>
  <r>
    <n v="31"/>
    <s v="Objetivo Estratégico No.4"/>
    <s v="Desarrollar las acciones necesarias que permitan materializar los planes, programas y proyectos en el sector minero energético."/>
    <s v="4.3 Realizar acciones para extender la cobertura de servicios públicos de electricidad y gas combustible.  "/>
    <x v="73"/>
    <x v="141"/>
    <n v="1"/>
    <s v="Porcentaje"/>
    <x v="205"/>
    <x v="0"/>
    <s v="Funcionamiento"/>
    <s v="N.A."/>
    <x v="14"/>
    <s v="X"/>
    <m/>
    <s v="OGI, OGPF"/>
    <x v="34"/>
    <x v="12"/>
    <s v="2. Direccionamiento Estratégico"/>
    <s v="2.1 Planeación Institucional"/>
    <m/>
    <m/>
    <m/>
    <s v="Pendiente terminar de procesar la información de redes y actualizar capas de restricciones geográficas."/>
    <n v="0"/>
    <s v="Actividad que no presenta avance"/>
    <d v="2022-04-19T00:00:00"/>
    <s v="Incumplida"/>
    <d v="2022-06-30T00:00:00"/>
    <n v="1.2500000000000001E-2"/>
    <s v="Se finalizó la revisión y consolidación de información necesaria para elaborar el PIEC."/>
    <n v="1.2500000000000001E-2"/>
    <s v="Actividad con avance del 1,25%, cuenta con evidencias y queda con rezago de 1,75%. Finalizaba en marzo."/>
    <d v="2022-07-20T00:00:00"/>
    <s v="Incumplida"/>
    <d v="2022-09-15T00:00:00"/>
    <n v="2.5000000000000001E-2"/>
    <s v="Se publicó PIEC mediante circular 082-2022"/>
    <n v="2.5000000000000001E-2"/>
    <s v="Actividad cumplida durante el 3er trimestre. las evidencias corresponden a la circular con la cual se publica el PIEC para comentarios._x000a_Circular en: https://www1.upme.gov.co/Normatividad/Circular_082_2022.pdf"/>
    <d v="2022-10-18T00:00:00"/>
    <x v="0"/>
  </r>
  <r>
    <n v="32"/>
    <s v="Objetivo Estratégico No.4"/>
    <s v="Desarrollar las acciones necesarias que permitan materializar los planes, programas y proyectos en el sector minero energético."/>
    <s v="4.3 Realizar acciones para extender la cobertura de servicios públicos de electricidad y gas combustible.  "/>
    <x v="73"/>
    <x v="142"/>
    <n v="1"/>
    <s v="Porcentaje"/>
    <x v="206"/>
    <x v="0"/>
    <s v="Funcionamiento"/>
    <s v="N.A."/>
    <x v="14"/>
    <m/>
    <s v="X"/>
    <m/>
    <x v="34"/>
    <x v="12"/>
    <s v="2. Direccionamiento Estratégico"/>
    <s v="2.1 Planeación Institucional"/>
    <m/>
    <d v="2022-03-31T00:00:00"/>
    <n v="1.2500000000000001E-2"/>
    <s v="En ajustes de acuerdo con los comentarios de parte de asesora de  dirección"/>
    <n v="1.2500000000000001E-2"/>
    <s v="Actividad con rezago, repota avance sin evidencias"/>
    <d v="2022-04-19T00:00:00"/>
    <s v="Incumplida"/>
    <d v="2022-06-30T00:00:00"/>
    <n v="1.2500000000000001E-2"/>
    <s v="Se finalizó la metodología para el PIEC "/>
    <n v="2.5000000000000001E-2"/>
    <s v="Actividad cumplida durante el 2do trimestre, las evidencias corresponden al PIEC enviado para revisión."/>
    <d v="2022-07-20T00:00:00"/>
    <s v="Cumplida"/>
    <d v="2022-09-15T00:00:00"/>
    <n v="0"/>
    <s v="Se publicó PIEC mediante circular 082-2022"/>
    <n v="2.5000000000000001E-2"/>
    <s v="Actividad cumplida en el 2do trimestre"/>
    <d v="2022-10-18T00:00:00"/>
    <x v="0"/>
  </r>
  <r>
    <n v="33"/>
    <s v="Objetivo Estratégico No.4"/>
    <s v="Desarrollar las acciones necesarias que permitan materializar los planes, programas y proyectos en el sector minero energético."/>
    <s v="4.3 Realizar acciones para extender la cobertura de servicios públicos de electricidad y gas combustible.  "/>
    <x v="73"/>
    <x v="143"/>
    <n v="1"/>
    <s v="Porcentaje"/>
    <x v="207"/>
    <x v="1"/>
    <s v="Funcionamiento"/>
    <s v="N.A."/>
    <x v="14"/>
    <s v="X"/>
    <m/>
    <s v="OGI, OGPF"/>
    <x v="0"/>
    <x v="14"/>
    <s v="2. Direccionamiento Estratégico"/>
    <s v="2.1 Planeación Institucional"/>
    <m/>
    <d v="2022-03-31T00:00:00"/>
    <n v="2.5000000000000001E-2"/>
    <s v="Aunque se ha adelantado análisis para el escenario de 45 KWh, la completitud de esta actividad depende de los resultados finales del ICEE."/>
    <n v="2.5000000000000001E-2"/>
    <s v="Actividad que reporta avance sin evidencias"/>
    <d v="2022-04-19T00:00:00"/>
    <s v="Con avance"/>
    <d v="2022-06-30T00:00:00"/>
    <n v="0.02"/>
    <s v="De acuerdo con los  resultados del ICEE, se  analizaron diferentes escenarios para lograr la universalización de acuerdo con la identificación de las alternativas viables. A la fecha esta en revisión interna para proceder con su publicación de versión pre"/>
    <n v="4.4999999999999998E-2"/>
    <s v="Actividad con avance acumulado del 4,5%, las evidencias corresponden al PIEC enviado para revisión, queda con rezago del 0,5%. Finalizaba en mayo."/>
    <d v="2022-07-20T00:00:00"/>
    <s v="Incumplida"/>
    <d v="2022-09-15T00:00:00"/>
    <n v="0.05"/>
    <s v="Se publicó PIEC mediante circular 082-2022"/>
    <n v="0.05"/>
    <s v="Actividad cumplida durante el 3er trimestre. las evidencias corresponden al documento publicado para comentarios publicado en: http://www.upme.gov.co/Siel/Siel/Portals/0/Piec/2022/PIEC_2019-2023_para_Comentarios_2022-09-15.pdf"/>
    <d v="2022-10-18T00:00:00"/>
    <x v="0"/>
  </r>
  <r>
    <n v="34"/>
    <s v="Objetivo Estratégico No.4"/>
    <s v="Desarrollar las acciones necesarias que permitan materializar los planes, programas y proyectos en el sector minero energético."/>
    <s v="4.3 Realizar acciones para extender la cobertura de servicios públicos de electricidad y gas combustible.  "/>
    <x v="73"/>
    <x v="144"/>
    <n v="1"/>
    <s v="Porcentaje"/>
    <x v="208"/>
    <x v="1"/>
    <s v="Funcionamiento"/>
    <s v="N.A."/>
    <x v="14"/>
    <m/>
    <s v="X"/>
    <m/>
    <x v="11"/>
    <x v="1"/>
    <s v="2. Direccionamiento Estratégico"/>
    <s v="2.1 Planeación Institucional"/>
    <m/>
    <m/>
    <n v="0"/>
    <m/>
    <m/>
    <m/>
    <m/>
    <s v="En terminos"/>
    <m/>
    <m/>
    <m/>
    <n v="0"/>
    <s v="Actividad que no presenta avance al 2do trimestre. Finalizaba en junio."/>
    <d v="2022-07-20T00:00:00"/>
    <s v="Incumplida"/>
    <d v="2022-09-30T00:00:00"/>
    <n v="0"/>
    <s v="No se han recibido observaciones"/>
    <n v="0"/>
    <s v="Actividad que no reporta avance en el 3er trimestre. Finalizaba en junio."/>
    <d v="2022-10-18T00:00:00"/>
    <x v="2"/>
  </r>
  <r>
    <n v="35"/>
    <s v="Objetivo Estratégico No.4"/>
    <s v="Desarrollar las acciones necesarias que permitan materializar los planes, programas y proyectos en el sector minero energético."/>
    <s v="4.3 Realizar acciones para extender la cobertura de servicios públicos de electricidad y gas combustible.  "/>
    <x v="74"/>
    <x v="145"/>
    <n v="1"/>
    <s v="Porcentaje"/>
    <x v="209"/>
    <x v="2"/>
    <s v="Funcionamiento"/>
    <s v="N.A."/>
    <x v="14"/>
    <s v="X"/>
    <m/>
    <s v="OGI"/>
    <x v="9"/>
    <x v="17"/>
    <s v="2. Direccionamiento Estratégico"/>
    <s v="2.1 Planeación Institucional"/>
    <m/>
    <d v="2022-03-31T00:00:00"/>
    <n v="2.5000000000000001E-3"/>
    <s v="Se recibió información de ESSA y EPM, la cual esta en proceso de validación "/>
    <n v="2.5000000000000001E-3"/>
    <s v="Actividad que reporta avance sin evidencias"/>
    <d v="2022-04-19T00:00:00"/>
    <s v="Con avance"/>
    <d v="2022-06-30T00:00:00"/>
    <n v="0.01"/>
    <s v="Se validó información de ESSA y EPM y se recibieron las actualizaciones junto con su solicitud de evaluación de Pecor. "/>
    <n v="0.01"/>
    <s v="Actividad con avance acumulado del 1% al  2do trimestre, cuenta con las evidencias. Finaliza en diciembre."/>
    <d v="2022-07-20T00:00:00"/>
    <s v="Con avance y en terminos"/>
    <d v="2022-09-30T00:00:00"/>
    <n v="1.2500000000000001E-2"/>
    <s v="Se validó información de ENEL y se recibieron las actualizaciones junto con su solicitud de evaluación de Pecor. "/>
    <n v="1.2500000000000001E-2"/>
    <s v="Actividad cumplida durante el 3er trimestre. Con evidencias."/>
    <d v="2022-10-18T00:00:00"/>
    <x v="0"/>
  </r>
  <r>
    <n v="36"/>
    <s v="Objetivo Estratégico No.4"/>
    <s v="Desarrollar las acciones necesarias que permitan materializar los planes, programas y proyectos en el sector minero energético."/>
    <s v="4.3 Realizar acciones para extender la cobertura de servicios públicos de electricidad y gas combustible.  "/>
    <x v="74"/>
    <x v="146"/>
    <n v="1"/>
    <s v="Porcentaje"/>
    <x v="210"/>
    <x v="2"/>
    <s v="Funcionamiento"/>
    <s v="N.A."/>
    <x v="14"/>
    <s v="X"/>
    <m/>
    <s v="OGPF, Subdirección de Demanda"/>
    <x v="0"/>
    <x v="17"/>
    <s v="2. Direccionamiento Estratégico"/>
    <s v="2.1 Planeación Institucional"/>
    <m/>
    <m/>
    <n v="0"/>
    <s v="Se realizan pruebas de la herramienta BIZAGI - PECOR con la OGI"/>
    <m/>
    <m/>
    <m/>
    <s v="En terminos"/>
    <d v="2022-06-30T00:00:00"/>
    <n v="5.0000000000000001E-3"/>
    <s v="De las solicitude de PECOR  de ESSA y EPM se adeanta análisis para emitir concepto."/>
    <n v="5.0000000000000001E-3"/>
    <s v="Actividad con avance del 0,5%, cuenta con las evidencias. Finaliza en diciembre."/>
    <d v="2022-07-20T00:00:00"/>
    <s v="Con avance y en terminos"/>
    <d v="2022-09-30T00:00:00"/>
    <n v="1.2500000000000001E-2"/>
    <s v="De las solicitudes de PECOR  de ESSA, EPM y ENEL se realiza análisis para emitir concepto."/>
    <n v="1.2500000000000001E-2"/>
    <s v="Actividad cumplida durante el 3er trimestre. Con evidencias."/>
    <d v="2022-10-18T00:00:00"/>
    <x v="0"/>
  </r>
  <r>
    <n v="37"/>
    <s v="Objetivo Estratégico No.4"/>
    <s v="Desarrollar las acciones necesarias que permitan materializar los planes, programas y proyectos en el sector minero energético."/>
    <s v="4.3 Realizar acciones para extender la cobertura de servicios públicos de electricidad y gas combustible.  "/>
    <x v="74"/>
    <x v="147"/>
    <n v="1"/>
    <s v="Porcentaje"/>
    <x v="211"/>
    <x v="2"/>
    <s v="Funcionamiento"/>
    <s v="N.A."/>
    <x v="14"/>
    <s v="X"/>
    <m/>
    <s v="OGI"/>
    <x v="7"/>
    <x v="17"/>
    <s v="2. Direccionamiento Estratégico"/>
    <s v="2.1 Planeación Institucional"/>
    <m/>
    <m/>
    <n v="0"/>
    <m/>
    <m/>
    <m/>
    <m/>
    <s v="En terminos"/>
    <m/>
    <n v="0"/>
    <m/>
    <n v="0"/>
    <s v="Actividad que al 2do trimestre no reporta avance. Finaliza en diciembre."/>
    <d v="2022-07-20T00:00:00"/>
    <s v="Sin avance y en terminos"/>
    <m/>
    <n v="0.01"/>
    <s v="Se emitieron conceptos a PECOR expediente: 2022152322000001E: _x000a_ENEL (20221520101571); _x000a_EPM (20221520083771) ; _x000a_ESSA (20221520117831)"/>
    <n v="0.01"/>
    <s v="Actividad que presenta avance del 1%, cuenta con las evidencias correspondientes a los números de orfeo de los conceptos emitidos. Finaliza en diciembre."/>
    <d v="2022-10-18T00:00:00"/>
    <x v="1"/>
  </r>
  <r>
    <n v="38"/>
    <s v="Objetivo Estratégico No.4"/>
    <s v="Desarrollar las acciones necesarias que permitan materializar los planes, programas y proyectos en el sector minero energético."/>
    <s v="4.1 Impulsar obras de infraestructura para abastecimiento y confiabilidad energética."/>
    <x v="75"/>
    <x v="148"/>
    <n v="1"/>
    <s v="Porcentaje"/>
    <x v="212"/>
    <x v="2"/>
    <s v="Funcionamiento"/>
    <s v="N.A."/>
    <x v="15"/>
    <m/>
    <s v="X"/>
    <m/>
    <x v="9"/>
    <x v="1"/>
    <s v="2. Direccionamiento Estratégico"/>
    <s v="2.1 Planeación Institucional"/>
    <s v="N.A."/>
    <d v="2022-03-31T00:00:00"/>
    <n v="2.5000000000000005E-3"/>
    <s v="Definición de los objetivos del Plan en realización."/>
    <n v="2.5000000000000001E-3"/>
    <s v="Actividad que reporta avance sin evidencias"/>
    <d v="2022-04-19T00:00:00"/>
    <s v="Con avance"/>
    <d v="2022-06-30T00:00:00"/>
    <n v="5.0000000000000001E-3"/>
    <s v="Pendientes por definir los objetivos del Plan de Expansión de Transmisión del año 2022. Pues se acaba de finalizar el documento de adición al plan 2020, el cual contiene 5 obras tradicionales del STN y la obra de la línea HVDC."/>
    <n v="5.0000000000000001E-3"/>
    <s v="Actividad que no presenta avance en el 2do trimestre, tiene rezago del 0,75%. Finalizaba en junio."/>
    <d v="2022-07-20T00:00:00"/>
    <s v="Incumplida"/>
    <m/>
    <n v="1.2500000000000001E-2"/>
    <s v="En el proceso del Plan de Expansión actual no se realizó un producto definiendo objetivos del mismo, ya que los objetivos generales son los mismos de planes anteriores y las obras propuestas ya estaban definidas."/>
    <n v="1.2500000000000001E-2"/>
    <s v="Actividad que presenta cumplimiento, toda vez que el documento conserva los objetivos de los anteriores planes."/>
    <d v="2022-10-18T00:00:00"/>
    <x v="0"/>
  </r>
  <r>
    <n v="39"/>
    <s v="Objetivo Estratégico No.4"/>
    <s v="Desarrollar las acciones necesarias que permitan materializar los planes, programas y proyectos en el sector minero energético."/>
    <s v="4.1 Impulsar obras de infraestructura para abastecimiento y confiabilidad energética."/>
    <x v="75"/>
    <x v="149"/>
    <n v="1"/>
    <s v="Porcentaje"/>
    <x v="213"/>
    <x v="2"/>
    <s v="Funcionamiento"/>
    <s v="N.A."/>
    <x v="15"/>
    <m/>
    <s v="X"/>
    <m/>
    <x v="7"/>
    <x v="8"/>
    <s v="2. Direccionamiento Estratégico"/>
    <s v="2.1 Planeación Institucional"/>
    <s v="N.A."/>
    <d v="2022-03-31T00:00:00"/>
    <n v="1.2500000000000002E-3"/>
    <s v="Se está elaborando las Bases de Datos de proyectos aprobados y liberaciones"/>
    <n v="1.2999999999999999E-3"/>
    <s v="Actividad que reporta avance sin evidencias"/>
    <d v="2022-04-19T00:00:00"/>
    <s v="Con avance"/>
    <d v="2022-06-30T00:00:00"/>
    <n v="5.0000000000000001E-3"/>
    <s v="Se están indentificando las obras que serán materia de análisis en el Plan 2022. Esto como punto de partida, antes de proceder al ajuste de las BD con las cuales se harán los análisis."/>
    <n v="5.0000000000000001E-3"/>
    <s v="Actividad que presenta avance acumulado del 0,5%, cuenta con evidencias. Finaliza en septiembre."/>
    <d v="2022-07-20T00:00:00"/>
    <s v="Con avance y en terminos"/>
    <d v="2022-09-30T00:00:00"/>
    <n v="1.2500000000000001E-2"/>
    <s v="Actividad culminada. Se guardan los soportes de los análisis realizados para las obras del Plan de Expansión en el servidor del grupo (srvarchivos01\transmision\2022\5. Plan de Expansion\1. Analisis electricos)"/>
    <n v="1.2500000000000001E-2"/>
    <s v="Actividad cumplida conforme a lo planificado. Cuenta con las evidencias."/>
    <d v="2022-10-18T00:00:00"/>
    <x v="0"/>
  </r>
  <r>
    <n v="40"/>
    <s v="Objetivo Estratégico No.4"/>
    <s v="Desarrollar las acciones necesarias que permitan materializar los planes, programas y proyectos en el sector minero energético."/>
    <s v="4.1 Impulsar obras de infraestructura para abastecimiento y confiabilidad energética."/>
    <x v="75"/>
    <x v="150"/>
    <n v="1"/>
    <s v="Porcentaje"/>
    <x v="214"/>
    <x v="0"/>
    <s v="Funcionamiento"/>
    <s v="N.A."/>
    <x v="15"/>
    <m/>
    <s v="X"/>
    <m/>
    <x v="11"/>
    <x v="10"/>
    <s v="2. Direccionamiento Estratégico"/>
    <s v="2.1 Planeación Institucional"/>
    <s v="N.A."/>
    <m/>
    <n v="0"/>
    <s v="Se tiene previsto ejecutar esta actividad en el segundo semestre del año."/>
    <m/>
    <m/>
    <m/>
    <s v="En terminos"/>
    <m/>
    <m/>
    <s v="Se tiene previsto ejecutar esta actividad en el segundo semestre del año."/>
    <n v="0"/>
    <s v="Actividad que no reporta avance para el 2do trimestre. Finaliza en noviembre."/>
    <d v="2022-07-20T00:00:00"/>
    <s v="Sin avance y en terminos"/>
    <d v="2022-08-30T00:00:00"/>
    <n v="2.5000000000000001E-2"/>
    <s v="Actividad culminada. Se realizó la publicación del Plan de Expansión en su versión preliminar mediante Circular UPME 074 de 2022."/>
    <n v="2.5000000000000001E-2"/>
    <s v="Actividad cumplida anticipadamente, cunta con las evidencias correspondientes a la circular y el documento preliminar publicado para comentarios. https://drive.google.com/drive/u/1/folders/1_HeJcP-sef1s-spIzlZm1T_dpZBTiLrE"/>
    <d v="2022-10-18T00:00:00"/>
    <x v="0"/>
  </r>
  <r>
    <n v="41"/>
    <s v="Objetivo Estratégico No.4"/>
    <s v="Desarrollar las acciones necesarias que permitan materializar los planes, programas y proyectos en el sector minero energético."/>
    <s v="4.1 Impulsar obras de infraestructura para abastecimiento y confiabilidad energética."/>
    <x v="75"/>
    <x v="151"/>
    <n v="1"/>
    <s v="Porcentaje"/>
    <x v="215"/>
    <x v="0"/>
    <s v="Funcionamiento"/>
    <s v="N.A."/>
    <x v="15"/>
    <m/>
    <s v="X"/>
    <m/>
    <x v="6"/>
    <x v="17"/>
    <s v="2. Direccionamiento Estratégico"/>
    <s v="2.1 Planeación Institucional"/>
    <s v="N.A."/>
    <m/>
    <n v="0"/>
    <s v="Se tiene previsto ejecutar esta actividad en el cuarto trimestre del año."/>
    <m/>
    <m/>
    <m/>
    <s v="En terminos"/>
    <m/>
    <n v="0"/>
    <s v="Se tiene previsto ejecutar esta actividad en el cuarto trimestre del año."/>
    <n v="0"/>
    <s v="Actividad que ejecutará entre octubre y diciembre según lo proyectado."/>
    <d v="2022-07-20T00:00:00"/>
    <s v="Sin avance y en terminos"/>
    <d v="2022-09-30T00:00:00"/>
    <n v="0.02"/>
    <s v="Los comentarios al plan de expansión fueron revisados, compilados y respondidos en un 95%, falta redactar la respuesta a 5 comentarios. Los comentarios que se consideraron pertienentes ya fueron añadidos en una nueva versión del Plan de expansión, al cual"/>
    <n v="0.02"/>
    <s v="Actividad que presenta avance del 2%, no cuenta con las evidencias para validar el reporte. Finaliza en diciembre."/>
    <d v="2022-10-18T00:00:00"/>
    <x v="1"/>
  </r>
  <r>
    <n v="42"/>
    <s v="Objetivo Estratégico No.4"/>
    <s v="Desarrollar las acciones necesarias que permitan materializar los planes, programas y proyectos en el sector minero energético."/>
    <s v="4.1 Impulsar obras de infraestructura para abastecimiento y confiabilidad energética."/>
    <x v="76"/>
    <x v="152"/>
    <n v="1"/>
    <s v="Porcentaje"/>
    <x v="216"/>
    <x v="2"/>
    <s v="Funcionamiento"/>
    <s v="N.A."/>
    <x v="15"/>
    <m/>
    <s v="X"/>
    <m/>
    <x v="9"/>
    <x v="25"/>
    <s v="2. Direccionamiento Estratégico"/>
    <s v="2.1 Planeación Institucional"/>
    <s v="N.A."/>
    <m/>
    <n v="0"/>
    <s v="Actividad pendiente debido a la puesta en marcha de la resolución 075. Se espera que empiecen a llegar las solicitudes en el segundo semestre."/>
    <m/>
    <m/>
    <m/>
    <s v="En terminos"/>
    <d v="2022-06-30T00:00:00"/>
    <n v="5.0000000000000001E-3"/>
    <s v="Esta actividad inicia a partir del 18 de julio, momento en el cual cierra la VU para el año 2022 y se da inicio a la evaluaciónde las solicitudes de conexión."/>
    <n v="5.0000000000000001E-3"/>
    <s v="Actividad que reporta 0,5 de avance, no cuenta con evidencias para validar el reporte, Rezago del 0,5%. Finalizaba en mayo."/>
    <d v="2022-07-20T00:00:00"/>
    <s v="Incumplida"/>
    <d v="2022-09-30T00:00:00"/>
    <n v="1.2500000000000001E-2"/>
    <s v="La totalidad de las revisiones de completitud fue realizada para las 843 solicitudes recibidas. Sin embargo, aún quedan pendientes actuaciones asociadas a solicitudes a desistimientos por solicitudes que no entregaron información completa (18 solicitudes)"/>
    <n v="1.2500000000000001E-2"/>
    <s v="Actividad cumplida durante el 3er trimestre, no cuenta con las evidencias para validar el reporte."/>
    <d v="2022-10-18T00:00:00"/>
    <x v="0"/>
  </r>
  <r>
    <n v="43"/>
    <s v="Objetivo Estratégico No.4"/>
    <s v="Desarrollar las acciones necesarias que permitan materializar los planes, programas y proyectos en el sector minero energético."/>
    <s v="4.1 Impulsar obras de infraestructura para abastecimiento y confiabilidad energética."/>
    <x v="76"/>
    <x v="153"/>
    <n v="1"/>
    <s v="Porcentaje"/>
    <x v="217"/>
    <x v="4"/>
    <s v="Funcionamiento"/>
    <s v="N.A."/>
    <x v="15"/>
    <m/>
    <s v="X"/>
    <m/>
    <x v="13"/>
    <x v="2"/>
    <s v="2. Direccionamiento Estratégico"/>
    <s v="2.1 Planeación Institucional"/>
    <s v="N.A."/>
    <m/>
    <n v="0"/>
    <s v="Actividad pendiente debido a la puesta en marcha de la resolución 075. Se espera que empiecen a llegar las solicitudes en el segundo semestre."/>
    <m/>
    <m/>
    <m/>
    <s v="En terminos"/>
    <m/>
    <m/>
    <s v="Esta actividad inicia a partir del 18 de julio, momento en el cual cierra la VU para el año 2022 y se da inicio a la evaluaciónde las solicitudes de conexión."/>
    <n v="0"/>
    <s v="Actividad que no reporta avance al 2do trimestre. Finaliza en diciembre."/>
    <d v="2022-07-20T00:00:00"/>
    <s v="Sin avance y en terminos"/>
    <d v="2022-11-30T00:00:00"/>
    <n v="0.02"/>
    <s v="El listado de proyectos de cada fila se encuentra en versión preliminar, sin embargo, no se ha realizado la respectiva publicación"/>
    <n v="0.02"/>
    <s v="Actividad que reporta avance acumulado al 3er trimestre del 2%, no cuenta con las evidencias para validar el reporte. Finaliza en diciembre."/>
    <d v="2022-10-18T00:00:00"/>
    <x v="1"/>
  </r>
  <r>
    <n v="44"/>
    <s v="Objetivo Estratégico No.4"/>
    <s v="Desarrollar las acciones necesarias que permitan materializar los planes, programas y proyectos en el sector minero energético."/>
    <s v="4.1 Impulsar obras de infraestructura para abastecimiento y confiabilidad energética."/>
    <x v="76"/>
    <x v="154"/>
    <n v="1"/>
    <s v="Porcentaje"/>
    <x v="218"/>
    <x v="4"/>
    <s v="Funcionamiento"/>
    <s v="N.A."/>
    <x v="15"/>
    <m/>
    <s v="X"/>
    <m/>
    <x v="13"/>
    <x v="2"/>
    <s v="2. Direccionamiento Estratégico"/>
    <s v="2.1 Planeación Institucional"/>
    <s v="N.A."/>
    <m/>
    <n v="0"/>
    <s v="Actividad pendiente debido a la puesta en marcha de la resolución 075. Se espera que empiecen a llegar las solicitudes en el segundo semestre."/>
    <m/>
    <m/>
    <m/>
    <s v="En terminos"/>
    <m/>
    <m/>
    <s v="Esta actividad inicia a partir del 18 de julio, momento en el cual cierra la VU para el año 2022 y se da inicio a la evaluaciónde las solicitudes de conexión."/>
    <n v="0"/>
    <s v="Actividad que no reporta avance al 2do trimestre. Finaliza en diciembre."/>
    <d v="2022-07-20T00:00:00"/>
    <s v="Sin avance y en terminos"/>
    <d v="2022-12-30T00:00:00"/>
    <n v="0"/>
    <s v="La etapa de evaluación ya inició en la mayoría de casos, sin embargo, no se ha emitido ningún concepto"/>
    <n v="0"/>
    <s v="Actividad que no reporta avance al 3er trimestre. Finaliza en diciembre."/>
    <d v="2022-10-18T00:00:00"/>
    <x v="3"/>
  </r>
  <r>
    <n v="45"/>
    <s v="Objetivo Estratégico No.4"/>
    <s v="Desarrollar las acciones necesarias que permitan materializar los planes, programas y proyectos en el sector minero energético."/>
    <s v="4.1 Impulsar obras de infraestructura para abastecimiento y confiabilidad energética."/>
    <x v="76"/>
    <x v="155"/>
    <n v="1"/>
    <s v="Porcentaje"/>
    <x v="219"/>
    <x v="4"/>
    <s v="Funcionamiento"/>
    <s v="N.A."/>
    <x v="15"/>
    <m/>
    <s v="X"/>
    <m/>
    <x v="25"/>
    <x v="2"/>
    <s v="2. Direccionamiento Estratégico"/>
    <s v="2.1 Planeación Institucional"/>
    <s v="N.A."/>
    <m/>
    <n v="0"/>
    <s v="Actividad pendiente debido a la puesta en marcha de la resolución 075. Se espera que empiecen a llegar las solicitudes en el segundo semestre."/>
    <m/>
    <m/>
    <m/>
    <s v="En terminos"/>
    <m/>
    <m/>
    <s v="Esta actividad inicia a partir del 18 de julio, momento en el cual cierra la VU para el año 2022 y se da inicio a la evaluaciónde las solicitudes de conexión."/>
    <n v="0"/>
    <s v="Actividad que no reporta avance al 2do trimestre. Finaliza en diciembre."/>
    <d v="2022-07-20T00:00:00"/>
    <s v="Sin avance y en terminos"/>
    <d v="2022-12-30T00:00:00"/>
    <n v="0"/>
    <s v="La etapa de evaluación ya inició en la mayoría de casos, sin embargo, no se ha emitido ningún concepto"/>
    <n v="0"/>
    <s v="Actividad que no reporta avance al 3er trimestre. Finaliza en diciembre."/>
    <d v="2022-10-18T00:00:00"/>
    <x v="3"/>
  </r>
  <r>
    <n v="46"/>
    <s v="Objetivo Estratégico No.4"/>
    <s v="Desarrollar las acciones necesarias que permitan materializar los planes, programas y proyectos en el sector minero energético."/>
    <s v="4.1 Impulsar obras de infraestructura para abastecimiento y confiabilidad energética."/>
    <x v="77"/>
    <x v="156"/>
    <n v="1"/>
    <s v="Porcentaje"/>
    <x v="220"/>
    <x v="0"/>
    <s v="Funcionamiento"/>
    <s v="N.A."/>
    <x v="15"/>
    <m/>
    <s v="X"/>
    <m/>
    <x v="9"/>
    <x v="2"/>
    <s v="2. Direccionamiento Estratégico"/>
    <s v="2.1 Planeación Institucional"/>
    <s v="N.A."/>
    <m/>
    <n v="0"/>
    <s v="Es una actividad que se desarrolla a lo largo del año."/>
    <m/>
    <m/>
    <m/>
    <s v="En terminos"/>
    <d v="2022-06-30T00:00:00"/>
    <n v="6.3E-3"/>
    <s v="Se están realizando los análisis de las obras de expansión de los STR. Esta actividad se tiene presuestada para finalización en el mes de julio de 2022, únicamente para las obras que se tienen al día de hoy."/>
    <n v="6.3E-3"/>
    <s v="Actividad que reporta avance de 0,63%, faltan las evidencias para validar el reporte. Finaliza en diciembre."/>
    <d v="2022-07-20T00:00:00"/>
    <s v="Con avance y en terminos"/>
    <d v="2022-09-30T00:00:00"/>
    <n v="0.02"/>
    <s v="Actividad continua durante el año. En el trimestre se respondieron múltiples conceptos asociados a estas obras con radicados No. 20221520111851, 20221520116131, 20221500099481, 20221520121861, 20221520086481, 20221520124751, 20221520124151, 20221520124141"/>
    <n v="0.02"/>
    <s v="Actividad que reporta avance acumulado al er trimestre del 2%, cuenta con las evidencias que corresponden a números de orfeos con los cuales se respondieron las solicitudes. Finaliza en diciembre."/>
    <d v="2022-10-18T00:00:00"/>
    <x v="1"/>
  </r>
  <r>
    <n v="47"/>
    <s v="Objetivo Estratégico No.4"/>
    <s v="Desarrollar las acciones necesarias que permitan materializar los planes, programas y proyectos en el sector minero energético."/>
    <s v="4.1 Impulsar obras de infraestructura para abastecimiento y confiabilidad energética."/>
    <x v="78"/>
    <x v="157"/>
    <n v="1"/>
    <s v="Porcentaje"/>
    <x v="221"/>
    <x v="2"/>
    <s v="Funcionamiento"/>
    <s v="N.A."/>
    <x v="15"/>
    <m/>
    <s v="X"/>
    <m/>
    <x v="9"/>
    <x v="4"/>
    <s v="2. Direccionamiento Estratégico"/>
    <s v="2.1 Planeación Institucional"/>
    <s v="N.A."/>
    <d v="2022-03-31T00:00:00"/>
    <n v="6.2500000000000003E-3"/>
    <s v="En ejecución consultoría de HVDC y la elaboración de los cronogramas de ejecución."/>
    <n v="6.3E-3"/>
    <s v="Actividad que reporta avance sin evidencias"/>
    <d v="2022-04-19T00:00:00"/>
    <s v="Con avance"/>
    <d v="2022-06-30T00:00:00"/>
    <n v="3.8E-3"/>
    <s v="Se están revisando los comentarios finales emitidos por la UPME a la consultoría. "/>
    <n v="0.01"/>
    <s v="Actividad que reporta cumplimiento, sin evidencias para validar."/>
    <d v="2022-07-20T00:00:00"/>
    <s v="Cumplida"/>
    <d v="2022-08-12T00:00:00"/>
    <n v="1.2500000000000001E-2"/>
    <s v="Consultoría finalizada. Publicada en sitio web UPME (https://www1.upme.gov.co/Paginas/Energia-Electrica.aspx). Utilizada como insumo para definición de obra en Plan de Expansión de Transmisión"/>
    <n v="1.2500000000000001E-2"/>
    <s v="Actividad cumplida conforme a lo proyectado, cuanta con evidencias."/>
    <d v="2022-10-18T00:00:00"/>
    <x v="0"/>
  </r>
  <r>
    <n v="48"/>
    <s v="Objetivo Estratégico No.4"/>
    <s v="Desarrollar las acciones necesarias que permitan materializar los planes, programas y proyectos en el sector minero energético."/>
    <s v="4.1 Impulsar obras de infraestructura para abastecimiento y confiabilidad energética."/>
    <x v="79"/>
    <x v="158"/>
    <n v="1"/>
    <s v="Porcentaje"/>
    <x v="222"/>
    <x v="2"/>
    <s v="Funcionamiento"/>
    <s v="N.A."/>
    <x v="15"/>
    <m/>
    <s v="X"/>
    <m/>
    <x v="11"/>
    <x v="26"/>
    <s v="2. Direccionamiento Estratégico"/>
    <s v="2.1 Planeación Institucional"/>
    <s v="N.A."/>
    <d v="2022-03-31T00:00:00"/>
    <n v="6.2500000000000003E-3"/>
    <s v="Se avanzado en la implementación del algoritmo y en la metodología de asignación"/>
    <n v="6.3E-3"/>
    <s v="Actividad que reporta avance sin evidencias"/>
    <d v="2022-04-19T00:00:00"/>
    <s v="Con avance"/>
    <d v="2022-06-30T00:00:00"/>
    <n v="3.8E-3"/>
    <s v="Respecto a los proyectos de generación ya se tiene definido la metodología de asignación, la cual está mediada por el algoritmo MACC. En cuanto a las cargas, se está analizando cómo debe ser el proceso de conexión de estas."/>
    <n v="0.01"/>
    <s v="Actividad que reporta cumplimiento, sin evidencias para validar."/>
    <d v="2022-07-20T00:00:00"/>
    <s v="Cumplida"/>
    <d v="2022-07-12T00:00:00"/>
    <n v="1.2500000000000001E-2"/>
    <s v="Actividad cumplida. Metodología publicada en versión definitiva mediante Circular UPME 057 de 2022."/>
    <n v="1.2500000000000001E-2"/>
    <s v="Actividad cumplida conforme a lo proyectado, cuenta con evidencias correspondientes a la metodología publicada."/>
    <d v="2022-10-18T00:00:00"/>
    <x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pivotTable1.xml><?xml version="1.0" encoding="utf-8"?>
<pivotTableDefinition xmlns="http://schemas.openxmlformats.org/spreadsheetml/2006/main" name="Seguimiento y Análisis" cacheId="5" applyNumberFormats="0" applyBorderFormats="0" applyFontFormats="0" applyPatternFormats="0" applyAlignmentFormats="0" applyWidthHeightFormats="0" dataCaption="" updatedVersion="6" compact="0" compactData="0">
  <location ref="AQ2:AV20" firstHeaderRow="1" firstDataRow="2" firstDataCol="1"/>
  <pivotFields count="49">
    <pivotField name="CONSECUTIVO" compact="0" outline="0" multipleItemSelectionAllowed="1" showAll="0"/>
    <pivotField name="No. DE OBJETIVO_x000a_Seleccionar el Objetivo de la lista desplegable" compact="0" outline="0" multipleItemSelectionAllowed="1" showAll="0"/>
    <pivotField name="NOMBRE DEL OBJETIVO_x000a_(Aparece por defecto, por favor no modificar)" compact="0" outline="0" multipleItemSelectionAllowed="1" showAll="0"/>
    <pivotField name="ESTRATÉGIA" compact="0" outline="0" multipleItemSelectionAllowed="1" showAll="0"/>
    <pivotField name="ACTIVIDAD ESPECÍFICA" compact="0" outline="0" multipleItemSelectionAllowed="1" showAll="0"/>
    <pivotField name="PRODUCTO" compact="0" outline="0" multipleItemSelectionAllowed="1" showAll="0"/>
    <pivotField name="META" compact="0" outline="0" multipleItemSelectionAllowed="1" showAll="0"/>
    <pivotField name="UNIDAD DE MEDIDA" compact="0" outline="0" multipleItemSelectionAllowed="1" showAll="0"/>
    <pivotField name="Opción 2" compact="0" outline="0" multipleItemSelectionAllowed="1" showAll="0"/>
    <pivotField name="PONDERACIÓN DE LA SUBACTIVIDAD _x000a_(%) " dataField="1" compact="0" numFmtId="10" outline="0" multipleItemSelectionAllowed="1" showAll="0"/>
    <pivotField name="Seleccione de lista desplegable" compact="0" outline="0" multipleItemSelectionAllowed="1" showAll="0"/>
    <pivotField name="Seleccione de la lista desplegable el proyectos de inversión correspondiente" compact="0" outline="0" multipleItemSelectionAllowed="1" showAll="0"/>
    <pivotField name="DEPENDENCIA RESPONSABLE_x000a_Selecciones de la lista desplegable la dependencia y/o area correspondiente" axis="axisRow" compact="0" outline="0" multipleItemSelectionAllowed="1" showAll="0" sortType="ascending">
      <items count="17">
        <item x="9"/>
        <item x="4"/>
        <item x="8"/>
        <item x="7"/>
        <item x="0"/>
        <item x="1"/>
        <item x="2"/>
        <item x="3"/>
        <item x="5"/>
        <item x="6"/>
        <item x="14"/>
        <item x="12"/>
        <item x="13"/>
        <item x="15"/>
        <item x="10"/>
        <item x="11"/>
        <item t="default"/>
      </items>
    </pivotField>
    <pivotField name="SI" compact="0" outline="0" multipleItemSelectionAllowed="1" showAll="0"/>
    <pivotField name="NO" compact="0" outline="0" multipleItemSelectionAllowed="1" showAll="0"/>
    <pivotField name="INDIQUE EL ÁREA EN CASO QUE LA RESPUESTA SEA POSITIVA" compact="0" outline="0" multipleItemSelectionAllowed="1" showAll="0"/>
    <pivotField name="FECHA DE INICIO" compact="0" numFmtId="14" outline="0" multipleItemSelectionAllowed="1" showAll="0"/>
    <pivotField name="FECHA DE TERMINACIÓN" compact="0" numFmtId="165" outline="0" multipleItemSelectionAllowed="1" showAll="0"/>
    <pivotField name="Seleccione de la lista desplegable la diemnsión MIPG" compact="0" outline="0" multipleItemSelectionAllowed="1" showAll="0"/>
    <pivotField name="Seleccione de la lista desplegable la política correspondiente" compact="0" outline="0" multipleItemSelectionAllowed="1" showAll="0"/>
    <pivotField name="Seleccione de la lista desplegable lel plan que corresponda" compact="0" outline="0" multipleItemSelectionAllowed="1" showAll="0"/>
    <pivotField name="FECHA DE AVANCE TRIM 1_x000a_Registre la fecha estimada en que terminó la ejecución de la subactividad" compact="0" outline="0" multipleItemSelectionAllowed="1" showAll="0"/>
    <pivotField name="AVANCE CUANTITATIVO TRIM 1Registre el % de avance con respecto a la ponderación de la subactividad (Columna J)" compact="0" numFmtId="10" outline="0" multipleItemSelectionAllowed="1" showAll="0"/>
    <pivotField name=" DESCRIPCIÓN DEL AVANCE TRIM 1_x000a_Registre de forma  breve, clara y precisa en que consiste el avance reportado en la celda anterior." compact="0" outline="0" multipleItemSelectionAllowed="1" showAll="0"/>
    <pivotField name="PORCENTAJE DE AVANCE VERIFICADO TRIM 1" dataField="1" compact="0" numFmtId="10" outline="0" multipleItemSelectionAllowed="1" showAll="0"/>
    <pivotField name="DESCRIPCIÓN TRIM 1" compact="0" outline="0" multipleItemSelectionAllowed="1" showAll="0"/>
    <pivotField name="FECHA DE VERIFICACIÓN_x000a_(DD/MM/AAAA) TRIM 1" compact="0" numFmtId="14" outline="0" multipleItemSelectionAllowed="1" showAll="0"/>
    <pivotField name="OBSERVACIÓN  Y/O ESTADO TRIM 1" compact="0" outline="0" multipleItemSelectionAllowed="1" showAll="0"/>
    <pivotField name="FECHA DE EJECUCIÓN_x000a_(DD/MM/AAAA) TRIM 2" compact="0" outline="0" multipleItemSelectionAllowed="1" showAll="0"/>
    <pivotField name="AVANCE CUANTITATIVO TRIM 2" compact="0" outline="0" multipleItemSelectionAllowed="1" showAll="0"/>
    <pivotField name=" DESCRIPCIÓN DEL AVANCE TRIM 2" compact="0" outline="0" multipleItemSelectionAllowed="1" showAll="0"/>
    <pivotField name="PROCENTAJE DE AVANCE VERIFICADO_x000a_(Acumulado)_x000a_TRIM 2" dataField="1" compact="0" outline="0" multipleItemSelectionAllowed="1" showAll="0"/>
    <pivotField name="DESCRIPCIÓN DE LO AVANZADO TRIM 2" compact="0" outline="0" multipleItemSelectionAllowed="1" showAll="0"/>
    <pivotField name="fecha de ejecuciÓn_x000a_(dd/mm/aaaa) trim 22" compact="0" numFmtId="14" outline="0" multipleItemSelectionAllowed="1" showAll="0"/>
    <pivotField name="OBSERVACIÓN  Y/O ESTADO TRIM 2" compact="0" outline="0" multipleItemSelectionAllowed="1" showAll="0"/>
    <pivotField name="FECHA DE EJECUCIÓN_x000a_(DD/MM/AAAA) TRIM 3" compact="0" outline="0" multipleItemSelectionAllowed="1" showAll="0"/>
    <pivotField name="AVANCE CUANTITATIVO_x000a_(Acumulado)_x000a_ TRIM 3" compact="0" numFmtId="10" outline="0" multipleItemSelectionAllowed="1" showAll="0"/>
    <pivotField name=" DESCRIPCIÓN DEL AVANCE TRIM 3" compact="0" outline="0" multipleItemSelectionAllowed="1" showAll="0"/>
    <pivotField name="PROCENTAJE DE AVANCE VERIFICADO_x000a_(Acumulado)_x000a_TRIM 3" dataField="1" compact="0" outline="0" multipleItemSelectionAllowed="1" showAll="0"/>
    <pivotField name="DESCRIPCIÓN DE LO AVANZADO TRIM 3" compact="0" outline="0" multipleItemSelectionAllowed="1" showAll="0"/>
    <pivotField name="fecha de ejecuciÓn_x000a_(dd/mm/aaaa) trim 32" compact="0" outline="0" multipleItemSelectionAllowed="1" showAll="0"/>
    <pivotField name="OBSERVACIÓN  Y/O ESTADO TRIM 3" compact="0" outline="0" multipleItemSelectionAllowed="1" showAll="0"/>
    <pivotField name="FECHA DE EJECUCIÓN_x000a_(DD/MM/AAAA)" compact="0" outline="0" multipleItemSelectionAllowed="1" showAll="0"/>
    <pivotField name="AVANCE CUANTITATIVO_x000a_(Acumulado)" compact="0" outline="0" multipleItemSelectionAllowed="1" showAll="0"/>
    <pivotField name=" DESCRIPCIÓN DEL AVANCE_x000a_(Resultados Final)" compact="0" outline="0" multipleItemSelectionAllowed="1" showAll="0"/>
    <pivotField name="PROCENTAJE DE AVANCE VERIFICADO_x000a_(Acumulado)_x000a_Trim 4" dataField="1" compact="0" outline="0" multipleItemSelectionAllowed="1" showAll="0"/>
    <pivotField name="DESCRIPCIÓN DE LO AVANZADO" compact="0" outline="0" multipleItemSelectionAllowed="1" showAll="0"/>
    <pivotField name="fecha de ejecuciÓn_x000a_(dd/mm/aaaa)2" compact="0" numFmtId="14" outline="0" multipleItemSelectionAllowed="1" showAll="0"/>
    <pivotField name="OBSERVACIÓN  Y/O ESTADO " compact="0" outline="0" multipleItemSelectionAllowed="1" showAll="0"/>
  </pivotFields>
  <rowFields count="1">
    <field x="12"/>
  </rowFields>
  <rowItems count="17">
    <i>
      <x/>
    </i>
    <i>
      <x v="1"/>
    </i>
    <i>
      <x v="2"/>
    </i>
    <i>
      <x v="3"/>
    </i>
    <i>
      <x v="4"/>
    </i>
    <i>
      <x v="5"/>
    </i>
    <i>
      <x v="6"/>
    </i>
    <i>
      <x v="7"/>
    </i>
    <i>
      <x v="8"/>
    </i>
    <i>
      <x v="9"/>
    </i>
    <i>
      <x v="10"/>
    </i>
    <i>
      <x v="11"/>
    </i>
    <i>
      <x v="12"/>
    </i>
    <i>
      <x v="13"/>
    </i>
    <i>
      <x v="14"/>
    </i>
    <i>
      <x v="15"/>
    </i>
    <i t="grand">
      <x/>
    </i>
  </rowItems>
  <colFields count="1">
    <field x="-2"/>
  </colFields>
  <colItems count="5">
    <i>
      <x/>
    </i>
    <i i="1">
      <x v="1"/>
    </i>
    <i i="2">
      <x v="2"/>
    </i>
    <i i="3">
      <x v="3"/>
    </i>
    <i i="4">
      <x v="4"/>
    </i>
  </colItems>
  <dataFields count="5">
    <dataField name="SUM of PONDERACIÓN DE LA SUBACTIVIDAD _x000a_(%) " fld="9" baseField="0"/>
    <dataField name="SUM de AVANCE_x000a_ VERIFICADO_x000a_ TRIM 1" fld="24" baseField="0"/>
    <dataField name="SUM of PROCENTAJE DE AVANCE VERIFICADO_x000a_(Acumulado)_x000a_TRIM 2" fld="31" baseField="0"/>
    <dataField name="SUM de PROCENTAJE  DE AVANCE VERIFICADO_x000a_TRIM 3" fld="38" baseField="0"/>
    <dataField name="SUM of PROCENTAJE DE AVANCE VERIFICADO_x000a_(Acumulado)_x000a_Trim 4" fld="45" baseField="0"/>
  </dataFields>
  <pivotTableStyleInfo showRowHeaders="1" showColHeaders="1" showRowStripes="0" showColStripes="0" showLastColumn="1"/>
</pivotTableDefinition>
</file>

<file path=xl/pivotTables/pivotTable2.xml><?xml version="1.0" encoding="utf-8"?>
<pivotTableDefinition xmlns="http://schemas.openxmlformats.org/spreadsheetml/2006/main" name="Seguimiento y Análisis 2" cacheId="9" applyNumberFormats="0" applyBorderFormats="0" applyFontFormats="0" applyPatternFormats="0" applyAlignmentFormats="0" applyWidthHeightFormats="0" dataCaption="" updatedVersion="6" compact="0" compactData="0">
  <location ref="AY2:BB20" firstHeaderRow="1" firstDataRow="2" firstDataCol="1"/>
  <pivotFields count="49">
    <pivotField name="CONSECUTIVO" compact="0" outline="0" multipleItemSelectionAllowed="1" showAll="0"/>
    <pivotField name="No. DE OBJETIVO_x000a_Seleccionar el Objetivo de la lista desplegable" compact="0" outline="0" multipleItemSelectionAllowed="1" showAll="0"/>
    <pivotField name="NOMBRE DEL OBJETIVO_x000a_(Aparece por defecto, por favor no modificar)" compact="0" outline="0" multipleItemSelectionAllowed="1" showAll="0"/>
    <pivotField name="ESTRATÉGIA" compact="0" outline="0" multipleItemSelectionAllowed="1" showAll="0"/>
    <pivotField name="ACTIVIDAD ESPECÍFICA" compact="0" outline="0" multipleItemSelectionAllowed="1" showAll="0"/>
    <pivotField name="PRODUCTO" compact="0" outline="0" multipleItemSelectionAllowed="1" showAll="0"/>
    <pivotField name="META" compact="0" outline="0" multipleItemSelectionAllowed="1" showAll="0"/>
    <pivotField name="UNIDAD DE MEDIDA" compact="0" outline="0" multipleItemSelectionAllowed="1" showAll="0"/>
    <pivotField name="Opción 2" compact="0" outline="0" multipleItemSelectionAllowed="1" showAll="0"/>
    <pivotField name="PONDERACIÓN DE LA SUBACTIVIDAD _x000a_(%) " compact="0" numFmtId="10" outline="0" multipleItemSelectionAllowed="1" showAll="0"/>
    <pivotField name="Seleccione de lista desplegable" compact="0" outline="0" multipleItemSelectionAllowed="1" showAll="0"/>
    <pivotField name="Seleccione de la lista desplegable el proyectos de inversión correspondiente" compact="0" outline="0" multipleItemSelectionAllowed="1" showAll="0"/>
    <pivotField name="DEPENDENCIA RESPONSABLE_x000a_Selecciones de la lista desplegable la dependencia y/o area correspondiente" axis="axisRow" compact="0" outline="0" multipleItemSelectionAllowed="1" showAll="0" sortType="ascending">
      <items count="17">
        <item x="9"/>
        <item x="4"/>
        <item x="8"/>
        <item x="7"/>
        <item x="0"/>
        <item x="1"/>
        <item x="2"/>
        <item x="3"/>
        <item x="5"/>
        <item x="6"/>
        <item x="14"/>
        <item x="12"/>
        <item x="13"/>
        <item x="15"/>
        <item x="10"/>
        <item x="11"/>
        <item t="default"/>
      </items>
    </pivotField>
    <pivotField name="SI" compact="0" outline="0" multipleItemSelectionAllowed="1" showAll="0"/>
    <pivotField name="NO" compact="0" outline="0" multipleItemSelectionAllowed="1" showAll="0"/>
    <pivotField name="INDIQUE EL ÁREA EN CASO QUE LA RESPUESTA SEA POSITIVA" compact="0" outline="0" multipleItemSelectionAllowed="1" showAll="0"/>
    <pivotField name="FECHA DE INICIO" compact="0" numFmtId="14" outline="0" multipleItemSelectionAllowed="1" showAll="0"/>
    <pivotField name="FECHA DE TERMINACIÓN" compact="0" numFmtId="165" outline="0" multipleItemSelectionAllowed="1" showAll="0"/>
    <pivotField name="Seleccione de la lista desplegable la diemnsión MIPG" compact="0" outline="0" multipleItemSelectionAllowed="1" showAll="0"/>
    <pivotField name="Seleccione de la lista desplegable la política correspondiente" compact="0" outline="0" multipleItemSelectionAllowed="1" showAll="0"/>
    <pivotField name="Seleccione de la lista desplegable lel plan que corresponda" compact="0" outline="0" multipleItemSelectionAllowed="1" showAll="0"/>
    <pivotField name="FECHA DE AVANCE TRIM 1_x000a_Registre la fecha estimada en que terminó la ejecución de la subactividad" compact="0" outline="0" multipleItemSelectionAllowed="1" showAll="0"/>
    <pivotField name="AVANCE CUANTITATIVO TRIM 1Registre el % de avance con respecto a la ponderación de la subactividad (Columna J)" compact="0" numFmtId="10" outline="0" multipleItemSelectionAllowed="1" showAll="0"/>
    <pivotField name=" DESCRIPCIÓN DEL AVANCE TRIM 1_x000a_Registre de forma  breve, clara y precisa en que consiste el avance reportado en la celda anterior." compact="0" outline="0" multipleItemSelectionAllowed="1" showAll="0"/>
    <pivotField name="PORCENTAJE DE AVANCE VERIFICADO TRIM 1" compact="0" numFmtId="10" outline="0" multipleItemSelectionAllowed="1" showAll="0"/>
    <pivotField name="DESCRIPCIÓN TRIM 1" compact="0" outline="0" multipleItemSelectionAllowed="1" showAll="0"/>
    <pivotField name="FECHA DE VERIFICACIÓN_x000a_(DD/MM/AAAA) TRIM 1" compact="0" numFmtId="14" outline="0" multipleItemSelectionAllowed="1" showAll="0"/>
    <pivotField name="OBSERVACIÓN  Y/O ESTADO TRIM 1" compact="0" outline="0" multipleItemSelectionAllowed="1" showAll="0"/>
    <pivotField name="FECHA DE EJECUCIÓN_x000a_(DD/MM/AAAA) TRIM 2" compact="0" outline="0" multipleItemSelectionAllowed="1" showAll="0"/>
    <pivotField name="AVANCE CUANTITATIVO TRIM 2" compact="0" outline="0" multipleItemSelectionAllowed="1" showAll="0"/>
    <pivotField name=" DESCRIPCIÓN DEL AVANCE TRIM 2" compact="0" outline="0" multipleItemSelectionAllowed="1" showAll="0"/>
    <pivotField name="PROCENTAJE DE AVANCE VERIFICADO_x000a_(Acumulado)_x000a_TRIM 2" compact="0" outline="0" multipleItemSelectionAllowed="1" showAll="0"/>
    <pivotField name="DESCRIPCIÓN DE LO AVANZADO TRIM 2" compact="0" outline="0" multipleItemSelectionAllowed="1" showAll="0"/>
    <pivotField name="fecha de ejecuciÓn_x000a_(dd/mm/aaaa) trim 22" compact="0" numFmtId="14" outline="0" multipleItemSelectionAllowed="1" showAll="0"/>
    <pivotField name="OBSERVACIÓN  Y/O ESTADO TRIM 2" compact="0" outline="0" multipleItemSelectionAllowed="1" showAll="0"/>
    <pivotField name="FECHA DE EJECUCIÓN_x000a_(DD/MM/AAAA) TRIM 3" compact="0" outline="0" multipleItemSelectionAllowed="1" showAll="0"/>
    <pivotField name="AVANCE CUANTITATIVO_x000a_(Acumulado)_x000a_ TRIM 3" compact="0" numFmtId="10" outline="0" multipleItemSelectionAllowed="1" showAll="0"/>
    <pivotField name=" DESCRIPCIÓN DEL AVANCE TRIM 3" compact="0" outline="0" multipleItemSelectionAllowed="1" showAll="0"/>
    <pivotField name="PROCENTAJE DE AVANCE VERIFICADO_x000a_(Acumulado)_x000a_TRIM 3" compact="0" outline="0" multipleItemSelectionAllowed="1" showAll="0"/>
    <pivotField name="DESCRIPCIÓN DE LO AVANZADO TRIM 3" compact="0" outline="0" multipleItemSelectionAllowed="1" showAll="0"/>
    <pivotField name="fecha de ejecuciÓn_x000a_(dd/mm/aaaa) trim 32" compact="0" outline="0" multipleItemSelectionAllowed="1" showAll="0"/>
    <pivotField name="OBSERVACIÓN  Y/O ESTADO TRIM 3" compact="0" outline="0" multipleItemSelectionAllowed="1" showAll="0"/>
    <pivotField name="FECHA DE EJECUCIÓN_x000a_(DD/MM/AAAA)" compact="0" outline="0" multipleItemSelectionAllowed="1" showAll="0"/>
    <pivotField name="AVANCE CUANTITATIVO_x000a_(Acumulado)" compact="0" outline="0" multipleItemSelectionAllowed="1" showAll="0"/>
    <pivotField name=" DESCRIPCIÓN DEL AVANCE_x000a_(Resultados Final)" compact="0" outline="0" multipleItemSelectionAllowed="1" showAll="0"/>
    <pivotField name="PROCENTAJE DE AVANCE VERIFICADO_x000a_(Acumulado)_x000a_Trim 4" compact="0" outline="0" multipleItemSelectionAllowed="1" showAll="0"/>
    <pivotField name="DESCRIPCIÓN DE LO AVANZADO" compact="0" outline="0" multipleItemSelectionAllowed="1" showAll="0"/>
    <pivotField name="fecha de ejecuciÓn_x000a_(dd/mm/aaaa)2" compact="0" numFmtId="14" outline="0" multipleItemSelectionAllowed="1" showAll="0"/>
    <pivotField name="OBSERVACIÓN  Y/O ESTADO " axis="axisCol" dataField="1" compact="0" outline="0" multipleItemSelectionAllowed="1" showAll="0" sortType="ascending">
      <items count="4">
        <item x="0"/>
        <item x="1"/>
        <item h="1" x="2"/>
        <item t="default"/>
      </items>
    </pivotField>
  </pivotFields>
  <rowFields count="1">
    <field x="12"/>
  </rowFields>
  <rowItems count="17">
    <i>
      <x/>
    </i>
    <i>
      <x v="1"/>
    </i>
    <i>
      <x v="2"/>
    </i>
    <i>
      <x v="3"/>
    </i>
    <i>
      <x v="4"/>
    </i>
    <i>
      <x v="5"/>
    </i>
    <i>
      <x v="6"/>
    </i>
    <i>
      <x v="7"/>
    </i>
    <i>
      <x v="8"/>
    </i>
    <i>
      <x v="9"/>
    </i>
    <i>
      <x v="10"/>
    </i>
    <i>
      <x v="11"/>
    </i>
    <i>
      <x v="12"/>
    </i>
    <i>
      <x v="13"/>
    </i>
    <i>
      <x v="14"/>
    </i>
    <i>
      <x v="15"/>
    </i>
    <i t="grand">
      <x/>
    </i>
  </rowItems>
  <colFields count="1">
    <field x="48"/>
  </colFields>
  <colItems count="3">
    <i>
      <x/>
    </i>
    <i>
      <x v="1"/>
    </i>
    <i t="grand">
      <x/>
    </i>
  </colItems>
  <dataFields count="1">
    <dataField name="COUNTA of OBSERVACIÓN  Y/O ESTADO " fld="48" subtotal="count" baseField="0"/>
  </dataFields>
  <pivotTableStyleInfo showRowHeaders="1" showColHeaders="1" showRowStripes="0" showColStripes="0" showLastColumn="1"/>
</pivotTableDefinition>
</file>

<file path=xl/pivotTables/pivotTable3.xml><?xml version="1.0" encoding="utf-8"?>
<pivotTableDefinition xmlns="http://schemas.openxmlformats.org/spreadsheetml/2006/main" name="Seguimiento y Análisis 3" cacheId="19" applyNumberFormats="0" applyBorderFormats="0" applyFontFormats="0" applyPatternFormats="0" applyAlignmentFormats="0" applyWidthHeightFormats="0" dataCaption="" updatedVersion="6" compact="0" compactData="0">
  <location ref="BJ5:BP44" firstHeaderRow="1" firstDataRow="1" firstDataCol="6" rowPageCount="2" colPageCount="1"/>
  <pivotFields count="42">
    <pivotField name="CONSECUTIVO" compact="0" outline="0" multipleItemSelectionAllowed="1" showAll="0"/>
    <pivotField name="No. DE OBJETIVO_x000a_Seleccionar el Objetivo de la lista desplegable" compact="0" outline="0" multipleItemSelectionAllowed="1" showAll="0"/>
    <pivotField name="NOMBRE DEL OBJETIVO_x000a_(Aparece por defecto, por favor no modificar)" compact="0" outline="0" multipleItemSelectionAllowed="1" showAll="0"/>
    <pivotField name="ESTRATÉGIA" compact="0" outline="0" multipleItemSelectionAllowed="1" showAll="0"/>
    <pivotField name="ACTIVIDAD ESPECÍFICA" axis="axisRow" compact="0" outline="0" multipleItemSelectionAllowed="1" showAll="0" sortType="ascending">
      <items count="81">
        <item x="61"/>
        <item x="75"/>
        <item x="62"/>
        <item x="76"/>
        <item x="63"/>
        <item x="64"/>
        <item x="65"/>
        <item x="27"/>
        <item x="45"/>
        <item x="28"/>
        <item x="43"/>
        <item x="17"/>
        <item x="15"/>
        <item x="7"/>
        <item x="37"/>
        <item x="8"/>
        <item x="19"/>
        <item x="5"/>
        <item x="1"/>
        <item x="23"/>
        <item x="13"/>
        <item x="79"/>
        <item x="34"/>
        <item x="35"/>
        <item x="36"/>
        <item x="16"/>
        <item x="22"/>
        <item x="2"/>
        <item x="6"/>
        <item x="53"/>
        <item x="49"/>
        <item x="52"/>
        <item x="50"/>
        <item x="51"/>
        <item x="21"/>
        <item x="26"/>
        <item x="29"/>
        <item x="66"/>
        <item x="73"/>
        <item x="48"/>
        <item x="59"/>
        <item x="56"/>
        <item x="30"/>
        <item x="58"/>
        <item x="0"/>
        <item x="57"/>
        <item x="41"/>
        <item x="39"/>
        <item x="71"/>
        <item x="4"/>
        <item x="14"/>
        <item x="9"/>
        <item x="47"/>
        <item x="38"/>
        <item x="24"/>
        <item x="46"/>
        <item x="44"/>
        <item x="25"/>
        <item x="42"/>
        <item x="40"/>
        <item x="60"/>
        <item x="68"/>
        <item x="69"/>
        <item x="33"/>
        <item x="32"/>
        <item x="11"/>
        <item x="3"/>
        <item x="55"/>
        <item x="54"/>
        <item x="72"/>
        <item x="74"/>
        <item x="77"/>
        <item x="78"/>
        <item x="12"/>
        <item x="67"/>
        <item x="18"/>
        <item x="31"/>
        <item x="70"/>
        <item x="10"/>
        <item x="20"/>
        <item t="default"/>
      </items>
    </pivotField>
    <pivotField name="PRODUCTO" axis="axisRow" compact="0" outline="0" multipleItemSelectionAllowed="1" showAll="0" sortType="ascending">
      <items count="160">
        <item x="41"/>
        <item x="57"/>
        <item x="58"/>
        <item x="97"/>
        <item x="103"/>
        <item x="2"/>
        <item x="29"/>
        <item x="124"/>
        <item x="123"/>
        <item x="23"/>
        <item x="80"/>
        <item x="81"/>
        <item x="5"/>
        <item x="61"/>
        <item x="11"/>
        <item x="51"/>
        <item x="146"/>
        <item x="130"/>
        <item x="149"/>
        <item x="62"/>
        <item x="13"/>
        <item x="18"/>
        <item x="152"/>
        <item x="147"/>
        <item x="19"/>
        <item x="154"/>
        <item x="155"/>
        <item x="49"/>
        <item x="156"/>
        <item x="56"/>
        <item x="122"/>
        <item x="82"/>
        <item x="96"/>
        <item x="3"/>
        <item x="125"/>
        <item x="70"/>
        <item x="110"/>
        <item x="107"/>
        <item x="104"/>
        <item x="129"/>
        <item x="157"/>
        <item x="127"/>
        <item x="137"/>
        <item x="99"/>
        <item x="100"/>
        <item x="98"/>
        <item x="105"/>
        <item x="158"/>
        <item x="0"/>
        <item x="108"/>
        <item x="1"/>
        <item x="140"/>
        <item x="144"/>
        <item x="143"/>
        <item x="132"/>
        <item x="131"/>
        <item x="101"/>
        <item x="142"/>
        <item x="50"/>
        <item x="30"/>
        <item x="60"/>
        <item x="54"/>
        <item x="55"/>
        <item x="139"/>
        <item x="148"/>
        <item x="118"/>
        <item x="121"/>
        <item x="119"/>
        <item x="26"/>
        <item x="53"/>
        <item x="71"/>
        <item x="102"/>
        <item x="14"/>
        <item x="106"/>
        <item x="35"/>
        <item x="40"/>
        <item x="20"/>
        <item x="83"/>
        <item x="8"/>
        <item x="28"/>
        <item x="31"/>
        <item x="9"/>
        <item x="128"/>
        <item x="145"/>
        <item x="141"/>
        <item x="133"/>
        <item x="109"/>
        <item x="135"/>
        <item x="52"/>
        <item x="10"/>
        <item x="117"/>
        <item x="78"/>
        <item x="79"/>
        <item x="120"/>
        <item x="77"/>
        <item x="37"/>
        <item x="126"/>
        <item x="46"/>
        <item x="59"/>
        <item x="12"/>
        <item x="33"/>
        <item x="16"/>
        <item x="4"/>
        <item x="27"/>
        <item x="15"/>
        <item x="7"/>
        <item x="47"/>
        <item x="69"/>
        <item x="21"/>
        <item x="75"/>
        <item x="134"/>
        <item x="38"/>
        <item x="36"/>
        <item x="150"/>
        <item x="85"/>
        <item x="151"/>
        <item x="44"/>
        <item x="84"/>
        <item x="22"/>
        <item x="34"/>
        <item x="6"/>
        <item x="65"/>
        <item x="76"/>
        <item x="43"/>
        <item x="86"/>
        <item x="39"/>
        <item x="153"/>
        <item x="111"/>
        <item x="114"/>
        <item x="112"/>
        <item x="72"/>
        <item x="136"/>
        <item x="32"/>
        <item x="115"/>
        <item x="45"/>
        <item x="24"/>
        <item x="68"/>
        <item x="25"/>
        <item x="88"/>
        <item x="87"/>
        <item x="89"/>
        <item x="90"/>
        <item x="113"/>
        <item x="17"/>
        <item x="116"/>
        <item x="138"/>
        <item x="74"/>
        <item x="66"/>
        <item x="73"/>
        <item x="42"/>
        <item x="63"/>
        <item x="64"/>
        <item x="95"/>
        <item x="91"/>
        <item x="92"/>
        <item x="93"/>
        <item x="94"/>
        <item x="67"/>
        <item x="48"/>
        <item t="default"/>
      </items>
    </pivotField>
    <pivotField name="META" compact="0" outline="0" multipleItemSelectionAllowed="1" showAll="0"/>
    <pivotField name="UNIDAD DE MEDIDA" compact="0" outline="0" multipleItemSelectionAllowed="1" showAll="0"/>
    <pivotField name="Opción 2" axis="axisRow" compact="0" outline="0" multipleItemSelectionAllowed="1" showAll="0" sortType="ascending" defaultSubtotal="0">
      <items count="224">
        <item x="212"/>
        <item x="191"/>
        <item x="69"/>
        <item x="202"/>
        <item x="175"/>
        <item x="192"/>
        <item x="203"/>
        <item x="176"/>
        <item x="70"/>
        <item x="213"/>
        <item x="177"/>
        <item x="204"/>
        <item x="193"/>
        <item x="214"/>
        <item x="178"/>
        <item x="194"/>
        <item x="215"/>
        <item x="71"/>
        <item x="205"/>
        <item x="195"/>
        <item x="216"/>
        <item x="179"/>
        <item x="217"/>
        <item x="180"/>
        <item x="206"/>
        <item x="72"/>
        <item x="218"/>
        <item x="181"/>
        <item x="207"/>
        <item x="219"/>
        <item x="182"/>
        <item x="208"/>
        <item x="73"/>
        <item x="183"/>
        <item x="196"/>
        <item x="209"/>
        <item x="74"/>
        <item x="197"/>
        <item x="210"/>
        <item x="75"/>
        <item x="211"/>
        <item x="198"/>
        <item x="184"/>
        <item x="76"/>
        <item x="199"/>
        <item x="185"/>
        <item x="77"/>
        <item x="78"/>
        <item x="186"/>
        <item x="79"/>
        <item x="80"/>
        <item x="187"/>
        <item x="200"/>
        <item x="81"/>
        <item x="188"/>
        <item x="82"/>
        <item x="189"/>
        <item x="190"/>
        <item x="83"/>
        <item x="201"/>
        <item x="46"/>
        <item x="154"/>
        <item x="162"/>
        <item x="112"/>
        <item x="97"/>
        <item x="169"/>
        <item x="98"/>
        <item x="6"/>
        <item x="108"/>
        <item x="33"/>
        <item x="107"/>
        <item x="96"/>
        <item x="47"/>
        <item x="103"/>
        <item m="1" x="223"/>
        <item x="136"/>
        <item x="130"/>
        <item x="131"/>
        <item x="95"/>
        <item x="140"/>
        <item x="141"/>
        <item x="142"/>
        <item x="143"/>
        <item x="121"/>
        <item x="49"/>
        <item x="122"/>
        <item x="118"/>
        <item x="57"/>
        <item x="138"/>
        <item x="157"/>
        <item x="66"/>
        <item x="54"/>
        <item x="153"/>
        <item x="110"/>
        <item x="135"/>
        <item x="132"/>
        <item x="128"/>
        <item x="137"/>
        <item x="88"/>
        <item x="85"/>
        <item x="25"/>
        <item x="159"/>
        <item x="15"/>
        <item x="35"/>
        <item x="89"/>
        <item x="86"/>
        <item x="144"/>
        <item x="145"/>
        <item x="146"/>
        <item x="147"/>
        <item x="100"/>
        <item x="104"/>
        <item x="51"/>
        <item x="222"/>
        <item x="105"/>
        <item x="106"/>
        <item x="90"/>
        <item x="84"/>
        <item x="87"/>
        <item x="102"/>
        <item x="32"/>
        <item x="30"/>
        <item x="41"/>
        <item x="45"/>
        <item x="10"/>
        <item x="158"/>
        <item x="26"/>
        <item x="117"/>
        <item x="52"/>
        <item x="44"/>
        <item x="93"/>
        <item x="166"/>
        <item x="165"/>
        <item x="9"/>
        <item x="168"/>
        <item x="8"/>
        <item x="161"/>
        <item x="1"/>
        <item x="160"/>
        <item x="94"/>
        <item x="174"/>
        <item x="4"/>
        <item x="101"/>
        <item x="5"/>
        <item x="109"/>
        <item x="99"/>
        <item x="40"/>
        <item x="163"/>
        <item x="116"/>
        <item x="115"/>
        <item x="114"/>
        <item x="53"/>
        <item x="42"/>
        <item x="91"/>
        <item x="113"/>
        <item x="139"/>
        <item x="119"/>
        <item x="92"/>
        <item x="59"/>
        <item x="155"/>
        <item x="11"/>
        <item x="48"/>
        <item x="43"/>
        <item x="220"/>
        <item x="67"/>
        <item x="172"/>
        <item x="55"/>
        <item x="61"/>
        <item x="62"/>
        <item x="167"/>
        <item x="65"/>
        <item x="63"/>
        <item x="64"/>
        <item x="68"/>
        <item x="22"/>
        <item x="111"/>
        <item x="58"/>
        <item x="24"/>
        <item x="127"/>
        <item x="164"/>
        <item x="0"/>
        <item x="29"/>
        <item x="14"/>
        <item x="2"/>
        <item x="17"/>
        <item x="171"/>
        <item x="173"/>
        <item x="124"/>
        <item x="126"/>
        <item x="125"/>
        <item x="123"/>
        <item x="39"/>
        <item x="221"/>
        <item x="23"/>
        <item x="21"/>
        <item x="37"/>
        <item x="3"/>
        <item x="12"/>
        <item x="27"/>
        <item x="134"/>
        <item x="56"/>
        <item x="60"/>
        <item x="170"/>
        <item x="150"/>
        <item x="151"/>
        <item x="152"/>
        <item x="34"/>
        <item x="13"/>
        <item x="18"/>
        <item x="36"/>
        <item x="20"/>
        <item x="19"/>
        <item x="7"/>
        <item x="28"/>
        <item x="16"/>
        <item x="38"/>
        <item x="50"/>
        <item x="120"/>
        <item x="133"/>
        <item x="129"/>
        <item x="31"/>
        <item x="156"/>
        <item x="148"/>
        <item x="149"/>
      </items>
    </pivotField>
    <pivotField name="PONDERACIÓN DE LA SUBACTIVIDAD _x000a_(%) " axis="axisRow" compact="0" numFmtId="10" outline="0" multipleItemSelectionAllowed="1" showAll="0" sortType="ascending" defaultSubtotal="0">
      <items count="24">
        <item x="19"/>
        <item x="23"/>
        <item x="20"/>
        <item x="21"/>
        <item x="14"/>
        <item x="2"/>
        <item x="3"/>
        <item x="12"/>
        <item x="0"/>
        <item x="13"/>
        <item x="4"/>
        <item x="7"/>
        <item x="1"/>
        <item x="8"/>
        <item x="22"/>
        <item x="16"/>
        <item x="15"/>
        <item x="9"/>
        <item x="6"/>
        <item x="5"/>
        <item x="10"/>
        <item x="18"/>
        <item x="11"/>
        <item x="17"/>
      </items>
    </pivotField>
    <pivotField name="Seleccione de lista desplegable" compact="0" outline="0" multipleItemSelectionAllowed="1" showAll="0"/>
    <pivotField name="Seleccione de la lista desplegable el proyectos de inversión correspondiente" compact="0" outline="0" multipleItemSelectionAllowed="1" showAll="0"/>
    <pivotField name="DEPENDENCIA RESPONSABLE_x000a_Selecciones de la lista desplegable la dependencia y/o area correspondiente" axis="axisPage" compact="0" outline="0" multipleItemSelectionAllowed="1" showAll="0">
      <items count="17">
        <item x="0"/>
        <item x="1"/>
        <item x="2"/>
        <item x="3"/>
        <item x="4"/>
        <item x="5"/>
        <item x="6"/>
        <item x="7"/>
        <item x="8"/>
        <item x="9"/>
        <item x="10"/>
        <item x="11"/>
        <item x="12"/>
        <item x="13"/>
        <item x="14"/>
        <item x="15"/>
        <item t="default"/>
      </items>
    </pivotField>
    <pivotField name="SI" compact="0" outline="0" multipleItemSelectionAllowed="1" showAll="0"/>
    <pivotField name="NO" compact="0" outline="0" multipleItemSelectionAllowed="1" showAll="0"/>
    <pivotField name="INDIQUE EL ÁREA EN CASO QUE LA RESPUESTA SEA POSITIVA" compact="0" outline="0" multipleItemSelectionAllowed="1" showAll="0"/>
    <pivotField name="FECHA DE INICIO" axis="axisRow" compact="0" numFmtId="14" outline="0" multipleItemSelectionAllowed="1" showAll="0" sortType="ascending" defaultSubtotal="0">
      <items count="35">
        <item x="9"/>
        <item x="17"/>
        <item x="22"/>
        <item x="19"/>
        <item x="21"/>
        <item x="18"/>
        <item x="26"/>
        <item x="12"/>
        <item x="34"/>
        <item x="16"/>
        <item x="29"/>
        <item x="23"/>
        <item x="0"/>
        <item x="2"/>
        <item x="7"/>
        <item x="10"/>
        <item x="14"/>
        <item x="1"/>
        <item x="13"/>
        <item x="27"/>
        <item x="20"/>
        <item x="32"/>
        <item x="28"/>
        <item x="3"/>
        <item x="11"/>
        <item x="25"/>
        <item x="4"/>
        <item x="24"/>
        <item x="31"/>
        <item x="5"/>
        <item x="6"/>
        <item x="15"/>
        <item x="8"/>
        <item x="30"/>
        <item x="33"/>
      </items>
    </pivotField>
    <pivotField name="FECHA DE TERMINACIÓN" axis="axisRow" compact="0" numFmtId="165" outline="0" multipleItemSelectionAllowed="1" showAll="0" sortType="ascending">
      <items count="28">
        <item x="11"/>
        <item x="15"/>
        <item x="5"/>
        <item x="13"/>
        <item x="12"/>
        <item x="0"/>
        <item x="22"/>
        <item x="6"/>
        <item x="14"/>
        <item x="25"/>
        <item x="1"/>
        <item x="7"/>
        <item x="3"/>
        <item x="21"/>
        <item x="26"/>
        <item x="4"/>
        <item x="8"/>
        <item x="18"/>
        <item x="19"/>
        <item x="23"/>
        <item x="16"/>
        <item x="9"/>
        <item x="20"/>
        <item x="10"/>
        <item x="17"/>
        <item x="2"/>
        <item x="24"/>
        <item t="default"/>
      </items>
    </pivotField>
    <pivotField name="Seleccione de la lista desplegable la diemnsión MIPG" compact="0" outline="0" multipleItemSelectionAllowed="1" showAll="0"/>
    <pivotField name="Seleccione de la lista desplegable la política correspondiente" compact="0" outline="0" multipleItemSelectionAllowed="1" showAll="0"/>
    <pivotField name="Seleccione de la lista desplegable lel plan que corresponda" compact="0" outline="0" multipleItemSelectionAllowed="1" showAll="0"/>
    <pivotField name="FECHA DE AVANCE TRIM 1_x000a_Registre la fecha estimada en que terminó la ejecución de la subactividad" compact="0" outline="0" multipleItemSelectionAllowed="1" showAll="0"/>
    <pivotField name="AVANCE CUANTITATIVO TRIM 1Registre el % de avance con respecto a la ponderación de la subactividad (Columna J)" compact="0" numFmtId="10" outline="0" multipleItemSelectionAllowed="1" showAll="0"/>
    <pivotField name=" DESCRIPCIÓN DEL AVANCE TRIM 1_x000a_Registre de forma  breve, clara y precisa en que consiste el avance reportado en la celda anterior." compact="0" outline="0" multipleItemSelectionAllowed="1" showAll="0"/>
    <pivotField name="PORCENTAJE DE AVANCE VERIFICADO TRIM 1" compact="0" numFmtId="10" outline="0" multipleItemSelectionAllowed="1" showAll="0"/>
    <pivotField name="DESCRIPCIÓN TRIM 1" compact="0" outline="0" multipleItemSelectionAllowed="1" showAll="0"/>
    <pivotField name="FECHA DE VERIFICACIÓN_x000a_(DD/MM/AAAA) TRIM 1" compact="0" numFmtId="14" outline="0" multipleItemSelectionAllowed="1" showAll="0"/>
    <pivotField name="OBSERVACIÓN  Y/O ESTADO TRIM 1" compact="0" outline="0" multipleItemSelectionAllowed="1" showAll="0"/>
    <pivotField name="FECHA DE EJECUCIÓN_x000a_(DD/MM/AAAA) TRIM 2" compact="0" outline="0" multipleItemSelectionAllowed="1" showAll="0"/>
    <pivotField name="AVANCE CUANTITATIVO TRIM 2" compact="0" outline="0" multipleItemSelectionAllowed="1" showAll="0"/>
    <pivotField name=" DESCRIPCIÓN DEL AVANCE TRIM 2" compact="0" outline="0" multipleItemSelectionAllowed="1" showAll="0"/>
    <pivotField name="PROCENTAJE DE AVANCE VERIFICADO_x000a_(Acumulado)_x000a_TRIM 2" compact="0" outline="0" multipleItemSelectionAllowed="1" showAll="0"/>
    <pivotField name="DESCRIPCIÓN DE LO AVANZADO TRIM 2" compact="0" outline="0" multipleItemSelectionAllowed="1" showAll="0"/>
    <pivotField name="fecha de ejecuciÓn_x000a_(dd/mm/aaaa) trim 22" compact="0" numFmtId="14" outline="0" multipleItemSelectionAllowed="1" showAll="0"/>
    <pivotField name="OBSERVACIÓN  Y/O ESTADO TRIM 2" compact="0" outline="0" multipleItemSelectionAllowed="1" showAll="0"/>
    <pivotField name="FECHA DE EJECUCIÓN_x000a_(DD/MM/AAAA) TRIM 3" compact="0" outline="0" multipleItemSelectionAllowed="1" showAll="0"/>
    <pivotField name="AVANCE CUANTITATIVO_x000a_(Acumulado)_x000a_ TRIM 3" compact="0" numFmtId="10" outline="0" multipleItemSelectionAllowed="1" showAll="0"/>
    <pivotField name=" DESCRIPCIÓN DEL AVANCE TRIM 3" compact="0" outline="0" multipleItemSelectionAllowed="1" showAll="0"/>
    <pivotField name="PROCENTAJE DE AVANCE VERIFICADO_x000a_(Acumulado)_x000a_TRIM 3" dataField="1" compact="0" outline="0" multipleItemSelectionAllowed="1" showAll="0"/>
    <pivotField name="DESCRIPCIÓN DE LO AVANZADO TRIM 3" compact="0" outline="0" multipleItemSelectionAllowed="1" showAll="0"/>
    <pivotField name="fecha de ejecuciÓn_x000a_(dd/mm/aaaa) trim 32" compact="0" outline="0" multipleItemSelectionAllowed="1" showAll="0"/>
    <pivotField name="OBSERVACIÓN  Y/O ESTADO TRIM 3" axis="axisPage" compact="0" outline="0" multipleItemSelectionAllowed="1" showAll="0">
      <items count="6">
        <item h="1" x="0"/>
        <item h="1" x="1"/>
        <item x="2"/>
        <item h="1" x="3"/>
        <item h="1" x="4"/>
        <item t="default"/>
      </items>
    </pivotField>
  </pivotFields>
  <rowFields count="6">
    <field x="4"/>
    <field x="5"/>
    <field x="8"/>
    <field x="9"/>
    <field x="16"/>
    <field x="17"/>
  </rowFields>
  <rowItems count="39">
    <i>
      <x v="2"/>
      <x v="67"/>
      <x v="27"/>
      <x v="2"/>
      <x/>
      <x v="5"/>
    </i>
    <i t="default" r="1">
      <x v="67"/>
    </i>
    <i r="1">
      <x v="93"/>
      <x v="23"/>
      <x v="3"/>
      <x v="18"/>
      <x v="10"/>
    </i>
    <i r="2">
      <x v="30"/>
      <x v="3"/>
      <x v="18"/>
      <x v="10"/>
    </i>
    <i t="default" r="1">
      <x v="93"/>
    </i>
    <i t="default">
      <x v="2"/>
    </i>
    <i>
      <x v="9"/>
      <x v="134"/>
      <x v="168"/>
      <x v="12"/>
      <x/>
      <x v="10"/>
    </i>
    <i t="default" r="1">
      <x v="134"/>
    </i>
    <i t="default">
      <x v="9"/>
    </i>
    <i>
      <x v="26"/>
      <x v="100"/>
      <x v="129"/>
      <x v="18"/>
      <x v="12"/>
      <x v="10"/>
    </i>
    <i t="default" r="1">
      <x v="100"/>
    </i>
    <i t="default">
      <x v="26"/>
    </i>
    <i>
      <x v="28"/>
      <x v="33"/>
      <x v="197"/>
      <x v="5"/>
      <x v="12"/>
      <x v="15"/>
    </i>
    <i t="default" r="1">
      <x v="33"/>
    </i>
    <i t="default">
      <x v="28"/>
    </i>
    <i>
      <x v="38"/>
      <x v="52"/>
      <x v="31"/>
      <x v="12"/>
      <x v="24"/>
      <x v="10"/>
    </i>
    <i t="default" r="1">
      <x v="52"/>
    </i>
    <i t="default">
      <x v="38"/>
    </i>
    <i>
      <x v="40"/>
      <x v="38"/>
      <x v="147"/>
      <x v="17"/>
      <x v="18"/>
      <x v="16"/>
    </i>
    <i t="default" r="1">
      <x v="38"/>
    </i>
    <i t="default">
      <x v="40"/>
    </i>
    <i>
      <x v="41"/>
      <x v="152"/>
      <x v="205"/>
      <x v="11"/>
      <x/>
      <x v="5"/>
    </i>
    <i t="default" r="1">
      <x v="152"/>
    </i>
    <i r="1">
      <x v="154"/>
      <x v="222"/>
      <x v="7"/>
      <x/>
      <x v="10"/>
    </i>
    <i t="default" r="1">
      <x v="154"/>
    </i>
    <i t="default">
      <x v="41"/>
    </i>
    <i>
      <x v="45"/>
      <x v="56"/>
      <x v="138"/>
      <x v="18"/>
      <x v="12"/>
      <x v="15"/>
    </i>
    <i t="default" r="1">
      <x v="56"/>
    </i>
    <i t="default">
      <x v="45"/>
    </i>
    <i>
      <x v="57"/>
      <x v="149"/>
      <x v="151"/>
      <x v="18"/>
      <x v="12"/>
      <x v="10"/>
    </i>
    <i t="default" r="1">
      <x v="149"/>
    </i>
    <i t="default">
      <x v="57"/>
    </i>
    <i>
      <x v="67"/>
      <x v="117"/>
      <x v="218"/>
      <x v="11"/>
      <x v="14"/>
      <x v="5"/>
    </i>
    <i t="default" r="1">
      <x v="117"/>
    </i>
    <i t="default">
      <x v="67"/>
    </i>
    <i>
      <x v="68"/>
      <x v="77"/>
      <x v="96"/>
      <x v="11"/>
      <x v="12"/>
      <x v="16"/>
    </i>
    <i t="default" r="1">
      <x v="77"/>
    </i>
    <i t="default">
      <x v="68"/>
    </i>
    <i t="grand">
      <x/>
    </i>
  </rowItems>
  <colItems count="1">
    <i/>
  </colItems>
  <pageFields count="2">
    <pageField fld="12" hier="0"/>
    <pageField fld="41" hier="0"/>
  </pageFields>
  <dataFields count="1">
    <dataField name="SUM of PROCENTAJE DE AVANCE VERIFICADO_x000a_(Acumulado)_x000a_TRIM 3" fld="38" baseField="0"/>
  </dataFields>
  <pivotTableStyleInfo showRowHeaders="1" showColHeaders="1" showRowStripes="0" showColStripes="0" showLastColumn="1"/>
</pivotTableDefinition>
</file>

<file path=xl/pivotTables/pivotTable4.xml><?xml version="1.0" encoding="utf-8"?>
<pivotTableDefinition xmlns="http://schemas.openxmlformats.org/spreadsheetml/2006/main" name="Seguimiento y Análisis 4" cacheId="19" applyNumberFormats="0" applyBorderFormats="0" applyFontFormats="0" applyPatternFormats="0" applyAlignmentFormats="0" applyWidthHeightFormats="0" dataCaption="" updatedVersion="6" compact="0" compactData="0">
  <location ref="AY28:BC83" firstHeaderRow="1" firstDataRow="2" firstDataCol="3" rowPageCount="1" colPageCount="1"/>
  <pivotFields count="42">
    <pivotField name="CONSECUTIVO" compact="0" outline="0" multipleItemSelectionAllowed="1" showAll="0"/>
    <pivotField name="No. DE OBJETIVO_x000a_Seleccionar el Objetivo de la lista desplegable" compact="0" outline="0" multipleItemSelectionAllowed="1" showAll="0"/>
    <pivotField name="NOMBRE DEL OBJETIVO_x000a_(Aparece por defecto, por favor no modificar)" compact="0" outline="0" multipleItemSelectionAllowed="1" showAll="0"/>
    <pivotField name="ESTRATÉGIA" compact="0" outline="0" multipleItemSelectionAllowed="1" showAll="0"/>
    <pivotField name="ACTIVIDAD ESPECÍFICA" axis="axisRow" compact="0" outline="0" multipleItemSelectionAllowed="1" showAll="0" sortType="ascending">
      <items count="81">
        <item x="61"/>
        <item x="75"/>
        <item x="62"/>
        <item x="76"/>
        <item x="63"/>
        <item x="64"/>
        <item x="65"/>
        <item x="27"/>
        <item x="45"/>
        <item x="28"/>
        <item x="43"/>
        <item x="17"/>
        <item x="15"/>
        <item x="7"/>
        <item x="37"/>
        <item x="8"/>
        <item x="19"/>
        <item x="5"/>
        <item x="1"/>
        <item x="23"/>
        <item x="13"/>
        <item x="79"/>
        <item x="34"/>
        <item x="35"/>
        <item x="36"/>
        <item x="16"/>
        <item x="22"/>
        <item x="2"/>
        <item x="6"/>
        <item x="53"/>
        <item x="49"/>
        <item x="52"/>
        <item x="50"/>
        <item x="51"/>
        <item x="21"/>
        <item x="26"/>
        <item x="29"/>
        <item x="66"/>
        <item x="73"/>
        <item x="48"/>
        <item x="59"/>
        <item x="56"/>
        <item x="30"/>
        <item x="58"/>
        <item x="0"/>
        <item x="57"/>
        <item x="41"/>
        <item x="39"/>
        <item x="71"/>
        <item x="4"/>
        <item x="14"/>
        <item x="9"/>
        <item x="47"/>
        <item x="38"/>
        <item x="24"/>
        <item x="46"/>
        <item x="44"/>
        <item x="25"/>
        <item x="42"/>
        <item x="40"/>
        <item x="60"/>
        <item x="68"/>
        <item x="69"/>
        <item x="33"/>
        <item x="32"/>
        <item x="11"/>
        <item x="3"/>
        <item x="55"/>
        <item x="54"/>
        <item x="72"/>
        <item x="74"/>
        <item x="77"/>
        <item x="78"/>
        <item x="12"/>
        <item x="67"/>
        <item x="18"/>
        <item x="31"/>
        <item x="70"/>
        <item x="10"/>
        <item x="20"/>
        <item t="default"/>
      </items>
    </pivotField>
    <pivotField name="PRODUCTO" axis="axisRow" compact="0" outline="0" multipleItemSelectionAllowed="1" showAll="0" sortType="ascending">
      <items count="160">
        <item x="41"/>
        <item x="57"/>
        <item x="58"/>
        <item x="97"/>
        <item x="103"/>
        <item x="2"/>
        <item x="29"/>
        <item x="124"/>
        <item x="123"/>
        <item x="23"/>
        <item x="80"/>
        <item x="81"/>
        <item x="5"/>
        <item x="61"/>
        <item x="11"/>
        <item x="51"/>
        <item x="146"/>
        <item x="130"/>
        <item x="149"/>
        <item x="62"/>
        <item x="13"/>
        <item x="18"/>
        <item x="152"/>
        <item x="147"/>
        <item x="19"/>
        <item x="154"/>
        <item x="155"/>
        <item x="49"/>
        <item x="156"/>
        <item x="56"/>
        <item x="122"/>
        <item x="82"/>
        <item x="96"/>
        <item x="3"/>
        <item x="125"/>
        <item x="70"/>
        <item x="110"/>
        <item x="107"/>
        <item x="104"/>
        <item x="129"/>
        <item x="157"/>
        <item x="127"/>
        <item x="137"/>
        <item x="99"/>
        <item x="100"/>
        <item x="98"/>
        <item x="105"/>
        <item x="158"/>
        <item x="0"/>
        <item x="108"/>
        <item x="1"/>
        <item x="140"/>
        <item x="144"/>
        <item x="143"/>
        <item x="132"/>
        <item x="131"/>
        <item x="101"/>
        <item x="142"/>
        <item x="50"/>
        <item x="30"/>
        <item x="60"/>
        <item x="54"/>
        <item x="55"/>
        <item x="139"/>
        <item x="148"/>
        <item x="118"/>
        <item x="121"/>
        <item x="119"/>
        <item x="26"/>
        <item x="53"/>
        <item x="71"/>
        <item x="102"/>
        <item x="14"/>
        <item x="106"/>
        <item x="35"/>
        <item x="40"/>
        <item x="20"/>
        <item x="83"/>
        <item x="8"/>
        <item x="28"/>
        <item x="31"/>
        <item x="9"/>
        <item x="128"/>
        <item x="145"/>
        <item x="141"/>
        <item x="133"/>
        <item x="109"/>
        <item x="135"/>
        <item x="52"/>
        <item x="10"/>
        <item x="117"/>
        <item x="78"/>
        <item x="79"/>
        <item x="120"/>
        <item x="77"/>
        <item x="37"/>
        <item x="126"/>
        <item x="46"/>
        <item x="59"/>
        <item x="12"/>
        <item x="33"/>
        <item x="16"/>
        <item x="4"/>
        <item x="27"/>
        <item x="15"/>
        <item x="7"/>
        <item x="47"/>
        <item x="69"/>
        <item x="21"/>
        <item x="75"/>
        <item x="134"/>
        <item x="38"/>
        <item x="36"/>
        <item x="150"/>
        <item x="85"/>
        <item x="151"/>
        <item x="44"/>
        <item x="84"/>
        <item x="22"/>
        <item x="34"/>
        <item x="6"/>
        <item x="65"/>
        <item x="76"/>
        <item x="43"/>
        <item x="86"/>
        <item x="39"/>
        <item x="153"/>
        <item x="111"/>
        <item x="114"/>
        <item x="112"/>
        <item x="72"/>
        <item x="136"/>
        <item x="32"/>
        <item x="115"/>
        <item x="45"/>
        <item x="24"/>
        <item x="68"/>
        <item x="25"/>
        <item x="88"/>
        <item x="87"/>
        <item x="89"/>
        <item x="90"/>
        <item x="113"/>
        <item x="17"/>
        <item x="116"/>
        <item x="138"/>
        <item x="74"/>
        <item x="66"/>
        <item x="73"/>
        <item x="42"/>
        <item x="63"/>
        <item x="64"/>
        <item x="95"/>
        <item x="91"/>
        <item x="92"/>
        <item x="93"/>
        <item x="94"/>
        <item x="67"/>
        <item x="48"/>
        <item t="default"/>
      </items>
    </pivotField>
    <pivotField name="META" compact="0" outline="0" multipleItemSelectionAllowed="1" showAll="0"/>
    <pivotField name="UNIDAD DE MEDIDA" compact="0" outline="0" multipleItemSelectionAllowed="1" showAll="0"/>
    <pivotField name="Opción 2" axis="axisRow" compact="0" outline="0" multipleItemSelectionAllowed="1" showAll="0" sortType="ascending">
      <items count="225">
        <item x="212"/>
        <item x="191"/>
        <item x="69"/>
        <item x="202"/>
        <item x="175"/>
        <item x="192"/>
        <item x="203"/>
        <item x="176"/>
        <item x="70"/>
        <item x="213"/>
        <item x="177"/>
        <item x="204"/>
        <item x="193"/>
        <item x="214"/>
        <item x="178"/>
        <item x="194"/>
        <item x="215"/>
        <item x="71"/>
        <item x="205"/>
        <item x="195"/>
        <item x="216"/>
        <item x="179"/>
        <item x="217"/>
        <item x="180"/>
        <item x="206"/>
        <item x="72"/>
        <item x="218"/>
        <item x="181"/>
        <item x="207"/>
        <item x="219"/>
        <item x="182"/>
        <item x="208"/>
        <item x="73"/>
        <item x="183"/>
        <item x="196"/>
        <item x="209"/>
        <item x="74"/>
        <item x="197"/>
        <item x="210"/>
        <item x="75"/>
        <item x="211"/>
        <item x="198"/>
        <item x="184"/>
        <item x="76"/>
        <item x="199"/>
        <item x="185"/>
        <item x="77"/>
        <item x="78"/>
        <item x="186"/>
        <item x="79"/>
        <item x="80"/>
        <item x="187"/>
        <item x="200"/>
        <item x="81"/>
        <item x="188"/>
        <item x="82"/>
        <item x="189"/>
        <item x="190"/>
        <item x="83"/>
        <item x="201"/>
        <item x="46"/>
        <item x="154"/>
        <item x="162"/>
        <item x="112"/>
        <item x="97"/>
        <item x="169"/>
        <item x="98"/>
        <item x="6"/>
        <item x="108"/>
        <item x="33"/>
        <item x="107"/>
        <item x="96"/>
        <item x="47"/>
        <item x="103"/>
        <item m="1" x="223"/>
        <item x="136"/>
        <item x="130"/>
        <item x="131"/>
        <item x="95"/>
        <item x="140"/>
        <item x="141"/>
        <item x="142"/>
        <item x="143"/>
        <item x="121"/>
        <item x="49"/>
        <item x="122"/>
        <item x="118"/>
        <item x="57"/>
        <item x="138"/>
        <item x="157"/>
        <item x="66"/>
        <item x="54"/>
        <item x="153"/>
        <item x="110"/>
        <item x="135"/>
        <item x="132"/>
        <item x="128"/>
        <item x="137"/>
        <item x="88"/>
        <item x="85"/>
        <item x="25"/>
        <item x="159"/>
        <item x="15"/>
        <item x="35"/>
        <item x="89"/>
        <item x="86"/>
        <item x="144"/>
        <item x="145"/>
        <item x="146"/>
        <item x="147"/>
        <item x="100"/>
        <item x="104"/>
        <item x="51"/>
        <item x="222"/>
        <item x="105"/>
        <item x="106"/>
        <item x="90"/>
        <item x="84"/>
        <item x="87"/>
        <item x="102"/>
        <item x="32"/>
        <item x="30"/>
        <item x="41"/>
        <item x="45"/>
        <item x="10"/>
        <item x="158"/>
        <item x="26"/>
        <item x="117"/>
        <item x="52"/>
        <item x="44"/>
        <item x="93"/>
        <item x="166"/>
        <item x="165"/>
        <item x="9"/>
        <item x="168"/>
        <item x="8"/>
        <item x="161"/>
        <item x="1"/>
        <item x="160"/>
        <item x="94"/>
        <item x="174"/>
        <item x="4"/>
        <item x="101"/>
        <item x="5"/>
        <item x="109"/>
        <item x="99"/>
        <item x="40"/>
        <item x="163"/>
        <item x="116"/>
        <item x="115"/>
        <item x="114"/>
        <item x="53"/>
        <item x="42"/>
        <item x="91"/>
        <item x="113"/>
        <item x="139"/>
        <item x="119"/>
        <item x="92"/>
        <item x="59"/>
        <item x="155"/>
        <item x="11"/>
        <item x="48"/>
        <item x="43"/>
        <item x="220"/>
        <item x="67"/>
        <item x="172"/>
        <item x="55"/>
        <item x="61"/>
        <item x="62"/>
        <item x="167"/>
        <item x="65"/>
        <item x="63"/>
        <item x="64"/>
        <item x="68"/>
        <item x="22"/>
        <item x="111"/>
        <item x="58"/>
        <item x="24"/>
        <item x="127"/>
        <item x="164"/>
        <item x="0"/>
        <item x="29"/>
        <item x="14"/>
        <item x="2"/>
        <item x="17"/>
        <item x="171"/>
        <item x="173"/>
        <item x="124"/>
        <item x="126"/>
        <item x="125"/>
        <item x="123"/>
        <item x="39"/>
        <item x="221"/>
        <item x="23"/>
        <item x="21"/>
        <item x="37"/>
        <item x="3"/>
        <item x="12"/>
        <item x="27"/>
        <item x="134"/>
        <item x="56"/>
        <item x="60"/>
        <item x="170"/>
        <item x="150"/>
        <item x="151"/>
        <item x="152"/>
        <item x="34"/>
        <item x="13"/>
        <item x="18"/>
        <item x="36"/>
        <item x="20"/>
        <item x="19"/>
        <item x="7"/>
        <item x="28"/>
        <item x="16"/>
        <item x="38"/>
        <item x="50"/>
        <item x="120"/>
        <item x="133"/>
        <item x="129"/>
        <item x="31"/>
        <item x="156"/>
        <item x="148"/>
        <item x="149"/>
        <item t="default"/>
      </items>
    </pivotField>
    <pivotField name="PONDERACIÓN DE LA SUBACTIVIDAD _x000a_(%) " dataField="1" compact="0" numFmtId="10" outline="0" multipleItemSelectionAllowed="1" showAll="0"/>
    <pivotField name="Seleccione de lista desplegable" compact="0" outline="0" multipleItemSelectionAllowed="1" showAll="0"/>
    <pivotField name="Seleccione de la lista desplegable el proyectos de inversión correspondiente" compact="0" outline="0" multipleItemSelectionAllowed="1" showAll="0"/>
    <pivotField name="DEPENDENCIA RESPONSABLE_x000a_Selecciones de la lista desplegable la dependencia y/o area correspondiente" axis="axisPage" compact="0" outline="0" multipleItemSelectionAllowed="1" showAll="0">
      <items count="17">
        <item h="1" x="0"/>
        <item h="1" x="1"/>
        <item h="1" x="2"/>
        <item h="1" x="3"/>
        <item h="1" x="4"/>
        <item h="1" x="5"/>
        <item h="1" x="6"/>
        <item h="1" x="7"/>
        <item h="1" x="8"/>
        <item h="1" x="9"/>
        <item x="10"/>
        <item h="1" x="11"/>
        <item h="1" x="12"/>
        <item h="1" x="13"/>
        <item h="1" x="14"/>
        <item h="1" x="15"/>
        <item t="default"/>
      </items>
    </pivotField>
    <pivotField name="SI" compact="0" outline="0" multipleItemSelectionAllowed="1" showAll="0"/>
    <pivotField name="NO" compact="0" outline="0" multipleItemSelectionAllowed="1" showAll="0"/>
    <pivotField name="INDIQUE EL ÁREA EN CASO QUE LA RESPUESTA SEA POSITIVA" compact="0" outline="0" multipleItemSelectionAllowed="1" showAll="0"/>
    <pivotField name="FECHA DE INICIO" compact="0" numFmtId="14" outline="0" multipleItemSelectionAllowed="1" showAll="0"/>
    <pivotField name="FECHA DE TERMINACIÓN" compact="0" numFmtId="165" outline="0" multipleItemSelectionAllowed="1" showAll="0"/>
    <pivotField name="Seleccione de la lista desplegable la diemnsión MIPG" compact="0" outline="0" multipleItemSelectionAllowed="1" showAll="0"/>
    <pivotField name="Seleccione de la lista desplegable la política correspondiente" compact="0" outline="0" multipleItemSelectionAllowed="1" showAll="0"/>
    <pivotField name="Seleccione de la lista desplegable lel plan que corresponda" compact="0" outline="0" multipleItemSelectionAllowed="1" showAll="0"/>
    <pivotField name="FECHA DE AVANCE TRIM 1_x000a_Registre la fecha estimada en que terminó la ejecución de la subactividad" compact="0" outline="0" multipleItemSelectionAllowed="1" showAll="0"/>
    <pivotField name="AVANCE CUANTITATIVO TRIM 1Registre el % de avance con respecto a la ponderación de la subactividad (Columna J)" compact="0" numFmtId="10" outline="0" multipleItemSelectionAllowed="1" showAll="0"/>
    <pivotField name=" DESCRIPCIÓN DEL AVANCE TRIM 1_x000a_Registre de forma  breve, clara y precisa en que consiste el avance reportado en la celda anterior." compact="0" outline="0" multipleItemSelectionAllowed="1" showAll="0"/>
    <pivotField name="PORCENTAJE DE AVANCE VERIFICADO TRIM 1" compact="0" numFmtId="10" outline="0" multipleItemSelectionAllowed="1" showAll="0"/>
    <pivotField name="DESCRIPCIÓN TRIM 1" compact="0" outline="0" multipleItemSelectionAllowed="1" showAll="0"/>
    <pivotField name="FECHA DE VERIFICACIÓN_x000a_(DD/MM/AAAA) TRIM 1" compact="0" numFmtId="14" outline="0" multipleItemSelectionAllowed="1" showAll="0"/>
    <pivotField name="OBSERVACIÓN  Y/O ESTADO TRIM 1" compact="0" outline="0" multipleItemSelectionAllowed="1" showAll="0"/>
    <pivotField name="FECHA DE EJECUCIÓN_x000a_(DD/MM/AAAA) TRIM 2" compact="0" outline="0" multipleItemSelectionAllowed="1" showAll="0"/>
    <pivotField name="AVANCE CUANTITATIVO TRIM 2" compact="0" outline="0" multipleItemSelectionAllowed="1" showAll="0"/>
    <pivotField name=" DESCRIPCIÓN DEL AVANCE TRIM 2" compact="0" outline="0" multipleItemSelectionAllowed="1" showAll="0"/>
    <pivotField name="PROCENTAJE DE AVANCE VERIFICADO_x000a_(Acumulado)_x000a_TRIM 2" compact="0" outline="0" multipleItemSelectionAllowed="1" showAll="0"/>
    <pivotField name="DESCRIPCIÓN DE LO AVANZADO TRIM 2" compact="0" outline="0" multipleItemSelectionAllowed="1" showAll="0"/>
    <pivotField name="fecha de ejecuciÓn_x000a_(dd/mm/aaaa) trim 22" compact="0" numFmtId="14" outline="0" multipleItemSelectionAllowed="1" showAll="0"/>
    <pivotField name="OBSERVACIÓN  Y/O ESTADO TRIM 2" compact="0" outline="0" multipleItemSelectionAllowed="1" showAll="0"/>
    <pivotField name="FECHA DE EJECUCIÓN_x000a_(DD/MM/AAAA) TRIM 3" compact="0" outline="0" multipleItemSelectionAllowed="1" showAll="0"/>
    <pivotField name="AVANCE CUANTITATIVO_x000a_(Acumulado)_x000a_ TRIM 3" compact="0" numFmtId="10" outline="0" multipleItemSelectionAllowed="1" showAll="0"/>
    <pivotField name=" DESCRIPCIÓN DEL AVANCE TRIM 3" compact="0" outline="0" multipleItemSelectionAllowed="1" showAll="0"/>
    <pivotField name="PROCENTAJE DE AVANCE VERIFICADO_x000a_(Acumulado)_x000a_TRIM 3" dataField="1" compact="0" outline="0" multipleItemSelectionAllowed="1" showAll="0"/>
    <pivotField name="DESCRIPCIÓN DE LO AVANZADO TRIM 3" compact="0" outline="0" multipleItemSelectionAllowed="1" showAll="0"/>
    <pivotField name="fecha de ejecuciÓn_x000a_(dd/mm/aaaa) trim 32" compact="0" outline="0" multipleItemSelectionAllowed="1" showAll="0"/>
    <pivotField name="OBSERVACIÓN  Y/O ESTADO TRIM 3" compact="0" outline="0" multipleItemSelectionAllowed="1" showAll="0"/>
  </pivotFields>
  <rowFields count="3">
    <field x="4"/>
    <field x="5"/>
    <field x="8"/>
  </rowFields>
  <rowItems count="54">
    <i>
      <x v="41"/>
      <x v="3"/>
      <x v="221"/>
    </i>
    <i t="default" r="1">
      <x v="3"/>
    </i>
    <i r="1">
      <x v="32"/>
      <x v="61"/>
    </i>
    <i r="2">
      <x v="92"/>
    </i>
    <i r="2">
      <x v="159"/>
    </i>
    <i t="default" r="1">
      <x v="32"/>
    </i>
    <i r="1">
      <x v="114"/>
      <x v="75"/>
    </i>
    <i r="2">
      <x v="94"/>
    </i>
    <i r="2">
      <x v="97"/>
    </i>
    <i r="2">
      <x v="199"/>
    </i>
    <i t="default" r="1">
      <x v="114"/>
    </i>
    <i r="1">
      <x v="124"/>
      <x v="88"/>
    </i>
    <i r="2">
      <x v="155"/>
    </i>
    <i t="default" r="1">
      <x v="124"/>
    </i>
    <i r="1">
      <x v="138"/>
      <x v="80"/>
    </i>
    <i t="default" r="1">
      <x v="138"/>
    </i>
    <i r="1">
      <x v="139"/>
      <x v="79"/>
    </i>
    <i t="default" r="1">
      <x v="139"/>
    </i>
    <i r="1">
      <x v="140"/>
      <x v="81"/>
    </i>
    <i t="default" r="1">
      <x v="140"/>
    </i>
    <i r="1">
      <x v="141"/>
      <x v="82"/>
    </i>
    <i t="default" r="1">
      <x v="141"/>
    </i>
    <i r="1">
      <x v="152"/>
      <x v="205"/>
    </i>
    <i t="default" r="1">
      <x v="152"/>
    </i>
    <i r="1">
      <x v="153"/>
      <x v="106"/>
    </i>
    <i t="default" r="1">
      <x v="153"/>
    </i>
    <i r="1">
      <x v="154"/>
      <x v="107"/>
    </i>
    <i r="2">
      <x v="203"/>
    </i>
    <i r="2">
      <x v="222"/>
    </i>
    <i t="default" r="1">
      <x v="154"/>
    </i>
    <i r="1">
      <x v="155"/>
      <x v="108"/>
    </i>
    <i t="default" r="1">
      <x v="155"/>
    </i>
    <i r="1">
      <x v="156"/>
      <x v="109"/>
    </i>
    <i r="2">
      <x v="204"/>
    </i>
    <i r="2">
      <x v="223"/>
    </i>
    <i t="default" r="1">
      <x v="156"/>
    </i>
    <i t="default">
      <x v="41"/>
    </i>
    <i>
      <x v="67"/>
      <x v="117"/>
      <x v="77"/>
    </i>
    <i r="2">
      <x v="95"/>
    </i>
    <i r="2">
      <x v="218"/>
    </i>
    <i t="default" r="1">
      <x v="117"/>
    </i>
    <i t="default">
      <x v="67"/>
    </i>
    <i>
      <x v="68"/>
      <x v="31"/>
      <x v="187"/>
    </i>
    <i r="2">
      <x v="188"/>
    </i>
    <i r="2">
      <x v="189"/>
    </i>
    <i r="2">
      <x v="190"/>
    </i>
    <i t="default" r="1">
      <x v="31"/>
    </i>
    <i r="1">
      <x v="77"/>
      <x v="76"/>
    </i>
    <i r="2">
      <x v="96"/>
    </i>
    <i r="2">
      <x v="178"/>
    </i>
    <i r="2">
      <x v="219"/>
    </i>
    <i t="default" r="1">
      <x v="77"/>
    </i>
    <i t="default">
      <x v="68"/>
    </i>
    <i t="grand">
      <x/>
    </i>
  </rowItems>
  <colFields count="1">
    <field x="-2"/>
  </colFields>
  <colItems count="2">
    <i>
      <x/>
    </i>
    <i i="1">
      <x v="1"/>
    </i>
  </colItems>
  <pageFields count="1">
    <pageField fld="12" hier="0"/>
  </pageFields>
  <dataFields count="2">
    <dataField name="SUM de PONDERACIÓN_x000a_ DE LA SUBACTIVIDAD _x000a_(%) " fld="9" baseField="0"/>
    <dataField name="SUM of PROCENTAJE DE AVANCE VERIFICADO_x000a_(Acumulado)_x000a_TRIM 3" fld="38" baseField="0"/>
  </dataFields>
  <pivotTableStyleInfo showRowHeaders="1" showColHeaders="1" showRowStripes="0" showColStripes="0" showLastColumn="1"/>
</pivotTableDefinition>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26" Type="http://schemas.openxmlformats.org/officeDocument/2006/relationships/hyperlink" Target="https://app.powerbi.com/view?r=eyJrIjoiZWIwOTE0ZTAtNjg2MC00MTNkLTgzNmEtZDk4NTI4NTdkN2M0IiwidCI6IjUxYzFhOGQwLTMyYmQtNDZlYi05YmRlLTkxZTZlNGU3MDRmZCJ9" TargetMode="External"/><Relationship Id="rId21" Type="http://schemas.openxmlformats.org/officeDocument/2006/relationships/hyperlink" Target="https://docs.google.com/presentation/d/1wWl9x873EgQ8wtxbmJQhpXcPQvG95OAg/edit" TargetMode="External"/><Relationship Id="rId42" Type="http://schemas.openxmlformats.org/officeDocument/2006/relationships/hyperlink" Target="http://www.siel.gov.co/portals/0/fondos/Formatos/Formatos_Proyectos_PTSP/May_2022/Guia_presentacion_proyectos_FTSP_actualizacion_abril_2022.pdf" TargetMode="External"/><Relationship Id="rId47" Type="http://schemas.openxmlformats.org/officeDocument/2006/relationships/hyperlink" Target="https://docs.google.com/document/d/14uBIxr1dYqjETmNMd8vkHZr45YpeCLhA5x-KyzjreRY/edit?usp=sharing" TargetMode="External"/><Relationship Id="rId63" Type="http://schemas.openxmlformats.org/officeDocument/2006/relationships/hyperlink" Target="https://drive.google.com/drive/folders/1xXJ2k58Wy_bP-x0nSCtTVlpBRR_Wctyi" TargetMode="External"/><Relationship Id="rId68" Type="http://schemas.openxmlformats.org/officeDocument/2006/relationships/hyperlink" Target="https://drive.google.com/drive/folders/1a1bEOaLkKR2HGglb5LsbTodamdunh85n" TargetMode="External"/><Relationship Id="rId16" Type="http://schemas.openxmlformats.org/officeDocument/2006/relationships/hyperlink" Target="https://orfeo.upme.gov.co/consultaWeb/" TargetMode="External"/><Relationship Id="rId11" Type="http://schemas.openxmlformats.org/officeDocument/2006/relationships/hyperlink" Target="https://drive.google.com/drive/folders/1FhPT6OHGFbS4iKHsygWuDynNZvho9o32" TargetMode="External"/><Relationship Id="rId24" Type="http://schemas.openxmlformats.org/officeDocument/2006/relationships/hyperlink" Target="https://app.powerbi.com/view?r=eyJrIjoiZWIwOTE0ZTAtNjg2MC00MTNkLTgzNmEtZDk4NTI4NTdkN2M0IiwidCI6IjUxYzFhOGQwLTMyYmQtNDZlYi05YmRlLTkxZTZlNGU3MDRmZCJ9" TargetMode="External"/><Relationship Id="rId32" Type="http://schemas.openxmlformats.org/officeDocument/2006/relationships/hyperlink" Target="https://www1.upme.gov.co/Normatividad/319_2022.pdf" TargetMode="External"/><Relationship Id="rId37" Type="http://schemas.openxmlformats.org/officeDocument/2006/relationships/hyperlink" Target="https://www.youtube.com/watch?v=Rv3ioW5l6GQ" TargetMode="External"/><Relationship Id="rId40" Type="http://schemas.openxmlformats.org/officeDocument/2006/relationships/hyperlink" Target="http://www.siel.gov.co/portals/0/fondos/Formatos/Formatos_Proyectos_PTSP/May_2022/Guia_presentacion_proyectos_FTSP_actualizacion_abril_2022.pdf" TargetMode="External"/><Relationship Id="rId45" Type="http://schemas.openxmlformats.org/officeDocument/2006/relationships/hyperlink" Target="https://drive.google.com/drive/folders/11Qu99Sl_5rqIPcapt3ZS9vMjV6mG_Fw2?usp=share_link" TargetMode="External"/><Relationship Id="rId53" Type="http://schemas.openxmlformats.org/officeDocument/2006/relationships/hyperlink" Target="https://drive.google.com/drive/folders/1AIPJxK2R1LOIdy0gFf1BwsH0MoKbFhnV?usp=sharing" TargetMode="External"/><Relationship Id="rId58" Type="http://schemas.openxmlformats.org/officeDocument/2006/relationships/hyperlink" Target="https://docs.google.com/document/d/1fcfj7czLt6TretNwbmW4mi2JP2Ba_XOY4QNOp9KbwjA/edit?usp=share_link" TargetMode="External"/><Relationship Id="rId66" Type="http://schemas.openxmlformats.org/officeDocument/2006/relationships/hyperlink" Target="https://drive.google.com/drive/folders/1vclc4VQ3f9k8poC8YhR8Lw-7plCX7YVQ" TargetMode="External"/><Relationship Id="rId74" Type="http://schemas.openxmlformats.org/officeDocument/2006/relationships/hyperlink" Target="http://www.siel.gov.co/tabid/151/Default.aspx" TargetMode="External"/><Relationship Id="rId79" Type="http://schemas.openxmlformats.org/officeDocument/2006/relationships/vmlDrawing" Target="../drawings/vmlDrawing1.vml"/><Relationship Id="rId5" Type="http://schemas.openxmlformats.org/officeDocument/2006/relationships/hyperlink" Target="https://drive.google.com/drive/folders/1tbPvB4cW9teeeu_D90FZxHa8oKPI1mj6" TargetMode="External"/><Relationship Id="rId61" Type="http://schemas.openxmlformats.org/officeDocument/2006/relationships/hyperlink" Target="https://community.secop.gov.co/Public/Tendering/OpportunityDetail/Index?noticeUID=CO1.NTC.2983807&amp;isFromPublicArea=True&amp;isModal=False" TargetMode="External"/><Relationship Id="rId19" Type="http://schemas.openxmlformats.org/officeDocument/2006/relationships/hyperlink" Target="https://sigueme.upme.gov.co/sigueme/portal/" TargetMode="External"/><Relationship Id="rId14" Type="http://schemas.openxmlformats.org/officeDocument/2006/relationships/hyperlink" Target="https://www1.upme.gov.co/Entornoinstitucional/Biblioteca-juridica" TargetMode="External"/><Relationship Id="rId22" Type="http://schemas.openxmlformats.org/officeDocument/2006/relationships/hyperlink" Target="https://docs.google.com/spreadsheets/d/1qYsp9WOpdcqsa86neJ3Pmrc-x6hV2Uuk2ScaEoRb-yg/edit?usp=sharing" TargetMode="External"/><Relationship Id="rId27" Type="http://schemas.openxmlformats.org/officeDocument/2006/relationships/hyperlink" Target="https://www1.upme.gov.co/DemandayEficiencia/Paginas/Proyecciones-de-demanda.aspx" TargetMode="External"/><Relationship Id="rId30" Type="http://schemas.openxmlformats.org/officeDocument/2006/relationships/hyperlink" Target="https://www1.upme.gov.co/Normatividad/319_2022.pdf" TargetMode="External"/><Relationship Id="rId35" Type="http://schemas.openxmlformats.org/officeDocument/2006/relationships/hyperlink" Target="https://www1.upme.gov.co/Normatividad/Circular_095_2022.pdf" TargetMode="External"/><Relationship Id="rId43" Type="http://schemas.openxmlformats.org/officeDocument/2006/relationships/hyperlink" Target="https://drive.google.com/drive/folders/1iPpUVjEeT20_cd89kVg19unHYO6ksJlz" TargetMode="External"/><Relationship Id="rId48" Type="http://schemas.openxmlformats.org/officeDocument/2006/relationships/hyperlink" Target="https://docs.google.com/document/d/14uBIxr1dYqjETmNMd8vkHZr45YpeCLhA5x-KyzjreRY/edit?usp=share_link" TargetMode="External"/><Relationship Id="rId56" Type="http://schemas.openxmlformats.org/officeDocument/2006/relationships/hyperlink" Target="https://drive.google.com/drive/folders/1nxUUXPyR6V--hOy6TJI6xRq5VXBY-SUI?usp=sharing" TargetMode="External"/><Relationship Id="rId64" Type="http://schemas.openxmlformats.org/officeDocument/2006/relationships/hyperlink" Target="https://drive.google.com/drive/folders/1xXJ2k58Wy_bP-x0nSCtTVlpBRR_Wctyi" TargetMode="External"/><Relationship Id="rId69" Type="http://schemas.openxmlformats.org/officeDocument/2006/relationships/hyperlink" Target="http://mesadeservicio.upme.gov.co/" TargetMode="External"/><Relationship Id="rId77" Type="http://schemas.openxmlformats.org/officeDocument/2006/relationships/hyperlink" Target="https://drive.google.com/drive/u/1/folders/1_HeJcP-sef1s-spIzlZm1T_dpZBTiLrE" TargetMode="External"/><Relationship Id="rId8" Type="http://schemas.openxmlformats.org/officeDocument/2006/relationships/hyperlink" Target="https://drive.google.com/drive/folders/1FhPT6OHGFbS4iKHsygWuDynNZvho9o32" TargetMode="External"/><Relationship Id="rId51" Type="http://schemas.openxmlformats.org/officeDocument/2006/relationships/hyperlink" Target="https://drive.google.com/drive/folders/1HpNdZKM70idkShIYMXJaPjapnIZxpftU?usp=share_link" TargetMode="External"/><Relationship Id="rId72" Type="http://schemas.openxmlformats.org/officeDocument/2006/relationships/hyperlink" Target="http://www.siel.gov.co/Inicio/Generaci%C3%B3n/SeguimientoaproyectosdeGeneraci%C3%B3n/tabid/112/Default.aspx" TargetMode="External"/><Relationship Id="rId80" Type="http://schemas.openxmlformats.org/officeDocument/2006/relationships/comments" Target="../comments1.xml"/><Relationship Id="rId3" Type="http://schemas.openxmlformats.org/officeDocument/2006/relationships/hyperlink" Target="https://www1.upme.gov.co/Entornoinstitucional/Paginas/Financiero-contable.aspx" TargetMode="External"/><Relationship Id="rId12" Type="http://schemas.openxmlformats.org/officeDocument/2006/relationships/hyperlink" Target="https://www1.upme.gov.co/Entornoinstitucional/Biblioteca-juridica/Paginas/Conceptos-juridicos-UPME.aspx" TargetMode="External"/><Relationship Id="rId17" Type="http://schemas.openxmlformats.org/officeDocument/2006/relationships/hyperlink" Target="https://docs.google.com/spreadsheets/d/14pQ5jOiuib05VA2elIhyNLUbdSPUS1ts/edit" TargetMode="External"/><Relationship Id="rId25" Type="http://schemas.openxmlformats.org/officeDocument/2006/relationships/hyperlink" Target="https://app.powerbi.com/view?r=eyJrIjoiMTMzYzNmOGQtMjNhOS00NWQ0LWJlMGMtYzQ2ZWFiZGI3ZTZjIiwidCI6IjMzZWYwNmM5LTBiNjMtNDg3MC1hNTY1LWIzYzc5NWIxNmE1MyIsImMiOjR9" TargetMode="External"/><Relationship Id="rId33" Type="http://schemas.openxmlformats.org/officeDocument/2006/relationships/hyperlink" Target="https://www1.upme.gov.co/Normatividad/319_2022.pdf" TargetMode="External"/><Relationship Id="rId38" Type="http://schemas.openxmlformats.org/officeDocument/2006/relationships/hyperlink" Target="https://www1.upme.gov.co/DemandayEficiencia/Paginas/BECO.aspx" TargetMode="External"/><Relationship Id="rId46" Type="http://schemas.openxmlformats.org/officeDocument/2006/relationships/hyperlink" Target="https://docs.google.com/document/d/1GGQxTmWthhitHkc8_MkyPiEX09yrKwIp/edit?usp=sharing&amp;ouid=111760882073382928579&amp;rtpof=true&amp;sd=true" TargetMode="External"/><Relationship Id="rId59" Type="http://schemas.openxmlformats.org/officeDocument/2006/relationships/hyperlink" Target="https://srvpruaplbpm01.upme.gov.co/UPME_UAT/" TargetMode="External"/><Relationship Id="rId67" Type="http://schemas.openxmlformats.org/officeDocument/2006/relationships/hyperlink" Target="https://drive.google.com/drive/folders/1a1bEOaLkKR2HGglb5LsbTodamdunh85n" TargetMode="External"/><Relationship Id="rId20" Type="http://schemas.openxmlformats.org/officeDocument/2006/relationships/hyperlink" Target="https://sigueme.upme.gov.co/sigueme/files/mod_documentos/documentos/P-DE-03/versiones/P-DE-03_V2_copia_controlada.pdf" TargetMode="External"/><Relationship Id="rId41" Type="http://schemas.openxmlformats.org/officeDocument/2006/relationships/hyperlink" Target="http://www.siel.gov.co/portals/0/fondos/Formatos/Formatos_Proyectos_PTSP/May_2022/Guia_presentacion_proyectos_FTSP_actualizacion_abril_2022.pdf" TargetMode="External"/><Relationship Id="rId54" Type="http://schemas.openxmlformats.org/officeDocument/2006/relationships/hyperlink" Target="https://docs.google.com/document/d/1ygd37-A_dVF2ok-KpYECDmqIssD0EbBGEf6wMTlZz9E/edit?usp=share_link" TargetMode="External"/><Relationship Id="rId62" Type="http://schemas.openxmlformats.org/officeDocument/2006/relationships/hyperlink" Target="https://www1.upme.gov.co/siel" TargetMode="External"/><Relationship Id="rId70" Type="http://schemas.openxmlformats.org/officeDocument/2006/relationships/hyperlink" Target="https://drive.google.com/drive/u/1/folders/1ePx2DJhFf-MzZKiNMGpS6SI22wJv9Ivp" TargetMode="External"/><Relationship Id="rId75" Type="http://schemas.openxmlformats.org/officeDocument/2006/relationships/hyperlink" Target="https://www1.upme.gov.co/Normatividad/Circular_082_2022.pdf" TargetMode="External"/><Relationship Id="rId1" Type="http://schemas.openxmlformats.org/officeDocument/2006/relationships/hyperlink" Target="https://app.powerbi.com/view?r=eyJrIjoiNTQyMjc3ZTktNTNiMy00OTZlLTgzNDQtNzNiNWI4N2I1NjUyIiwidCI6IjMzZWYwNmM5LTBiNjMtNDg3MC1hNTY1LWIzYzc5NWIxNmE1MyIsImMiOjR9&amp;pageName=ReportSectionfc8280836573c1a0bc52." TargetMode="External"/><Relationship Id="rId6" Type="http://schemas.openxmlformats.org/officeDocument/2006/relationships/hyperlink" Target="https://drive.google.com/drive/folders/1tbPvB4cW9teeeu_D90FZxHa8oKPI1mj6" TargetMode="External"/><Relationship Id="rId15" Type="http://schemas.openxmlformats.org/officeDocument/2006/relationships/hyperlink" Target="https://www1.upme.gov.co/Entornoinstitucional/Biblioteca-juridica" TargetMode="External"/><Relationship Id="rId23" Type="http://schemas.openxmlformats.org/officeDocument/2006/relationships/hyperlink" Target="https://drive.google.com/drive/folders/1KUSodcyEsmWIvBQGYaOmAZsccrJMWZSy" TargetMode="External"/><Relationship Id="rId28" Type="http://schemas.openxmlformats.org/officeDocument/2006/relationships/hyperlink" Target="https://drive.google.com/drive/u/2/folders/15HwNiAnUijpxy3PnVgK01IoSka9WrqzF" TargetMode="External"/><Relationship Id="rId36" Type="http://schemas.openxmlformats.org/officeDocument/2006/relationships/hyperlink" Target="https://www1.upme.gov.co/DemandayEficiencia/Paginas/BECO.aspx" TargetMode="External"/><Relationship Id="rId49" Type="http://schemas.openxmlformats.org/officeDocument/2006/relationships/hyperlink" Target="https://drive.google.com/drive/folders/1zQsvBc6v7iy9LOZI4vAVMe5AeA39LnO-?usp=sharing" TargetMode="External"/><Relationship Id="rId57" Type="http://schemas.openxmlformats.org/officeDocument/2006/relationships/hyperlink" Target="https://drive.google.com/drive/folders/1GX6DWncopptxS_Ic5rRw24fvDuaJzEyZ?usp=sharing" TargetMode="External"/><Relationship Id="rId10" Type="http://schemas.openxmlformats.org/officeDocument/2006/relationships/hyperlink" Target="https://drive.google.com/drive/folders/1FhPT6OHGFbS4iKHsygWuDynNZvho9o32" TargetMode="External"/><Relationship Id="rId31" Type="http://schemas.openxmlformats.org/officeDocument/2006/relationships/hyperlink" Target="https://www1.upme.gov.co/Normatividad/319_2022.pdf" TargetMode="External"/><Relationship Id="rId44" Type="http://schemas.openxmlformats.org/officeDocument/2006/relationships/hyperlink" Target="https://drive.google.com/drive/folders/1BMUQO0NU8VdAGicoqFGH5tVvlnOX5LHJ?usp=sharing" TargetMode="External"/><Relationship Id="rId52" Type="http://schemas.openxmlformats.org/officeDocument/2006/relationships/hyperlink" Target="https://drive.google.com/drive/folders/17TGd9Mvx5EQ8tz8BOe77e96jRt-AmIkR?usp=sharing" TargetMode="External"/><Relationship Id="rId60" Type="http://schemas.openxmlformats.org/officeDocument/2006/relationships/hyperlink" Target="https://srvpruaplbpm01.upme.gov.co/UPME_UAT/" TargetMode="External"/><Relationship Id="rId65" Type="http://schemas.openxmlformats.org/officeDocument/2006/relationships/hyperlink" Target="https://drive.google.com/drive/folders/1xXJ2k58Wy_bP-x0nSCtTVlpBRR_Wctyi" TargetMode="External"/><Relationship Id="rId73" Type="http://schemas.openxmlformats.org/officeDocument/2006/relationships/hyperlink" Target="http://www.siel.gov.co/Inicio/Generaci%C3%B3n/SeguimientoaproyectosdeGeneraci%C3%B3n/tabid/112/Default.aspx" TargetMode="External"/><Relationship Id="rId78" Type="http://schemas.openxmlformats.org/officeDocument/2006/relationships/drawing" Target="../drawings/drawing1.xml"/><Relationship Id="rId4" Type="http://schemas.openxmlformats.org/officeDocument/2006/relationships/hyperlink" Target="https://drive.google.com/drive/folders/1tbPvB4cW9teeeu_D90FZxHa8oKPI1mj6" TargetMode="External"/><Relationship Id="rId9" Type="http://schemas.openxmlformats.org/officeDocument/2006/relationships/hyperlink" Target="https://drive.google.com/drive/folders/1FhPT6OHGFbS4iKHsygWuDynNZvho9o32" TargetMode="External"/><Relationship Id="rId13" Type="http://schemas.openxmlformats.org/officeDocument/2006/relationships/hyperlink" Target="https://www1.upme.gov.co/Entornoinstitucional/Biblioteca-juridica/Paginas/Conceptos-juridicos-UPME.aspx" TargetMode="External"/><Relationship Id="rId18" Type="http://schemas.openxmlformats.org/officeDocument/2006/relationships/hyperlink" Target="https://sigueme.upme.gov.co/sigueme/portal/" TargetMode="External"/><Relationship Id="rId39" Type="http://schemas.openxmlformats.org/officeDocument/2006/relationships/hyperlink" Target="https://www1.upme.gov.co/fondos-apoyo-financiero/Paginas/guia-presentacion-proyectos.aspx" TargetMode="External"/><Relationship Id="rId34" Type="http://schemas.openxmlformats.org/officeDocument/2006/relationships/hyperlink" Target="https://www1.upme.gov.co/Normatividad/319_2022.pdf" TargetMode="External"/><Relationship Id="rId50" Type="http://schemas.openxmlformats.org/officeDocument/2006/relationships/hyperlink" Target="https://drive.google.com/drive/folders/13EEaMmCCKUBH5SF_32PO0fSif9I57G2f" TargetMode="External"/><Relationship Id="rId55" Type="http://schemas.openxmlformats.org/officeDocument/2006/relationships/hyperlink" Target="https://drive.google.com/drive/folders/1wsQzFkRSMon1IdTshwl18EUFQfb4D7kM?usp=sharinghttps://drive.google.com/drive/folders/1wsQzFkRSMon1IdTshwl18EUFQfb4D7kM?usp=sharing" TargetMode="External"/><Relationship Id="rId76" Type="http://schemas.openxmlformats.org/officeDocument/2006/relationships/hyperlink" Target="http://www.upme.gov.co/Siel/Siel/Portals/0/Piec/2022/PIEC_2019-2023_para_Comentarios_2022-09-15.pdf" TargetMode="External"/><Relationship Id="rId7" Type="http://schemas.openxmlformats.org/officeDocument/2006/relationships/hyperlink" Target="https://drive.google.com/drive/folders/1tbPvB4cW9teeeu_D90FZxHa8oKPI1mj6" TargetMode="External"/><Relationship Id="rId71" Type="http://schemas.openxmlformats.org/officeDocument/2006/relationships/hyperlink" Target="https://drive.google.com/drive/folders/1hOPMi4dWULdRH-_JKuUfuZRVmP_DQzy2" TargetMode="External"/><Relationship Id="rId2" Type="http://schemas.openxmlformats.org/officeDocument/2006/relationships/hyperlink" Target="https://app.powerbi.com/view?r=eyJrIjoiNTQyMjc3ZTktNTNiMy00OTZlLTgzNDQtNzNiNWI4N2I1NjUyIiwidCI6IjMzZWYwNmM5LTBiNjMtNDg3MC1hNTY1LWIzYzc5NWIxNmE1MyIsImMiOjR9&amp;pageName=ReportSectionfc8280836573c1a0bc52." TargetMode="External"/><Relationship Id="rId29" Type="http://schemas.openxmlformats.org/officeDocument/2006/relationships/hyperlink" Target="https://docs.google.com/document/d/1tokqt5F1eFWa4vI0wbqpes7a8Bldx8S0BB_1j-9kX9k/edit" TargetMode="External"/></Relationships>
</file>

<file path=xl/worksheets/_rels/sheet3.xml.rels><?xml version="1.0" encoding="UTF-8" standalone="yes"?>
<Relationships xmlns="http://schemas.openxmlformats.org/package/2006/relationships"><Relationship Id="rId3" Type="http://schemas.openxmlformats.org/officeDocument/2006/relationships/pivotTable" Target="../pivotTables/pivotTable3.xml"/><Relationship Id="rId2" Type="http://schemas.openxmlformats.org/officeDocument/2006/relationships/pivotTable" Target="../pivotTables/pivotTable2.xml"/><Relationship Id="rId1" Type="http://schemas.openxmlformats.org/officeDocument/2006/relationships/pivotTable" Target="../pivotTables/pivotTable1.xml"/><Relationship Id="rId5" Type="http://schemas.openxmlformats.org/officeDocument/2006/relationships/drawing" Target="../drawings/drawing2.xml"/><Relationship Id="rId4" Type="http://schemas.openxmlformats.org/officeDocument/2006/relationships/pivotTable" Target="../pivotTables/pivot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43"/>
  <sheetViews>
    <sheetView workbookViewId="0"/>
  </sheetViews>
  <sheetFormatPr baseColWidth="10" defaultColWidth="14.42578125" defaultRowHeight="15" customHeight="1"/>
  <cols>
    <col min="1" max="1" width="29.7109375" customWidth="1"/>
    <col min="2" max="2" width="83.5703125" customWidth="1"/>
    <col min="3" max="3" width="52.42578125" customWidth="1"/>
    <col min="4" max="5" width="36" customWidth="1"/>
    <col min="6" max="7" width="38" customWidth="1"/>
    <col min="8" max="8" width="42" customWidth="1"/>
    <col min="9" max="9" width="55" customWidth="1"/>
    <col min="10" max="10" width="41.5703125" customWidth="1"/>
  </cols>
  <sheetData>
    <row r="1" spans="1:10" ht="14.25" customHeight="1">
      <c r="A1" s="1" t="s">
        <v>0</v>
      </c>
      <c r="B1" s="1" t="s">
        <v>1</v>
      </c>
      <c r="C1" s="1" t="s">
        <v>2</v>
      </c>
      <c r="D1" s="1" t="s">
        <v>3</v>
      </c>
      <c r="E1" s="1" t="s">
        <v>4</v>
      </c>
      <c r="F1" s="2" t="s">
        <v>5</v>
      </c>
      <c r="G1" s="2" t="s">
        <v>6</v>
      </c>
      <c r="H1" s="2" t="s">
        <v>7</v>
      </c>
      <c r="I1" s="2" t="s">
        <v>8</v>
      </c>
      <c r="J1" s="2" t="s">
        <v>9</v>
      </c>
    </row>
    <row r="2" spans="1:10" ht="14.25" customHeight="1">
      <c r="A2" s="3" t="s">
        <v>10</v>
      </c>
      <c r="B2" s="2" t="s">
        <v>11</v>
      </c>
      <c r="C2" s="2" t="s">
        <v>12</v>
      </c>
      <c r="D2" s="1" t="s">
        <v>13</v>
      </c>
      <c r="E2" s="1" t="s">
        <v>14</v>
      </c>
      <c r="F2" s="1" t="s">
        <v>15</v>
      </c>
      <c r="G2" s="2" t="s">
        <v>16</v>
      </c>
      <c r="H2" s="1" t="s">
        <v>17</v>
      </c>
      <c r="I2" s="1" t="s">
        <v>18</v>
      </c>
      <c r="J2" s="1" t="s">
        <v>19</v>
      </c>
    </row>
    <row r="3" spans="1:10" ht="14.25" customHeight="1">
      <c r="A3" s="3" t="s">
        <v>10</v>
      </c>
      <c r="B3" s="2" t="s">
        <v>11</v>
      </c>
      <c r="C3" s="2" t="s">
        <v>20</v>
      </c>
      <c r="D3" s="1" t="s">
        <v>13</v>
      </c>
      <c r="E3" s="1" t="s">
        <v>21</v>
      </c>
      <c r="F3" s="1" t="s">
        <v>22</v>
      </c>
      <c r="G3" s="2" t="s">
        <v>23</v>
      </c>
      <c r="H3" s="1" t="s">
        <v>24</v>
      </c>
      <c r="I3" s="1" t="s">
        <v>25</v>
      </c>
      <c r="J3" s="1" t="s">
        <v>26</v>
      </c>
    </row>
    <row r="4" spans="1:10" ht="14.25" customHeight="1">
      <c r="A4" s="3" t="s">
        <v>10</v>
      </c>
      <c r="B4" s="2" t="s">
        <v>11</v>
      </c>
      <c r="C4" s="2" t="s">
        <v>27</v>
      </c>
      <c r="D4" s="1" t="s">
        <v>28</v>
      </c>
      <c r="E4" s="1" t="s">
        <v>29</v>
      </c>
      <c r="F4" s="1" t="s">
        <v>30</v>
      </c>
      <c r="G4" s="2" t="s">
        <v>31</v>
      </c>
      <c r="H4" s="1" t="s">
        <v>32</v>
      </c>
      <c r="I4" s="1" t="s">
        <v>33</v>
      </c>
      <c r="J4" s="1" t="s">
        <v>34</v>
      </c>
    </row>
    <row r="5" spans="1:10" ht="14.25" customHeight="1">
      <c r="A5" s="3" t="s">
        <v>10</v>
      </c>
      <c r="B5" s="2" t="s">
        <v>11</v>
      </c>
      <c r="C5" s="2" t="s">
        <v>35</v>
      </c>
      <c r="D5" s="1" t="s">
        <v>28</v>
      </c>
      <c r="E5" s="1" t="s">
        <v>36</v>
      </c>
      <c r="F5" s="1" t="s">
        <v>37</v>
      </c>
      <c r="G5" s="2"/>
      <c r="H5" s="1" t="s">
        <v>38</v>
      </c>
      <c r="I5" s="1" t="s">
        <v>39</v>
      </c>
      <c r="J5" s="1" t="s">
        <v>40</v>
      </c>
    </row>
    <row r="6" spans="1:10" ht="14.25" customHeight="1">
      <c r="A6" s="3" t="s">
        <v>10</v>
      </c>
      <c r="B6" s="2" t="s">
        <v>11</v>
      </c>
      <c r="C6" s="2" t="s">
        <v>41</v>
      </c>
      <c r="D6" s="1" t="s">
        <v>28</v>
      </c>
      <c r="E6" s="1" t="s">
        <v>42</v>
      </c>
      <c r="F6" s="1" t="s">
        <v>43</v>
      </c>
      <c r="G6" s="2"/>
      <c r="H6" s="1" t="s">
        <v>44</v>
      </c>
      <c r="I6" s="1" t="s">
        <v>45</v>
      </c>
      <c r="J6" s="1" t="s">
        <v>46</v>
      </c>
    </row>
    <row r="7" spans="1:10" ht="14.25" customHeight="1">
      <c r="A7" s="3" t="s">
        <v>10</v>
      </c>
      <c r="B7" s="2" t="s">
        <v>11</v>
      </c>
      <c r="C7" s="2" t="s">
        <v>47</v>
      </c>
      <c r="D7" s="1" t="s">
        <v>48</v>
      </c>
      <c r="E7" s="1" t="s">
        <v>49</v>
      </c>
      <c r="F7" s="1" t="s">
        <v>50</v>
      </c>
      <c r="G7" s="2"/>
      <c r="H7" s="1" t="s">
        <v>51</v>
      </c>
      <c r="I7" s="1" t="s">
        <v>52</v>
      </c>
      <c r="J7" s="1" t="s">
        <v>53</v>
      </c>
    </row>
    <row r="8" spans="1:10" ht="14.25" customHeight="1">
      <c r="A8" s="3" t="s">
        <v>54</v>
      </c>
      <c r="B8" s="2" t="s">
        <v>55</v>
      </c>
      <c r="C8" s="2" t="s">
        <v>56</v>
      </c>
      <c r="D8" s="1" t="s">
        <v>48</v>
      </c>
      <c r="E8" s="1" t="s">
        <v>57</v>
      </c>
      <c r="F8" s="1" t="s">
        <v>58</v>
      </c>
      <c r="G8" s="2"/>
      <c r="H8" s="1" t="s">
        <v>59</v>
      </c>
      <c r="I8" s="1" t="s">
        <v>60</v>
      </c>
      <c r="J8" s="1" t="s">
        <v>61</v>
      </c>
    </row>
    <row r="9" spans="1:10" ht="14.25" customHeight="1">
      <c r="A9" s="3" t="s">
        <v>54</v>
      </c>
      <c r="B9" s="2" t="s">
        <v>55</v>
      </c>
      <c r="C9" s="2" t="s">
        <v>62</v>
      </c>
      <c r="D9" s="1" t="s">
        <v>48</v>
      </c>
      <c r="E9" s="1" t="s">
        <v>63</v>
      </c>
      <c r="F9" s="1" t="s">
        <v>64</v>
      </c>
      <c r="G9" s="2"/>
      <c r="H9" s="1" t="s">
        <v>65</v>
      </c>
      <c r="I9" s="1" t="s">
        <v>66</v>
      </c>
      <c r="J9" s="1" t="s">
        <v>67</v>
      </c>
    </row>
    <row r="10" spans="1:10" ht="14.25" customHeight="1">
      <c r="A10" s="3" t="s">
        <v>54</v>
      </c>
      <c r="B10" s="2" t="s">
        <v>55</v>
      </c>
      <c r="C10" s="2" t="s">
        <v>68</v>
      </c>
      <c r="D10" s="1" t="s">
        <v>48</v>
      </c>
      <c r="E10" s="1" t="s">
        <v>69</v>
      </c>
      <c r="F10" s="1" t="s">
        <v>70</v>
      </c>
      <c r="G10" s="2"/>
      <c r="H10" s="1" t="s">
        <v>71</v>
      </c>
      <c r="I10" s="1" t="s">
        <v>72</v>
      </c>
      <c r="J10" s="1" t="s">
        <v>73</v>
      </c>
    </row>
    <row r="11" spans="1:10" ht="14.25" customHeight="1">
      <c r="A11" s="3" t="s">
        <v>54</v>
      </c>
      <c r="B11" s="2" t="s">
        <v>55</v>
      </c>
      <c r="C11" s="2" t="s">
        <v>74</v>
      </c>
      <c r="D11" s="1" t="s">
        <v>48</v>
      </c>
      <c r="E11" s="1" t="s">
        <v>75</v>
      </c>
      <c r="F11" s="1" t="s">
        <v>76</v>
      </c>
      <c r="G11" s="2"/>
      <c r="H11" s="1" t="s">
        <v>77</v>
      </c>
      <c r="I11" s="1" t="s">
        <v>78</v>
      </c>
      <c r="J11" s="1" t="s">
        <v>79</v>
      </c>
    </row>
    <row r="12" spans="1:10" ht="14.25" customHeight="1">
      <c r="A12" s="3" t="s">
        <v>54</v>
      </c>
      <c r="B12" s="2" t="s">
        <v>55</v>
      </c>
      <c r="C12" s="2" t="s">
        <v>80</v>
      </c>
      <c r="D12" s="1" t="s">
        <v>48</v>
      </c>
      <c r="E12" s="1" t="s">
        <v>81</v>
      </c>
      <c r="F12" s="1" t="s">
        <v>82</v>
      </c>
      <c r="G12" s="2"/>
      <c r="H12" s="2"/>
      <c r="I12" s="1" t="s">
        <v>83</v>
      </c>
      <c r="J12" s="1" t="s">
        <v>84</v>
      </c>
    </row>
    <row r="13" spans="1:10" ht="14.25" customHeight="1">
      <c r="A13" s="3" t="s">
        <v>54</v>
      </c>
      <c r="B13" s="2" t="s">
        <v>55</v>
      </c>
      <c r="C13" s="2" t="s">
        <v>85</v>
      </c>
      <c r="D13" s="1" t="s">
        <v>48</v>
      </c>
      <c r="E13" s="1" t="s">
        <v>86</v>
      </c>
      <c r="F13" s="1" t="s">
        <v>87</v>
      </c>
      <c r="G13" s="2"/>
      <c r="H13" s="2"/>
      <c r="I13" s="1" t="s">
        <v>88</v>
      </c>
      <c r="J13" s="1" t="s">
        <v>89</v>
      </c>
    </row>
    <row r="14" spans="1:10" ht="14.25" customHeight="1">
      <c r="A14" s="3" t="s">
        <v>54</v>
      </c>
      <c r="B14" s="2" t="s">
        <v>55</v>
      </c>
      <c r="C14" s="2" t="s">
        <v>90</v>
      </c>
      <c r="D14" s="1" t="s">
        <v>48</v>
      </c>
      <c r="E14" s="1" t="s">
        <v>91</v>
      </c>
      <c r="F14" s="1" t="s">
        <v>77</v>
      </c>
      <c r="G14" s="2"/>
      <c r="H14" s="2"/>
      <c r="I14" s="1" t="s">
        <v>92</v>
      </c>
      <c r="J14" s="1" t="s">
        <v>93</v>
      </c>
    </row>
    <row r="15" spans="1:10" ht="14.25" customHeight="1">
      <c r="A15" s="3" t="s">
        <v>94</v>
      </c>
      <c r="B15" s="2" t="s">
        <v>95</v>
      </c>
      <c r="C15" s="2" t="s">
        <v>96</v>
      </c>
      <c r="D15" s="1" t="s">
        <v>48</v>
      </c>
      <c r="E15" s="1" t="s">
        <v>97</v>
      </c>
      <c r="F15" s="2"/>
      <c r="G15" s="2"/>
      <c r="H15" s="2"/>
      <c r="I15" s="1" t="s">
        <v>98</v>
      </c>
      <c r="J15" s="1" t="s">
        <v>99</v>
      </c>
    </row>
    <row r="16" spans="1:10" ht="16.5" customHeight="1">
      <c r="A16" s="3" t="s">
        <v>94</v>
      </c>
      <c r="B16" s="2" t="s">
        <v>95</v>
      </c>
      <c r="C16" s="2" t="s">
        <v>100</v>
      </c>
      <c r="D16" s="1" t="s">
        <v>101</v>
      </c>
      <c r="E16" s="1" t="s">
        <v>102</v>
      </c>
      <c r="F16" s="2"/>
      <c r="G16" s="2"/>
      <c r="H16" s="2"/>
      <c r="I16" s="1" t="s">
        <v>103</v>
      </c>
      <c r="J16" s="1" t="s">
        <v>104</v>
      </c>
    </row>
    <row r="17" spans="1:10" ht="14.25" customHeight="1">
      <c r="A17" s="3" t="s">
        <v>94</v>
      </c>
      <c r="B17" s="2" t="s">
        <v>95</v>
      </c>
      <c r="C17" s="2" t="s">
        <v>105</v>
      </c>
      <c r="D17" s="1" t="s">
        <v>106</v>
      </c>
      <c r="E17" s="1" t="s">
        <v>107</v>
      </c>
      <c r="F17" s="2"/>
      <c r="G17" s="2"/>
      <c r="H17" s="2"/>
      <c r="I17" s="1" t="s">
        <v>108</v>
      </c>
      <c r="J17" s="1" t="s">
        <v>109</v>
      </c>
    </row>
    <row r="18" spans="1:10" ht="14.25" customHeight="1">
      <c r="A18" s="3" t="s">
        <v>110</v>
      </c>
      <c r="B18" s="2" t="s">
        <v>111</v>
      </c>
      <c r="C18" s="2" t="s">
        <v>112</v>
      </c>
      <c r="D18" s="1" t="s">
        <v>113</v>
      </c>
      <c r="E18" s="1" t="s">
        <v>114</v>
      </c>
      <c r="F18" s="2"/>
      <c r="G18" s="2"/>
      <c r="H18" s="2"/>
      <c r="I18" s="1" t="s">
        <v>115</v>
      </c>
      <c r="J18" s="1" t="s">
        <v>116</v>
      </c>
    </row>
    <row r="19" spans="1:10" ht="14.25" customHeight="1">
      <c r="A19" s="3" t="s">
        <v>110</v>
      </c>
      <c r="B19" s="2" t="s">
        <v>111</v>
      </c>
      <c r="C19" s="2" t="s">
        <v>117</v>
      </c>
      <c r="D19" s="1" t="s">
        <v>113</v>
      </c>
      <c r="E19" s="1" t="s">
        <v>118</v>
      </c>
      <c r="F19" s="2"/>
      <c r="G19" s="2"/>
      <c r="H19" s="2"/>
      <c r="I19" s="1" t="s">
        <v>119</v>
      </c>
      <c r="J19" s="2"/>
    </row>
    <row r="20" spans="1:10" ht="14.25" customHeight="1">
      <c r="A20" s="3" t="s">
        <v>110</v>
      </c>
      <c r="B20" s="2" t="s">
        <v>111</v>
      </c>
      <c r="C20" s="2" t="s">
        <v>120</v>
      </c>
      <c r="D20" s="1" t="s">
        <v>121</v>
      </c>
      <c r="E20" s="1" t="s">
        <v>122</v>
      </c>
      <c r="F20" s="2"/>
      <c r="G20" s="2"/>
      <c r="H20" s="2"/>
      <c r="I20" s="2"/>
      <c r="J20" s="2"/>
    </row>
    <row r="21" spans="1:10" ht="14.25" customHeight="1">
      <c r="A21" s="3" t="s">
        <v>110</v>
      </c>
      <c r="B21" s="2" t="s">
        <v>111</v>
      </c>
      <c r="C21" s="2" t="s">
        <v>123</v>
      </c>
      <c r="D21" s="1" t="s">
        <v>77</v>
      </c>
      <c r="E21" s="1" t="s">
        <v>77</v>
      </c>
      <c r="F21" s="2"/>
      <c r="G21" s="2"/>
      <c r="H21" s="2"/>
      <c r="I21" s="2"/>
      <c r="J21" s="2"/>
    </row>
    <row r="22" spans="1:10" ht="14.25" customHeight="1">
      <c r="A22" s="3" t="s">
        <v>110</v>
      </c>
      <c r="B22" s="2" t="s">
        <v>111</v>
      </c>
      <c r="C22" s="2" t="s">
        <v>124</v>
      </c>
      <c r="D22" s="2"/>
      <c r="E22" s="2"/>
      <c r="F22" s="2"/>
      <c r="G22" s="2"/>
      <c r="H22" s="2"/>
      <c r="I22" s="2"/>
      <c r="J22" s="2"/>
    </row>
    <row r="23" spans="1:10" ht="14.25" customHeight="1">
      <c r="A23" s="3" t="s">
        <v>110</v>
      </c>
      <c r="B23" s="2" t="s">
        <v>111</v>
      </c>
      <c r="C23" s="2" t="s">
        <v>125</v>
      </c>
      <c r="D23" s="2"/>
      <c r="E23" s="2"/>
      <c r="F23" s="2"/>
      <c r="G23" s="2"/>
      <c r="H23" s="2"/>
      <c r="I23" s="2"/>
      <c r="J23" s="2"/>
    </row>
    <row r="24" spans="1:10" ht="14.25" customHeight="1">
      <c r="A24" s="3" t="s">
        <v>110</v>
      </c>
      <c r="B24" s="2" t="s">
        <v>111</v>
      </c>
      <c r="C24" s="2" t="s">
        <v>126</v>
      </c>
      <c r="D24" s="2"/>
      <c r="E24" s="2"/>
      <c r="F24" s="2"/>
      <c r="G24" s="2"/>
      <c r="H24" s="2"/>
      <c r="I24" s="2"/>
      <c r="J24" s="2"/>
    </row>
    <row r="25" spans="1:10" ht="14.25" customHeight="1">
      <c r="A25" s="3"/>
      <c r="B25" s="2"/>
      <c r="C25" s="2"/>
      <c r="D25" s="2"/>
      <c r="E25" s="2"/>
      <c r="F25" s="2"/>
      <c r="G25" s="2"/>
      <c r="H25" s="2"/>
      <c r="I25" s="2"/>
      <c r="J25" s="2"/>
    </row>
    <row r="26" spans="1:10" ht="14.25" customHeight="1">
      <c r="A26" s="3"/>
      <c r="B26" s="2"/>
      <c r="C26" s="2"/>
      <c r="D26" s="2"/>
      <c r="E26" s="2"/>
      <c r="F26" s="2"/>
      <c r="G26" s="2"/>
      <c r="H26" s="2"/>
      <c r="I26" s="2"/>
      <c r="J26" s="2"/>
    </row>
    <row r="27" spans="1:10" ht="14.25" customHeight="1">
      <c r="A27" s="4"/>
      <c r="B27" s="4"/>
      <c r="C27" s="4"/>
      <c r="D27" s="2"/>
      <c r="E27" s="2"/>
      <c r="F27" s="2"/>
      <c r="G27" s="2"/>
      <c r="H27" s="2"/>
      <c r="I27" s="2"/>
      <c r="J27" s="2"/>
    </row>
    <row r="28" spans="1:10" ht="14.25" customHeight="1">
      <c r="A28" s="2"/>
      <c r="B28" s="2"/>
      <c r="C28" s="2"/>
      <c r="D28" s="2"/>
      <c r="E28" s="2"/>
      <c r="F28" s="2"/>
      <c r="G28" s="2"/>
      <c r="H28" s="2"/>
      <c r="I28" s="2"/>
      <c r="J28" s="2"/>
    </row>
    <row r="29" spans="1:10" ht="14.25" customHeight="1">
      <c r="A29" s="2"/>
      <c r="B29" s="2"/>
      <c r="C29" s="2"/>
      <c r="D29" s="2"/>
      <c r="E29" s="2"/>
      <c r="F29" s="2"/>
      <c r="G29" s="2"/>
      <c r="H29" s="2"/>
      <c r="I29" s="2"/>
      <c r="J29" s="2"/>
    </row>
    <row r="30" spans="1:10" ht="14.25" customHeight="1">
      <c r="A30" s="2"/>
      <c r="B30" s="2"/>
      <c r="C30" s="2"/>
      <c r="D30" s="2"/>
      <c r="E30" s="2"/>
      <c r="F30" s="2"/>
      <c r="G30" s="2"/>
      <c r="H30" s="2"/>
      <c r="I30" s="2"/>
      <c r="J30" s="2"/>
    </row>
    <row r="31" spans="1:10" ht="14.25" customHeight="1">
      <c r="A31" s="2"/>
      <c r="B31" s="2"/>
      <c r="C31" s="2"/>
      <c r="D31" s="2"/>
      <c r="E31" s="2"/>
      <c r="F31" s="2"/>
      <c r="G31" s="2"/>
      <c r="H31" s="2"/>
      <c r="I31" s="2"/>
      <c r="J31" s="2"/>
    </row>
    <row r="32" spans="1:10" ht="14.25" customHeight="1">
      <c r="A32" s="2"/>
      <c r="B32" s="2"/>
      <c r="C32" s="2"/>
      <c r="D32" s="2"/>
      <c r="E32" s="2"/>
      <c r="F32" s="2"/>
      <c r="G32" s="2"/>
      <c r="H32" s="2"/>
      <c r="I32" s="2"/>
      <c r="J32" s="2"/>
    </row>
    <row r="33" spans="1:10" ht="14.25" customHeight="1">
      <c r="A33" s="2"/>
      <c r="B33" s="2"/>
      <c r="C33" s="2"/>
      <c r="D33" s="2"/>
      <c r="E33" s="2"/>
      <c r="F33" s="2"/>
      <c r="G33" s="2"/>
      <c r="H33" s="2"/>
      <c r="I33" s="2"/>
      <c r="J33" s="2"/>
    </row>
    <row r="34" spans="1:10" ht="14.25" customHeight="1">
      <c r="B34" s="2"/>
      <c r="C34" s="2"/>
      <c r="D34" s="2"/>
      <c r="E34" s="2"/>
      <c r="F34" s="2"/>
      <c r="G34" s="2"/>
      <c r="H34" s="2"/>
      <c r="I34" s="2"/>
      <c r="J34" s="2"/>
    </row>
    <row r="35" spans="1:10" ht="14.25" customHeight="1">
      <c r="A35" s="3"/>
      <c r="B35" s="2"/>
      <c r="C35" s="2"/>
      <c r="D35" s="2"/>
      <c r="E35" s="2"/>
      <c r="F35" s="2"/>
      <c r="G35" s="2"/>
      <c r="H35" s="2"/>
      <c r="I35" s="2"/>
      <c r="J35" s="2"/>
    </row>
    <row r="36" spans="1:10" ht="14.25" customHeight="1">
      <c r="A36" s="3"/>
      <c r="B36" s="2"/>
      <c r="C36" s="2"/>
      <c r="D36" s="2"/>
      <c r="E36" s="2"/>
      <c r="F36" s="2"/>
      <c r="G36" s="2"/>
      <c r="H36" s="2"/>
      <c r="I36" s="2"/>
      <c r="J36" s="2"/>
    </row>
    <row r="37" spans="1:10" ht="14.25" customHeight="1">
      <c r="A37" s="3"/>
      <c r="B37" s="2"/>
      <c r="C37" s="2"/>
      <c r="D37" s="2"/>
      <c r="E37" s="2"/>
      <c r="F37" s="2"/>
      <c r="G37" s="2"/>
      <c r="H37" s="2"/>
      <c r="I37" s="2"/>
      <c r="J37" s="2"/>
    </row>
    <row r="38" spans="1:10" ht="14.25" customHeight="1">
      <c r="A38" s="3"/>
      <c r="B38" s="2"/>
      <c r="C38" s="2"/>
      <c r="D38" s="2"/>
      <c r="E38" s="2"/>
      <c r="F38" s="2"/>
      <c r="G38" s="2"/>
      <c r="H38" s="2"/>
      <c r="I38" s="2"/>
      <c r="J38" s="2"/>
    </row>
    <row r="39" spans="1:10" ht="14.25" customHeight="1">
      <c r="A39" s="3"/>
      <c r="B39" s="2"/>
      <c r="C39" s="2"/>
      <c r="D39" s="2"/>
      <c r="E39" s="2"/>
      <c r="F39" s="2"/>
      <c r="G39" s="2"/>
      <c r="H39" s="2"/>
      <c r="I39" s="2"/>
      <c r="J39" s="2"/>
    </row>
    <row r="40" spans="1:10" ht="14.25" customHeight="1">
      <c r="A40" s="3"/>
      <c r="B40" s="2"/>
      <c r="C40" s="2"/>
      <c r="D40" s="2"/>
      <c r="E40" s="2"/>
      <c r="F40" s="2"/>
      <c r="G40" s="2"/>
      <c r="H40" s="2"/>
      <c r="I40" s="2"/>
      <c r="J40" s="2"/>
    </row>
    <row r="41" spans="1:10" ht="14.25" customHeight="1">
      <c r="A41" s="3"/>
      <c r="B41" s="2"/>
      <c r="C41" s="2"/>
      <c r="D41" s="2"/>
      <c r="E41" s="2"/>
      <c r="F41" s="2"/>
      <c r="G41" s="2"/>
      <c r="H41" s="2"/>
      <c r="I41" s="2"/>
      <c r="J41" s="2"/>
    </row>
    <row r="42" spans="1:10" ht="14.25" customHeight="1">
      <c r="A42" s="3"/>
      <c r="B42" s="2"/>
      <c r="C42" s="2"/>
      <c r="D42" s="2"/>
      <c r="E42" s="2"/>
      <c r="F42" s="2"/>
      <c r="G42" s="2"/>
      <c r="H42" s="2"/>
      <c r="I42" s="2"/>
      <c r="J42" s="2"/>
    </row>
    <row r="43" spans="1:10" ht="14.25" customHeight="1">
      <c r="A43" s="3"/>
      <c r="B43" s="2"/>
      <c r="C43" s="2"/>
      <c r="D43" s="2"/>
      <c r="E43" s="2"/>
      <c r="F43" s="2"/>
      <c r="G43" s="2"/>
      <c r="H43" s="2"/>
      <c r="I43" s="2"/>
      <c r="J43" s="2"/>
    </row>
    <row r="44" spans="1:10" ht="14.25" customHeight="1">
      <c r="A44" s="3"/>
      <c r="B44" s="2"/>
      <c r="C44" s="2"/>
      <c r="D44" s="2"/>
      <c r="E44" s="2"/>
      <c r="F44" s="2"/>
      <c r="G44" s="2"/>
      <c r="H44" s="2"/>
      <c r="I44" s="2"/>
      <c r="J44" s="2"/>
    </row>
    <row r="45" spans="1:10" ht="14.25" customHeight="1">
      <c r="A45" s="3"/>
      <c r="B45" s="2"/>
      <c r="C45" s="2"/>
      <c r="D45" s="2"/>
      <c r="E45" s="2"/>
      <c r="F45" s="2"/>
      <c r="G45" s="2"/>
      <c r="H45" s="2"/>
      <c r="I45" s="2"/>
      <c r="J45" s="2"/>
    </row>
    <row r="46" spans="1:10" ht="14.25" customHeight="1">
      <c r="A46" s="3"/>
      <c r="B46" s="2"/>
      <c r="C46" s="2"/>
      <c r="D46" s="2"/>
      <c r="E46" s="2"/>
      <c r="F46" s="2"/>
      <c r="G46" s="2"/>
      <c r="H46" s="2"/>
      <c r="I46" s="2"/>
      <c r="J46" s="2"/>
    </row>
    <row r="47" spans="1:10" ht="14.25" customHeight="1">
      <c r="A47" s="3"/>
      <c r="B47" s="2"/>
      <c r="C47" s="2"/>
      <c r="D47" s="2"/>
      <c r="E47" s="2"/>
      <c r="F47" s="2"/>
      <c r="G47" s="2"/>
      <c r="H47" s="2"/>
      <c r="I47" s="2"/>
      <c r="J47" s="2"/>
    </row>
    <row r="48" spans="1:10" ht="14.25" customHeight="1">
      <c r="A48" s="3"/>
      <c r="B48" s="2"/>
      <c r="C48" s="2"/>
      <c r="D48" s="2"/>
      <c r="E48" s="2"/>
      <c r="F48" s="2"/>
      <c r="G48" s="2"/>
      <c r="H48" s="2"/>
      <c r="I48" s="2"/>
      <c r="J48" s="2"/>
    </row>
    <row r="49" spans="1:10" ht="14.25" customHeight="1">
      <c r="A49" s="3"/>
      <c r="B49" s="2"/>
      <c r="C49" s="2"/>
      <c r="D49" s="2"/>
      <c r="E49" s="2"/>
      <c r="F49" s="2"/>
      <c r="G49" s="2"/>
      <c r="H49" s="2"/>
      <c r="I49" s="2"/>
      <c r="J49" s="2"/>
    </row>
    <row r="50" spans="1:10" ht="14.25" customHeight="1">
      <c r="A50" s="3"/>
      <c r="B50" s="2"/>
      <c r="C50" s="2"/>
      <c r="D50" s="2"/>
      <c r="E50" s="2"/>
      <c r="F50" s="2"/>
      <c r="G50" s="2"/>
      <c r="H50" s="2"/>
      <c r="I50" s="2"/>
      <c r="J50" s="2"/>
    </row>
    <row r="51" spans="1:10" ht="14.25" customHeight="1">
      <c r="A51" s="3"/>
      <c r="B51" s="2"/>
      <c r="C51" s="2"/>
      <c r="D51" s="2"/>
      <c r="E51" s="2"/>
      <c r="F51" s="2"/>
      <c r="G51" s="2"/>
      <c r="H51" s="2"/>
      <c r="I51" s="2"/>
      <c r="J51" s="2"/>
    </row>
    <row r="52" spans="1:10" ht="14.25" customHeight="1">
      <c r="A52" s="3"/>
      <c r="B52" s="2"/>
      <c r="C52" s="2"/>
      <c r="D52" s="2"/>
      <c r="E52" s="2"/>
      <c r="F52" s="2"/>
      <c r="G52" s="2"/>
      <c r="H52" s="2"/>
      <c r="I52" s="2"/>
      <c r="J52" s="2"/>
    </row>
    <row r="53" spans="1:10" ht="14.25" customHeight="1">
      <c r="A53" s="3"/>
      <c r="B53" s="2"/>
      <c r="C53" s="2"/>
      <c r="D53" s="2"/>
      <c r="E53" s="2"/>
      <c r="F53" s="2"/>
      <c r="G53" s="2"/>
      <c r="H53" s="2"/>
      <c r="I53" s="2"/>
      <c r="J53" s="2"/>
    </row>
    <row r="54" spans="1:10" ht="14.25" customHeight="1">
      <c r="A54" s="3"/>
      <c r="B54" s="2"/>
      <c r="C54" s="2"/>
      <c r="D54" s="2"/>
      <c r="E54" s="2"/>
      <c r="F54" s="2"/>
      <c r="G54" s="2"/>
      <c r="H54" s="2"/>
      <c r="I54" s="2"/>
      <c r="J54" s="2"/>
    </row>
    <row r="55" spans="1:10" ht="14.25" customHeight="1">
      <c r="D55" s="2"/>
      <c r="E55" s="2"/>
      <c r="F55" s="2" t="s">
        <v>82</v>
      </c>
      <c r="G55" s="2"/>
      <c r="H55" s="2"/>
      <c r="I55" s="2" t="s">
        <v>78</v>
      </c>
      <c r="J55" s="2" t="s">
        <v>84</v>
      </c>
    </row>
    <row r="56" spans="1:10" ht="14.25" customHeight="1">
      <c r="D56" s="2"/>
      <c r="E56" s="2"/>
      <c r="F56" s="2" t="s">
        <v>87</v>
      </c>
      <c r="G56" s="2"/>
      <c r="H56" s="2"/>
      <c r="I56" s="2" t="s">
        <v>83</v>
      </c>
      <c r="J56" s="2" t="s">
        <v>89</v>
      </c>
    </row>
    <row r="57" spans="1:10" ht="14.25" customHeight="1">
      <c r="D57" s="2"/>
      <c r="E57" s="2"/>
      <c r="F57" s="2" t="s">
        <v>77</v>
      </c>
      <c r="G57" s="2"/>
      <c r="H57" s="2"/>
      <c r="I57" s="2" t="s">
        <v>88</v>
      </c>
      <c r="J57" s="2" t="s">
        <v>93</v>
      </c>
    </row>
    <row r="58" spans="1:10" ht="14.25" customHeight="1">
      <c r="D58" s="2"/>
      <c r="E58" s="2"/>
      <c r="F58" s="2"/>
      <c r="G58" s="2"/>
      <c r="H58" s="2"/>
      <c r="I58" s="2" t="s">
        <v>92</v>
      </c>
      <c r="J58" s="2" t="s">
        <v>99</v>
      </c>
    </row>
    <row r="59" spans="1:10" ht="14.25" customHeight="1">
      <c r="D59" s="2"/>
      <c r="E59" s="2"/>
      <c r="F59" s="2"/>
      <c r="G59" s="2"/>
      <c r="H59" s="2"/>
      <c r="I59" s="2" t="s">
        <v>98</v>
      </c>
      <c r="J59" s="2" t="s">
        <v>104</v>
      </c>
    </row>
    <row r="60" spans="1:10" ht="14.25" customHeight="1">
      <c r="D60" s="2"/>
      <c r="E60" s="2"/>
      <c r="F60" s="2"/>
      <c r="G60" s="2"/>
      <c r="H60" s="2"/>
      <c r="I60" s="2" t="s">
        <v>103</v>
      </c>
      <c r="J60" s="2" t="s">
        <v>109</v>
      </c>
    </row>
    <row r="61" spans="1:10" ht="14.25" customHeight="1">
      <c r="D61" s="2"/>
      <c r="E61" s="2"/>
      <c r="F61" s="2"/>
      <c r="G61" s="2"/>
      <c r="H61" s="2"/>
      <c r="I61" s="2" t="s">
        <v>108</v>
      </c>
      <c r="J61" s="2" t="s">
        <v>116</v>
      </c>
    </row>
    <row r="62" spans="1:10" ht="14.25" customHeight="1">
      <c r="D62" s="2"/>
      <c r="E62" s="2"/>
      <c r="F62" s="2"/>
      <c r="G62" s="2"/>
      <c r="H62" s="2"/>
      <c r="I62" s="2" t="s">
        <v>119</v>
      </c>
      <c r="J62" s="2"/>
    </row>
    <row r="63" spans="1:10" ht="14.25" customHeight="1">
      <c r="D63" s="2"/>
      <c r="E63" s="2"/>
      <c r="F63" s="2"/>
      <c r="G63" s="2"/>
      <c r="H63" s="2"/>
      <c r="I63" s="2"/>
      <c r="J63" s="2"/>
    </row>
    <row r="64" spans="1:10" ht="14.25" customHeight="1">
      <c r="D64" s="2"/>
      <c r="E64" s="2"/>
      <c r="F64" s="2"/>
      <c r="G64" s="2"/>
      <c r="H64" s="2"/>
      <c r="I64" s="2"/>
      <c r="J64" s="2"/>
    </row>
    <row r="65" spans="1:10" ht="14.25" customHeight="1">
      <c r="D65" s="2"/>
      <c r="E65" s="2"/>
      <c r="F65" s="2"/>
      <c r="G65" s="2"/>
      <c r="H65" s="2"/>
      <c r="I65" s="2"/>
      <c r="J65" s="2"/>
    </row>
    <row r="66" spans="1:10" ht="14.25" customHeight="1">
      <c r="D66" s="2"/>
      <c r="E66" s="2"/>
      <c r="F66" s="2"/>
      <c r="G66" s="2"/>
      <c r="H66" s="2"/>
      <c r="I66" s="2"/>
      <c r="J66" s="2"/>
    </row>
    <row r="67" spans="1:10" ht="14.25" customHeight="1">
      <c r="D67" s="2"/>
      <c r="E67" s="2"/>
      <c r="F67" s="2"/>
      <c r="G67" s="2"/>
      <c r="H67" s="2"/>
      <c r="I67" s="2"/>
      <c r="J67" s="2"/>
    </row>
    <row r="68" spans="1:10" ht="14.25" customHeight="1">
      <c r="A68" s="2"/>
      <c r="B68" s="2"/>
      <c r="C68" s="2"/>
      <c r="D68" s="2"/>
      <c r="E68" s="2"/>
      <c r="F68" s="2"/>
      <c r="G68" s="2"/>
      <c r="H68" s="2"/>
      <c r="I68" s="2"/>
      <c r="J68" s="2"/>
    </row>
    <row r="69" spans="1:10" ht="14.25" customHeight="1">
      <c r="A69" s="2"/>
      <c r="B69" s="2"/>
      <c r="C69" s="2"/>
      <c r="D69" s="2"/>
      <c r="E69" s="2"/>
      <c r="F69" s="2"/>
      <c r="G69" s="2"/>
      <c r="H69" s="2"/>
      <c r="I69" s="2"/>
      <c r="J69" s="2"/>
    </row>
    <row r="70" spans="1:10" ht="14.25" customHeight="1">
      <c r="A70" s="2"/>
      <c r="B70" s="2"/>
      <c r="C70" s="2"/>
      <c r="D70" s="2"/>
      <c r="E70" s="2"/>
      <c r="F70" s="2"/>
      <c r="G70" s="2"/>
      <c r="H70" s="2"/>
      <c r="I70" s="2"/>
      <c r="J70" s="2"/>
    </row>
    <row r="71" spans="1:10" ht="14.25" customHeight="1">
      <c r="A71" s="2"/>
      <c r="B71" s="2"/>
      <c r="C71" s="2"/>
      <c r="D71" s="2"/>
      <c r="E71" s="2"/>
      <c r="F71" s="2"/>
      <c r="G71" s="2"/>
      <c r="H71" s="2"/>
      <c r="I71" s="2"/>
      <c r="J71" s="2"/>
    </row>
    <row r="72" spans="1:10" ht="14.25" customHeight="1">
      <c r="A72" s="2"/>
      <c r="B72" s="2"/>
      <c r="C72" s="2"/>
      <c r="D72" s="2"/>
      <c r="E72" s="2"/>
      <c r="F72" s="2"/>
      <c r="G72" s="2"/>
      <c r="H72" s="2"/>
      <c r="I72" s="2"/>
      <c r="J72" s="2"/>
    </row>
    <row r="73" spans="1:10" ht="14.25" customHeight="1">
      <c r="A73" s="2"/>
      <c r="B73" s="2"/>
      <c r="C73" s="2"/>
      <c r="D73" s="2"/>
      <c r="E73" s="2"/>
      <c r="F73" s="2"/>
      <c r="G73" s="2"/>
      <c r="H73" s="2"/>
      <c r="I73" s="2"/>
      <c r="J73" s="2"/>
    </row>
    <row r="74" spans="1:10" ht="14.25" customHeight="1">
      <c r="A74" s="2"/>
      <c r="B74" s="2"/>
      <c r="C74" s="2"/>
      <c r="D74" s="2"/>
      <c r="E74" s="2"/>
      <c r="F74" s="2"/>
      <c r="G74" s="2"/>
      <c r="H74" s="2"/>
      <c r="I74" s="2"/>
      <c r="J74" s="2"/>
    </row>
    <row r="75" spans="1:10" ht="14.25" customHeight="1">
      <c r="A75" s="2"/>
      <c r="B75" s="2"/>
      <c r="C75" s="2"/>
      <c r="D75" s="2"/>
      <c r="E75" s="2"/>
      <c r="F75" s="2"/>
      <c r="G75" s="2"/>
      <c r="H75" s="2"/>
      <c r="I75" s="2"/>
      <c r="J75" s="2"/>
    </row>
    <row r="76" spans="1:10" ht="14.25" customHeight="1">
      <c r="A76" s="2"/>
      <c r="B76" s="2"/>
      <c r="C76" s="2"/>
      <c r="D76" s="2"/>
      <c r="E76" s="2"/>
      <c r="F76" s="2"/>
      <c r="G76" s="2"/>
      <c r="H76" s="2"/>
      <c r="I76" s="2"/>
      <c r="J76" s="2"/>
    </row>
    <row r="77" spans="1:10" ht="14.25" customHeight="1">
      <c r="A77" s="2"/>
      <c r="B77" s="2"/>
      <c r="C77" s="2"/>
      <c r="D77" s="2"/>
      <c r="E77" s="2"/>
      <c r="F77" s="2"/>
      <c r="G77" s="2"/>
      <c r="H77" s="2"/>
      <c r="I77" s="2"/>
      <c r="J77" s="2"/>
    </row>
    <row r="78" spans="1:10" ht="14.25" customHeight="1">
      <c r="A78" s="2"/>
      <c r="B78" s="2"/>
      <c r="C78" s="2"/>
      <c r="D78" s="2"/>
      <c r="E78" s="2"/>
      <c r="F78" s="2"/>
      <c r="G78" s="2"/>
      <c r="H78" s="2"/>
      <c r="I78" s="2"/>
      <c r="J78" s="2"/>
    </row>
    <row r="79" spans="1:10" ht="14.25" customHeight="1">
      <c r="A79" s="2"/>
      <c r="B79" s="2"/>
      <c r="C79" s="2"/>
      <c r="D79" s="2"/>
      <c r="E79" s="2"/>
      <c r="F79" s="2"/>
      <c r="G79" s="2"/>
      <c r="H79" s="2"/>
      <c r="I79" s="2"/>
      <c r="J79" s="2"/>
    </row>
    <row r="80" spans="1:10" ht="14.25" customHeight="1">
      <c r="A80" s="2"/>
      <c r="B80" s="2"/>
      <c r="C80" s="2"/>
      <c r="D80" s="2"/>
      <c r="E80" s="2"/>
      <c r="F80" s="2"/>
      <c r="G80" s="2"/>
      <c r="H80" s="2"/>
      <c r="I80" s="2"/>
      <c r="J80" s="2"/>
    </row>
    <row r="81" spans="1:10" ht="14.25" customHeight="1">
      <c r="A81" s="2"/>
      <c r="B81" s="2"/>
      <c r="C81" s="2"/>
      <c r="D81" s="2"/>
      <c r="E81" s="2"/>
      <c r="F81" s="2"/>
      <c r="G81" s="2"/>
      <c r="H81" s="2"/>
      <c r="I81" s="2"/>
      <c r="J81" s="2"/>
    </row>
    <row r="82" spans="1:10" ht="14.25" customHeight="1">
      <c r="A82" s="2"/>
      <c r="B82" s="2"/>
      <c r="C82" s="2"/>
      <c r="D82" s="2"/>
      <c r="E82" s="2"/>
      <c r="F82" s="2"/>
      <c r="G82" s="2"/>
      <c r="H82" s="2"/>
      <c r="I82" s="2"/>
      <c r="J82" s="2"/>
    </row>
    <row r="83" spans="1:10" ht="14.25" customHeight="1">
      <c r="A83" s="2"/>
      <c r="B83" s="2"/>
      <c r="C83" s="2"/>
      <c r="D83" s="2"/>
      <c r="E83" s="2"/>
      <c r="F83" s="2"/>
      <c r="G83" s="2"/>
      <c r="H83" s="2"/>
      <c r="I83" s="2"/>
      <c r="J83" s="2"/>
    </row>
    <row r="84" spans="1:10" ht="14.25" customHeight="1">
      <c r="A84" s="2"/>
      <c r="B84" s="2"/>
      <c r="C84" s="2"/>
      <c r="D84" s="2"/>
      <c r="E84" s="2"/>
      <c r="F84" s="2"/>
      <c r="G84" s="2"/>
      <c r="H84" s="2"/>
      <c r="I84" s="2"/>
      <c r="J84" s="2"/>
    </row>
    <row r="85" spans="1:10" ht="14.25" customHeight="1">
      <c r="A85" s="2"/>
      <c r="B85" s="2"/>
      <c r="C85" s="2"/>
      <c r="D85" s="2"/>
      <c r="E85" s="2"/>
      <c r="F85" s="2"/>
      <c r="G85" s="2"/>
      <c r="H85" s="2"/>
      <c r="I85" s="2"/>
      <c r="J85" s="2"/>
    </row>
    <row r="86" spans="1:10" ht="14.25" customHeight="1">
      <c r="A86" s="2"/>
      <c r="B86" s="2"/>
      <c r="C86" s="2"/>
      <c r="D86" s="2"/>
      <c r="E86" s="2"/>
      <c r="F86" s="2"/>
      <c r="G86" s="2"/>
      <c r="H86" s="2"/>
      <c r="I86" s="2"/>
      <c r="J86" s="2"/>
    </row>
    <row r="87" spans="1:10" ht="14.25" customHeight="1">
      <c r="A87" s="2"/>
      <c r="B87" s="2"/>
      <c r="C87" s="2"/>
      <c r="D87" s="2"/>
      <c r="E87" s="2"/>
      <c r="F87" s="2"/>
      <c r="G87" s="2"/>
      <c r="H87" s="2"/>
      <c r="I87" s="2"/>
      <c r="J87" s="2"/>
    </row>
    <row r="88" spans="1:10" ht="14.25" customHeight="1">
      <c r="A88" s="2"/>
      <c r="B88" s="2"/>
      <c r="C88" s="2"/>
      <c r="D88" s="2"/>
      <c r="E88" s="2"/>
      <c r="F88" s="2"/>
      <c r="G88" s="2"/>
      <c r="H88" s="2"/>
      <c r="I88" s="2"/>
      <c r="J88" s="2"/>
    </row>
    <row r="89" spans="1:10" ht="14.25" customHeight="1">
      <c r="A89" s="2"/>
      <c r="B89" s="2"/>
      <c r="C89" s="2"/>
      <c r="D89" s="2"/>
      <c r="E89" s="2"/>
      <c r="F89" s="2"/>
      <c r="G89" s="2"/>
      <c r="H89" s="2"/>
      <c r="I89" s="2"/>
      <c r="J89" s="2"/>
    </row>
    <row r="90" spans="1:10" ht="14.25" customHeight="1">
      <c r="A90" s="2"/>
      <c r="B90" s="2"/>
      <c r="C90" s="2"/>
      <c r="D90" s="2"/>
      <c r="E90" s="2"/>
      <c r="F90" s="2"/>
      <c r="G90" s="2"/>
      <c r="H90" s="2"/>
      <c r="I90" s="2"/>
      <c r="J90" s="2"/>
    </row>
    <row r="91" spans="1:10" ht="14.25" customHeight="1">
      <c r="A91" s="2"/>
      <c r="B91" s="2"/>
      <c r="C91" s="2"/>
      <c r="D91" s="2"/>
      <c r="E91" s="2"/>
      <c r="F91" s="2"/>
      <c r="G91" s="2"/>
      <c r="H91" s="2"/>
      <c r="I91" s="2"/>
      <c r="J91" s="2"/>
    </row>
    <row r="92" spans="1:10" ht="14.25" customHeight="1">
      <c r="A92" s="2"/>
      <c r="B92" s="2"/>
      <c r="C92" s="2"/>
      <c r="D92" s="2"/>
      <c r="E92" s="2"/>
      <c r="F92" s="2"/>
      <c r="G92" s="2"/>
      <c r="H92" s="2"/>
      <c r="I92" s="2"/>
      <c r="J92" s="2"/>
    </row>
    <row r="93" spans="1:10" ht="14.25" customHeight="1">
      <c r="A93" s="2"/>
      <c r="B93" s="2"/>
      <c r="C93" s="2"/>
      <c r="D93" s="2"/>
      <c r="E93" s="2"/>
      <c r="F93" s="2"/>
      <c r="G93" s="2"/>
      <c r="H93" s="2"/>
      <c r="I93" s="2"/>
      <c r="J93" s="2"/>
    </row>
    <row r="94" spans="1:10" ht="14.25" customHeight="1">
      <c r="A94" s="2"/>
      <c r="B94" s="2"/>
      <c r="C94" s="2"/>
      <c r="D94" s="2"/>
      <c r="E94" s="2"/>
      <c r="F94" s="2"/>
      <c r="G94" s="2"/>
      <c r="H94" s="2"/>
      <c r="I94" s="2"/>
      <c r="J94" s="2"/>
    </row>
    <row r="95" spans="1:10" ht="14.25" customHeight="1">
      <c r="A95" s="2"/>
      <c r="B95" s="2"/>
      <c r="C95" s="2"/>
      <c r="D95" s="2"/>
      <c r="E95" s="2"/>
      <c r="F95" s="2"/>
      <c r="G95" s="2"/>
      <c r="H95" s="2"/>
      <c r="I95" s="2"/>
      <c r="J95" s="2"/>
    </row>
    <row r="96" spans="1:10" ht="14.25" customHeight="1">
      <c r="A96" s="2"/>
      <c r="B96" s="2"/>
      <c r="C96" s="2"/>
      <c r="D96" s="2"/>
      <c r="E96" s="2"/>
      <c r="F96" s="2"/>
      <c r="G96" s="2"/>
      <c r="H96" s="2"/>
      <c r="I96" s="2"/>
      <c r="J96" s="2"/>
    </row>
    <row r="97" spans="1:10" ht="14.25" customHeight="1">
      <c r="A97" s="2"/>
      <c r="B97" s="2"/>
      <c r="C97" s="2"/>
      <c r="D97" s="2"/>
      <c r="E97" s="2"/>
      <c r="F97" s="2"/>
      <c r="G97" s="2"/>
      <c r="H97" s="2"/>
      <c r="I97" s="2"/>
      <c r="J97" s="2"/>
    </row>
    <row r="98" spans="1:10" ht="14.25" customHeight="1">
      <c r="A98" s="2"/>
      <c r="B98" s="2"/>
      <c r="C98" s="2"/>
      <c r="D98" s="2"/>
      <c r="E98" s="2"/>
      <c r="F98" s="2"/>
      <c r="G98" s="2"/>
      <c r="H98" s="2"/>
      <c r="I98" s="2"/>
      <c r="J98" s="2"/>
    </row>
    <row r="99" spans="1:10" ht="14.25" customHeight="1">
      <c r="A99" s="2"/>
      <c r="B99" s="2"/>
      <c r="C99" s="2"/>
      <c r="D99" s="2"/>
      <c r="E99" s="2"/>
      <c r="F99" s="2"/>
      <c r="G99" s="2"/>
      <c r="H99" s="2"/>
      <c r="I99" s="2"/>
      <c r="J99" s="2"/>
    </row>
    <row r="100" spans="1:10" ht="14.25" customHeight="1">
      <c r="A100" s="2"/>
      <c r="B100" s="2"/>
      <c r="C100" s="2"/>
      <c r="D100" s="2"/>
      <c r="E100" s="2"/>
      <c r="F100" s="2"/>
      <c r="G100" s="2"/>
      <c r="H100" s="2"/>
      <c r="I100" s="2"/>
      <c r="J100" s="2"/>
    </row>
    <row r="101" spans="1:10" ht="14.25" customHeight="1">
      <c r="A101" s="2"/>
      <c r="B101" s="2"/>
      <c r="C101" s="2"/>
      <c r="D101" s="2"/>
      <c r="E101" s="2"/>
      <c r="F101" s="2"/>
      <c r="G101" s="2"/>
      <c r="H101" s="2"/>
      <c r="I101" s="2"/>
      <c r="J101" s="2"/>
    </row>
    <row r="102" spans="1:10" ht="14.25" customHeight="1">
      <c r="A102" s="2"/>
      <c r="B102" s="2"/>
      <c r="C102" s="2"/>
      <c r="D102" s="2"/>
      <c r="E102" s="2"/>
      <c r="F102" s="2"/>
      <c r="G102" s="2"/>
      <c r="H102" s="2"/>
      <c r="I102" s="2"/>
      <c r="J102" s="2"/>
    </row>
    <row r="103" spans="1:10" ht="14.25" customHeight="1">
      <c r="A103" s="2"/>
      <c r="B103" s="2"/>
      <c r="C103" s="2"/>
      <c r="D103" s="2"/>
      <c r="E103" s="2"/>
      <c r="F103" s="2"/>
      <c r="G103" s="2"/>
      <c r="H103" s="2"/>
      <c r="I103" s="2"/>
      <c r="J103" s="2"/>
    </row>
    <row r="104" spans="1:10" ht="14.25" customHeight="1">
      <c r="A104" s="2"/>
      <c r="B104" s="2"/>
      <c r="C104" s="2"/>
      <c r="D104" s="2"/>
      <c r="E104" s="2"/>
      <c r="F104" s="2"/>
      <c r="G104" s="2"/>
      <c r="H104" s="2"/>
      <c r="I104" s="2"/>
      <c r="J104" s="2"/>
    </row>
    <row r="105" spans="1:10" ht="14.25" customHeight="1">
      <c r="A105" s="2"/>
      <c r="B105" s="2"/>
      <c r="C105" s="2"/>
      <c r="D105" s="2"/>
      <c r="E105" s="2"/>
      <c r="F105" s="2"/>
      <c r="G105" s="2"/>
      <c r="H105" s="2"/>
      <c r="I105" s="2"/>
      <c r="J105" s="2"/>
    </row>
    <row r="106" spans="1:10" ht="14.25" customHeight="1">
      <c r="A106" s="2"/>
      <c r="B106" s="2"/>
      <c r="C106" s="2"/>
      <c r="D106" s="2"/>
      <c r="E106" s="2"/>
      <c r="F106" s="2"/>
      <c r="G106" s="2"/>
      <c r="H106" s="2"/>
      <c r="I106" s="2"/>
      <c r="J106" s="2"/>
    </row>
    <row r="107" spans="1:10" ht="14.25" customHeight="1">
      <c r="A107" s="2"/>
      <c r="B107" s="2"/>
      <c r="C107" s="2"/>
      <c r="D107" s="2"/>
      <c r="E107" s="2"/>
      <c r="F107" s="2"/>
      <c r="G107" s="2"/>
      <c r="H107" s="2"/>
      <c r="I107" s="2"/>
      <c r="J107" s="2"/>
    </row>
    <row r="108" spans="1:10" ht="14.25" customHeight="1">
      <c r="A108" s="2"/>
      <c r="B108" s="2"/>
      <c r="C108" s="2"/>
      <c r="D108" s="2"/>
      <c r="E108" s="2"/>
      <c r="F108" s="2"/>
      <c r="G108" s="2"/>
      <c r="H108" s="2"/>
      <c r="I108" s="2"/>
      <c r="J108" s="2"/>
    </row>
    <row r="109" spans="1:10" ht="14.25" customHeight="1">
      <c r="A109" s="2"/>
      <c r="B109" s="2"/>
      <c r="C109" s="2"/>
      <c r="D109" s="2"/>
      <c r="E109" s="2"/>
      <c r="F109" s="2"/>
      <c r="G109" s="2"/>
      <c r="H109" s="2"/>
      <c r="I109" s="2"/>
      <c r="J109" s="2"/>
    </row>
    <row r="110" spans="1:10" ht="14.25" customHeight="1">
      <c r="A110" s="2"/>
      <c r="B110" s="2"/>
      <c r="C110" s="2"/>
      <c r="D110" s="2"/>
      <c r="E110" s="2"/>
      <c r="F110" s="2"/>
      <c r="G110" s="2"/>
      <c r="H110" s="2"/>
      <c r="I110" s="2"/>
      <c r="J110" s="2"/>
    </row>
    <row r="111" spans="1:10" ht="14.25" customHeight="1">
      <c r="A111" s="2"/>
      <c r="B111" s="2"/>
      <c r="C111" s="2"/>
      <c r="D111" s="2"/>
      <c r="E111" s="2"/>
      <c r="F111" s="2"/>
      <c r="G111" s="2"/>
      <c r="H111" s="2"/>
      <c r="I111" s="2"/>
      <c r="J111" s="2"/>
    </row>
    <row r="112" spans="1:10" ht="14.25" customHeight="1">
      <c r="A112" s="2"/>
      <c r="B112" s="2"/>
      <c r="C112" s="2"/>
      <c r="D112" s="2"/>
      <c r="E112" s="2"/>
      <c r="F112" s="2"/>
      <c r="G112" s="2"/>
      <c r="H112" s="2"/>
      <c r="I112" s="2"/>
      <c r="J112" s="2"/>
    </row>
    <row r="113" spans="1:10" ht="14.25" customHeight="1">
      <c r="A113" s="2"/>
      <c r="B113" s="2"/>
      <c r="C113" s="2"/>
      <c r="D113" s="2"/>
      <c r="E113" s="2"/>
      <c r="F113" s="2"/>
      <c r="G113" s="2"/>
      <c r="H113" s="2"/>
      <c r="I113" s="2"/>
      <c r="J113" s="2"/>
    </row>
    <row r="114" spans="1:10" ht="14.25" customHeight="1">
      <c r="A114" s="2"/>
      <c r="B114" s="2"/>
      <c r="C114" s="2"/>
      <c r="D114" s="2"/>
      <c r="E114" s="2"/>
      <c r="F114" s="2"/>
      <c r="G114" s="2"/>
      <c r="H114" s="2"/>
      <c r="I114" s="2"/>
      <c r="J114" s="2"/>
    </row>
    <row r="115" spans="1:10" ht="14.25" customHeight="1">
      <c r="A115" s="2"/>
      <c r="B115" s="2"/>
      <c r="C115" s="2"/>
      <c r="D115" s="2"/>
      <c r="E115" s="2"/>
      <c r="F115" s="2"/>
      <c r="G115" s="2"/>
      <c r="H115" s="2"/>
      <c r="I115" s="2"/>
      <c r="J115" s="2"/>
    </row>
    <row r="116" spans="1:10" ht="14.25" customHeight="1">
      <c r="A116" s="2"/>
      <c r="B116" s="2"/>
      <c r="C116" s="2"/>
      <c r="D116" s="2"/>
      <c r="E116" s="2"/>
      <c r="F116" s="2"/>
      <c r="G116" s="2"/>
      <c r="H116" s="2"/>
      <c r="I116" s="2"/>
      <c r="J116" s="2"/>
    </row>
    <row r="117" spans="1:10" ht="14.25" customHeight="1">
      <c r="A117" s="2"/>
      <c r="B117" s="2"/>
      <c r="C117" s="2"/>
      <c r="D117" s="2"/>
      <c r="E117" s="2"/>
      <c r="F117" s="2"/>
      <c r="G117" s="2"/>
      <c r="H117" s="2"/>
      <c r="I117" s="2"/>
      <c r="J117" s="2"/>
    </row>
    <row r="118" spans="1:10" ht="14.25" customHeight="1">
      <c r="A118" s="2"/>
      <c r="B118" s="2"/>
      <c r="C118" s="2"/>
      <c r="D118" s="2"/>
      <c r="E118" s="2"/>
      <c r="F118" s="2"/>
      <c r="G118" s="2"/>
      <c r="H118" s="2"/>
      <c r="I118" s="2"/>
      <c r="J118" s="2"/>
    </row>
    <row r="119" spans="1:10" ht="14.25" customHeight="1">
      <c r="A119" s="2"/>
      <c r="B119" s="2"/>
      <c r="C119" s="2"/>
      <c r="D119" s="2"/>
      <c r="E119" s="2"/>
      <c r="F119" s="2"/>
      <c r="G119" s="2"/>
      <c r="H119" s="2"/>
      <c r="I119" s="2"/>
      <c r="J119" s="2"/>
    </row>
    <row r="120" spans="1:10" ht="14.25" customHeight="1">
      <c r="A120" s="2"/>
      <c r="B120" s="2"/>
      <c r="C120" s="2"/>
      <c r="D120" s="2"/>
      <c r="E120" s="2"/>
      <c r="F120" s="2"/>
      <c r="G120" s="2"/>
      <c r="H120" s="2"/>
      <c r="I120" s="2"/>
      <c r="J120" s="2"/>
    </row>
    <row r="121" spans="1:10" ht="14.25" customHeight="1">
      <c r="A121" s="2"/>
      <c r="B121" s="2"/>
      <c r="C121" s="2"/>
      <c r="D121" s="2"/>
      <c r="E121" s="2"/>
      <c r="F121" s="2"/>
      <c r="G121" s="2"/>
      <c r="H121" s="2"/>
      <c r="I121" s="2"/>
      <c r="J121" s="2"/>
    </row>
    <row r="122" spans="1:10" ht="14.25" customHeight="1">
      <c r="A122" s="2"/>
      <c r="B122" s="2"/>
      <c r="C122" s="2"/>
      <c r="D122" s="2"/>
      <c r="E122" s="2"/>
      <c r="F122" s="2"/>
      <c r="G122" s="2"/>
      <c r="H122" s="2"/>
      <c r="I122" s="2"/>
      <c r="J122" s="2"/>
    </row>
    <row r="123" spans="1:10" ht="14.25" customHeight="1">
      <c r="A123" s="2"/>
      <c r="B123" s="2"/>
      <c r="C123" s="2"/>
      <c r="D123" s="2"/>
      <c r="E123" s="2"/>
      <c r="F123" s="2"/>
      <c r="G123" s="2"/>
      <c r="H123" s="2"/>
      <c r="I123" s="2"/>
      <c r="J123" s="2"/>
    </row>
    <row r="124" spans="1:10" ht="14.25" customHeight="1">
      <c r="A124" s="2"/>
      <c r="B124" s="2"/>
      <c r="C124" s="2"/>
      <c r="D124" s="2"/>
      <c r="E124" s="2"/>
      <c r="F124" s="2"/>
      <c r="G124" s="2"/>
      <c r="H124" s="2"/>
      <c r="I124" s="2"/>
      <c r="J124" s="2"/>
    </row>
    <row r="125" spans="1:10" ht="14.25" customHeight="1">
      <c r="A125" s="2"/>
      <c r="B125" s="2"/>
      <c r="C125" s="2"/>
      <c r="D125" s="2"/>
      <c r="E125" s="2"/>
      <c r="F125" s="2"/>
      <c r="G125" s="2"/>
      <c r="H125" s="2"/>
      <c r="I125" s="2"/>
      <c r="J125" s="2"/>
    </row>
    <row r="126" spans="1:10" ht="14.25" customHeight="1">
      <c r="A126" s="2"/>
      <c r="B126" s="2"/>
      <c r="C126" s="2"/>
      <c r="D126" s="2"/>
      <c r="E126" s="2"/>
      <c r="F126" s="2"/>
      <c r="G126" s="2"/>
      <c r="H126" s="2"/>
      <c r="I126" s="2"/>
      <c r="J126" s="2"/>
    </row>
    <row r="127" spans="1:10" ht="14.25" customHeight="1">
      <c r="A127" s="2"/>
      <c r="B127" s="2"/>
      <c r="C127" s="2"/>
      <c r="D127" s="2"/>
      <c r="E127" s="2"/>
      <c r="F127" s="2"/>
      <c r="G127" s="2"/>
      <c r="H127" s="2"/>
      <c r="I127" s="2"/>
      <c r="J127" s="2"/>
    </row>
    <row r="128" spans="1:10" ht="14.25" customHeight="1">
      <c r="A128" s="2"/>
      <c r="B128" s="2"/>
      <c r="C128" s="2"/>
      <c r="D128" s="2"/>
      <c r="E128" s="2"/>
      <c r="F128" s="2"/>
      <c r="G128" s="2"/>
      <c r="H128" s="2"/>
      <c r="I128" s="2"/>
      <c r="J128" s="2"/>
    </row>
    <row r="129" spans="1:10" ht="14.25" customHeight="1">
      <c r="A129" s="2"/>
      <c r="B129" s="2"/>
      <c r="C129" s="2"/>
      <c r="D129" s="2"/>
      <c r="E129" s="2"/>
      <c r="F129" s="2"/>
      <c r="G129" s="2"/>
      <c r="H129" s="2"/>
      <c r="I129" s="2"/>
      <c r="J129" s="2"/>
    </row>
    <row r="130" spans="1:10" ht="14.25" customHeight="1">
      <c r="A130" s="2"/>
      <c r="B130" s="2"/>
      <c r="C130" s="2"/>
      <c r="D130" s="2"/>
      <c r="E130" s="2"/>
      <c r="F130" s="2"/>
      <c r="G130" s="2"/>
      <c r="H130" s="2"/>
      <c r="I130" s="2"/>
      <c r="J130" s="2"/>
    </row>
    <row r="131" spans="1:10" ht="14.25" customHeight="1">
      <c r="A131" s="2"/>
      <c r="B131" s="2"/>
      <c r="C131" s="2"/>
      <c r="D131" s="2"/>
      <c r="E131" s="2"/>
      <c r="F131" s="2"/>
      <c r="G131" s="2"/>
      <c r="H131" s="2"/>
      <c r="I131" s="2"/>
      <c r="J131" s="2"/>
    </row>
    <row r="132" spans="1:10" ht="14.25" customHeight="1">
      <c r="A132" s="2"/>
      <c r="B132" s="2"/>
      <c r="C132" s="2"/>
      <c r="D132" s="2"/>
      <c r="E132" s="2"/>
      <c r="F132" s="2"/>
      <c r="G132" s="2"/>
      <c r="H132" s="2"/>
      <c r="I132" s="2"/>
      <c r="J132" s="2"/>
    </row>
    <row r="133" spans="1:10" ht="14.25" customHeight="1">
      <c r="A133" s="2"/>
      <c r="B133" s="2"/>
      <c r="C133" s="2"/>
      <c r="D133" s="2"/>
      <c r="E133" s="2"/>
      <c r="F133" s="2"/>
      <c r="G133" s="2"/>
      <c r="H133" s="2"/>
      <c r="I133" s="2"/>
      <c r="J133" s="2"/>
    </row>
    <row r="134" spans="1:10" ht="14.25" customHeight="1">
      <c r="A134" s="2"/>
      <c r="B134" s="2"/>
      <c r="C134" s="2"/>
      <c r="D134" s="2"/>
      <c r="E134" s="2"/>
      <c r="F134" s="2"/>
      <c r="G134" s="2"/>
      <c r="H134" s="2"/>
      <c r="I134" s="2"/>
      <c r="J134" s="2"/>
    </row>
    <row r="135" spans="1:10" ht="14.25" customHeight="1">
      <c r="A135" s="2"/>
      <c r="B135" s="2"/>
      <c r="C135" s="2"/>
      <c r="D135" s="2"/>
      <c r="E135" s="2"/>
      <c r="F135" s="2"/>
      <c r="G135" s="2"/>
      <c r="H135" s="2"/>
      <c r="I135" s="2"/>
      <c r="J135" s="2"/>
    </row>
    <row r="136" spans="1:10" ht="14.25" customHeight="1">
      <c r="A136" s="2"/>
      <c r="B136" s="2"/>
      <c r="C136" s="2"/>
      <c r="D136" s="2"/>
      <c r="E136" s="2"/>
      <c r="F136" s="2"/>
      <c r="G136" s="2"/>
      <c r="H136" s="2"/>
      <c r="I136" s="2"/>
      <c r="J136" s="2"/>
    </row>
    <row r="137" spans="1:10" ht="14.25" customHeight="1">
      <c r="A137" s="2"/>
      <c r="B137" s="2"/>
      <c r="C137" s="2"/>
      <c r="D137" s="2"/>
      <c r="E137" s="2"/>
      <c r="F137" s="2"/>
      <c r="G137" s="2"/>
      <c r="H137" s="2"/>
      <c r="I137" s="2"/>
      <c r="J137" s="2"/>
    </row>
    <row r="138" spans="1:10" ht="14.25" customHeight="1">
      <c r="A138" s="2"/>
      <c r="B138" s="2"/>
      <c r="C138" s="2"/>
      <c r="D138" s="2"/>
      <c r="E138" s="2"/>
      <c r="F138" s="2"/>
      <c r="G138" s="2"/>
      <c r="H138" s="2"/>
      <c r="I138" s="2"/>
      <c r="J138" s="2"/>
    </row>
    <row r="139" spans="1:10" ht="14.25" customHeight="1">
      <c r="A139" s="2"/>
      <c r="B139" s="2"/>
      <c r="C139" s="2"/>
      <c r="D139" s="2"/>
      <c r="E139" s="2"/>
      <c r="F139" s="2"/>
      <c r="G139" s="2"/>
      <c r="H139" s="2"/>
      <c r="I139" s="2"/>
      <c r="J139" s="2"/>
    </row>
    <row r="140" spans="1:10" ht="14.25" customHeight="1">
      <c r="A140" s="2"/>
      <c r="B140" s="2"/>
      <c r="C140" s="2"/>
      <c r="D140" s="2"/>
      <c r="E140" s="2"/>
      <c r="F140" s="2"/>
      <c r="G140" s="2"/>
      <c r="H140" s="2"/>
      <c r="I140" s="2"/>
      <c r="J140" s="2"/>
    </row>
    <row r="141" spans="1:10" ht="14.25" customHeight="1">
      <c r="A141" s="2"/>
      <c r="B141" s="2"/>
      <c r="C141" s="2"/>
      <c r="D141" s="2"/>
      <c r="E141" s="2"/>
      <c r="F141" s="2"/>
      <c r="G141" s="2"/>
      <c r="H141" s="2"/>
      <c r="I141" s="2"/>
      <c r="J141" s="2"/>
    </row>
    <row r="142" spans="1:10" ht="14.25" customHeight="1">
      <c r="A142" s="2"/>
      <c r="B142" s="2"/>
      <c r="C142" s="2"/>
      <c r="D142" s="2"/>
      <c r="E142" s="2"/>
      <c r="F142" s="2"/>
      <c r="G142" s="2"/>
      <c r="H142" s="2"/>
      <c r="I142" s="2"/>
      <c r="J142" s="2"/>
    </row>
    <row r="143" spans="1:10" ht="14.25" customHeight="1">
      <c r="A143" s="2"/>
      <c r="B143" s="2"/>
      <c r="C143" s="2"/>
      <c r="D143" s="2"/>
      <c r="E143" s="2"/>
      <c r="F143" s="2"/>
      <c r="G143" s="2"/>
      <c r="H143" s="2"/>
      <c r="I143" s="2"/>
      <c r="J143" s="2"/>
    </row>
    <row r="144" spans="1:10" ht="14.25" customHeight="1">
      <c r="A144" s="2"/>
      <c r="B144" s="2"/>
      <c r="C144" s="2"/>
      <c r="D144" s="2"/>
      <c r="E144" s="2"/>
      <c r="F144" s="2"/>
      <c r="G144" s="2"/>
      <c r="H144" s="2"/>
      <c r="I144" s="2"/>
      <c r="J144" s="2"/>
    </row>
    <row r="145" spans="1:10" ht="14.25" customHeight="1">
      <c r="A145" s="2"/>
      <c r="B145" s="2"/>
      <c r="C145" s="2"/>
      <c r="D145" s="2"/>
      <c r="E145" s="2"/>
      <c r="F145" s="2"/>
      <c r="G145" s="2"/>
      <c r="H145" s="2"/>
      <c r="I145" s="2"/>
      <c r="J145" s="2"/>
    </row>
    <row r="146" spans="1:10" ht="14.25" customHeight="1">
      <c r="A146" s="2"/>
      <c r="B146" s="2"/>
      <c r="C146" s="2"/>
      <c r="D146" s="2"/>
      <c r="E146" s="2"/>
      <c r="F146" s="2"/>
      <c r="G146" s="2"/>
      <c r="H146" s="2"/>
      <c r="I146" s="2"/>
      <c r="J146" s="2"/>
    </row>
    <row r="147" spans="1:10" ht="14.25" customHeight="1">
      <c r="A147" s="2"/>
      <c r="B147" s="2"/>
      <c r="C147" s="2"/>
      <c r="D147" s="2"/>
      <c r="E147" s="2"/>
      <c r="F147" s="2"/>
      <c r="G147" s="2"/>
      <c r="H147" s="2"/>
      <c r="I147" s="2"/>
      <c r="J147" s="2"/>
    </row>
    <row r="148" spans="1:10" ht="14.25" customHeight="1">
      <c r="A148" s="2"/>
      <c r="B148" s="2"/>
      <c r="C148" s="2"/>
      <c r="D148" s="2"/>
      <c r="E148" s="2"/>
      <c r="F148" s="2"/>
      <c r="G148" s="2"/>
      <c r="H148" s="2"/>
      <c r="I148" s="2"/>
      <c r="J148" s="2"/>
    </row>
    <row r="149" spans="1:10" ht="14.25" customHeight="1">
      <c r="A149" s="2"/>
      <c r="B149" s="2"/>
      <c r="C149" s="2"/>
      <c r="D149" s="2"/>
      <c r="E149" s="2"/>
      <c r="F149" s="2"/>
      <c r="G149" s="2"/>
      <c r="H149" s="2"/>
      <c r="I149" s="2"/>
      <c r="J149" s="2"/>
    </row>
    <row r="150" spans="1:10" ht="14.25" customHeight="1">
      <c r="A150" s="2"/>
      <c r="B150" s="2"/>
      <c r="C150" s="2"/>
      <c r="D150" s="2"/>
      <c r="E150" s="2"/>
      <c r="F150" s="2"/>
      <c r="G150" s="2"/>
      <c r="H150" s="2"/>
      <c r="I150" s="2"/>
      <c r="J150" s="2"/>
    </row>
    <row r="151" spans="1:10" ht="14.25" customHeight="1">
      <c r="A151" s="2"/>
      <c r="B151" s="2"/>
      <c r="C151" s="2"/>
      <c r="D151" s="2"/>
      <c r="E151" s="2"/>
      <c r="F151" s="2"/>
      <c r="G151" s="2"/>
      <c r="H151" s="2"/>
      <c r="I151" s="2"/>
      <c r="J151" s="2"/>
    </row>
    <row r="152" spans="1:10" ht="14.25" customHeight="1">
      <c r="A152" s="2"/>
      <c r="B152" s="2"/>
      <c r="C152" s="2"/>
      <c r="D152" s="2"/>
      <c r="E152" s="2"/>
      <c r="F152" s="2"/>
      <c r="G152" s="2"/>
      <c r="H152" s="2"/>
      <c r="I152" s="2"/>
      <c r="J152" s="2"/>
    </row>
    <row r="153" spans="1:10" ht="14.25" customHeight="1">
      <c r="A153" s="2"/>
      <c r="B153" s="2"/>
      <c r="C153" s="2"/>
      <c r="D153" s="2"/>
      <c r="E153" s="2"/>
      <c r="F153" s="2"/>
      <c r="G153" s="2"/>
      <c r="H153" s="2"/>
      <c r="I153" s="2"/>
      <c r="J153" s="2"/>
    </row>
    <row r="154" spans="1:10" ht="14.25" customHeight="1">
      <c r="A154" s="2"/>
      <c r="B154" s="2"/>
      <c r="C154" s="2"/>
      <c r="D154" s="2"/>
      <c r="E154" s="2"/>
      <c r="F154" s="2"/>
      <c r="G154" s="2"/>
      <c r="H154" s="2"/>
      <c r="I154" s="2"/>
      <c r="J154" s="2"/>
    </row>
    <row r="155" spans="1:10" ht="14.25" customHeight="1">
      <c r="A155" s="2"/>
      <c r="B155" s="2"/>
      <c r="C155" s="2"/>
      <c r="D155" s="2"/>
      <c r="E155" s="2"/>
      <c r="F155" s="2"/>
      <c r="G155" s="2"/>
      <c r="H155" s="2"/>
      <c r="I155" s="2"/>
      <c r="J155" s="2"/>
    </row>
    <row r="156" spans="1:10" ht="14.25" customHeight="1">
      <c r="A156" s="2"/>
      <c r="B156" s="2"/>
      <c r="C156" s="2"/>
      <c r="D156" s="2"/>
      <c r="E156" s="2"/>
      <c r="F156" s="2"/>
      <c r="G156" s="2"/>
      <c r="H156" s="2"/>
      <c r="I156" s="2"/>
      <c r="J156" s="2"/>
    </row>
    <row r="157" spans="1:10" ht="14.25" customHeight="1">
      <c r="A157" s="2"/>
      <c r="B157" s="2"/>
      <c r="C157" s="2"/>
      <c r="D157" s="2"/>
      <c r="E157" s="2"/>
      <c r="F157" s="2"/>
      <c r="G157" s="2"/>
      <c r="H157" s="2"/>
      <c r="I157" s="2"/>
      <c r="J157" s="2"/>
    </row>
    <row r="158" spans="1:10" ht="14.25" customHeight="1">
      <c r="A158" s="2"/>
      <c r="B158" s="2"/>
      <c r="C158" s="2"/>
      <c r="D158" s="2"/>
      <c r="E158" s="2"/>
      <c r="F158" s="2"/>
      <c r="G158" s="2"/>
      <c r="H158" s="2"/>
      <c r="I158" s="2"/>
      <c r="J158" s="2"/>
    </row>
    <row r="159" spans="1:10" ht="14.25" customHeight="1">
      <c r="A159" s="2"/>
      <c r="B159" s="2"/>
      <c r="C159" s="2"/>
      <c r="D159" s="2"/>
      <c r="E159" s="2"/>
      <c r="F159" s="2"/>
      <c r="G159" s="2"/>
      <c r="H159" s="2"/>
      <c r="I159" s="2"/>
      <c r="J159" s="2"/>
    </row>
    <row r="160" spans="1:10" ht="14.25" customHeight="1">
      <c r="A160" s="2"/>
      <c r="B160" s="2"/>
      <c r="C160" s="2"/>
      <c r="D160" s="2"/>
      <c r="E160" s="2"/>
      <c r="F160" s="2"/>
      <c r="G160" s="2"/>
      <c r="H160" s="2"/>
      <c r="I160" s="2"/>
      <c r="J160" s="2"/>
    </row>
    <row r="161" spans="1:10" ht="14.25" customHeight="1">
      <c r="A161" s="2"/>
      <c r="B161" s="2"/>
      <c r="C161" s="2"/>
      <c r="D161" s="2"/>
      <c r="E161" s="2"/>
      <c r="F161" s="2"/>
      <c r="G161" s="2"/>
      <c r="H161" s="2"/>
      <c r="I161" s="2"/>
      <c r="J161" s="2"/>
    </row>
    <row r="162" spans="1:10" ht="14.25" customHeight="1">
      <c r="A162" s="2"/>
      <c r="B162" s="2"/>
      <c r="C162" s="2"/>
      <c r="D162" s="2"/>
      <c r="E162" s="2"/>
      <c r="F162" s="2"/>
      <c r="G162" s="2"/>
      <c r="H162" s="2"/>
      <c r="I162" s="2"/>
      <c r="J162" s="2"/>
    </row>
    <row r="163" spans="1:10" ht="14.25" customHeight="1">
      <c r="A163" s="2"/>
      <c r="B163" s="2"/>
      <c r="C163" s="2"/>
      <c r="D163" s="2"/>
      <c r="E163" s="2"/>
      <c r="F163" s="2"/>
      <c r="G163" s="2"/>
      <c r="H163" s="2"/>
      <c r="I163" s="2"/>
      <c r="J163" s="2"/>
    </row>
    <row r="164" spans="1:10" ht="14.25" customHeight="1">
      <c r="A164" s="2"/>
      <c r="B164" s="2"/>
      <c r="C164" s="2"/>
      <c r="D164" s="2"/>
      <c r="E164" s="2"/>
      <c r="F164" s="2"/>
      <c r="G164" s="2"/>
      <c r="H164" s="2"/>
      <c r="I164" s="2"/>
      <c r="J164" s="2"/>
    </row>
    <row r="165" spans="1:10" ht="14.25" customHeight="1">
      <c r="A165" s="2"/>
      <c r="B165" s="2"/>
      <c r="C165" s="2"/>
      <c r="D165" s="2"/>
      <c r="E165" s="2"/>
      <c r="F165" s="2"/>
      <c r="G165" s="2"/>
      <c r="H165" s="2"/>
      <c r="I165" s="2"/>
      <c r="J165" s="2"/>
    </row>
    <row r="166" spans="1:10" ht="14.25" customHeight="1">
      <c r="A166" s="2"/>
      <c r="B166" s="2"/>
      <c r="C166" s="2"/>
      <c r="D166" s="2"/>
      <c r="E166" s="2"/>
      <c r="F166" s="2"/>
      <c r="G166" s="2"/>
      <c r="H166" s="2"/>
      <c r="I166" s="2"/>
      <c r="J166" s="2"/>
    </row>
    <row r="167" spans="1:10" ht="14.25" customHeight="1">
      <c r="A167" s="2"/>
      <c r="B167" s="2"/>
      <c r="C167" s="2"/>
      <c r="D167" s="2"/>
      <c r="E167" s="2"/>
      <c r="F167" s="2"/>
      <c r="G167" s="2"/>
      <c r="H167" s="2"/>
      <c r="I167" s="2"/>
      <c r="J167" s="2"/>
    </row>
    <row r="168" spans="1:10" ht="14.25" customHeight="1">
      <c r="A168" s="2"/>
      <c r="B168" s="2"/>
      <c r="C168" s="2"/>
      <c r="D168" s="2"/>
      <c r="E168" s="2"/>
      <c r="F168" s="2"/>
      <c r="G168" s="2"/>
      <c r="H168" s="2"/>
      <c r="I168" s="2"/>
      <c r="J168" s="2"/>
    </row>
    <row r="169" spans="1:10" ht="14.25" customHeight="1">
      <c r="A169" s="2"/>
      <c r="B169" s="2"/>
      <c r="C169" s="2"/>
      <c r="D169" s="2"/>
      <c r="E169" s="2"/>
      <c r="F169" s="2"/>
      <c r="G169" s="2"/>
      <c r="H169" s="2"/>
      <c r="I169" s="2"/>
      <c r="J169" s="2"/>
    </row>
    <row r="170" spans="1:10" ht="14.25" customHeight="1">
      <c r="A170" s="2"/>
      <c r="B170" s="2"/>
      <c r="C170" s="2"/>
      <c r="D170" s="2"/>
      <c r="E170" s="2"/>
      <c r="F170" s="2"/>
      <c r="G170" s="2"/>
      <c r="H170" s="2"/>
      <c r="I170" s="2"/>
      <c r="J170" s="2"/>
    </row>
    <row r="171" spans="1:10" ht="14.25" customHeight="1">
      <c r="A171" s="2"/>
      <c r="B171" s="2"/>
      <c r="C171" s="2"/>
      <c r="D171" s="2"/>
      <c r="E171" s="2"/>
      <c r="F171" s="2"/>
      <c r="G171" s="2"/>
      <c r="H171" s="2"/>
      <c r="I171" s="2"/>
      <c r="J171" s="2"/>
    </row>
    <row r="172" spans="1:10" ht="14.25" customHeight="1">
      <c r="A172" s="2"/>
      <c r="B172" s="2"/>
      <c r="C172" s="2"/>
      <c r="D172" s="2"/>
      <c r="E172" s="2"/>
      <c r="F172" s="2"/>
      <c r="G172" s="2"/>
      <c r="H172" s="2"/>
      <c r="I172" s="2"/>
      <c r="J172" s="2"/>
    </row>
    <row r="173" spans="1:10" ht="14.25" customHeight="1">
      <c r="A173" s="2"/>
      <c r="B173" s="2"/>
      <c r="C173" s="2"/>
      <c r="D173" s="2"/>
      <c r="E173" s="2"/>
      <c r="F173" s="2"/>
      <c r="G173" s="2"/>
      <c r="H173" s="2"/>
      <c r="I173" s="2"/>
      <c r="J173" s="2"/>
    </row>
    <row r="174" spans="1:10" ht="14.25" customHeight="1">
      <c r="A174" s="2"/>
      <c r="B174" s="2"/>
      <c r="C174" s="2"/>
      <c r="D174" s="2"/>
      <c r="E174" s="2"/>
      <c r="F174" s="2"/>
      <c r="G174" s="2"/>
      <c r="H174" s="2"/>
      <c r="I174" s="2"/>
      <c r="J174" s="2"/>
    </row>
    <row r="175" spans="1:10" ht="14.25" customHeight="1">
      <c r="A175" s="2"/>
      <c r="B175" s="2"/>
      <c r="C175" s="2"/>
      <c r="D175" s="2"/>
      <c r="E175" s="2"/>
      <c r="F175" s="2"/>
      <c r="G175" s="2"/>
      <c r="H175" s="2"/>
      <c r="I175" s="2"/>
      <c r="J175" s="2"/>
    </row>
    <row r="176" spans="1:10" ht="14.25" customHeight="1">
      <c r="A176" s="2"/>
      <c r="B176" s="2"/>
      <c r="C176" s="2"/>
      <c r="D176" s="2"/>
      <c r="E176" s="2"/>
      <c r="F176" s="2"/>
      <c r="G176" s="2"/>
      <c r="H176" s="2"/>
      <c r="I176" s="2"/>
      <c r="J176" s="2"/>
    </row>
    <row r="177" spans="1:10" ht="14.25" customHeight="1">
      <c r="A177" s="2"/>
      <c r="B177" s="2"/>
      <c r="C177" s="2"/>
      <c r="D177" s="2"/>
      <c r="E177" s="2"/>
      <c r="F177" s="2"/>
      <c r="G177" s="2"/>
      <c r="H177" s="2"/>
      <c r="I177" s="2"/>
      <c r="J177" s="2"/>
    </row>
    <row r="178" spans="1:10" ht="14.25" customHeight="1">
      <c r="A178" s="2"/>
      <c r="B178" s="2"/>
      <c r="C178" s="2"/>
      <c r="D178" s="2"/>
      <c r="E178" s="2"/>
      <c r="F178" s="2"/>
      <c r="G178" s="2"/>
      <c r="H178" s="2"/>
      <c r="I178" s="2"/>
      <c r="J178" s="2"/>
    </row>
    <row r="179" spans="1:10" ht="14.25" customHeight="1">
      <c r="A179" s="2"/>
      <c r="B179" s="2"/>
      <c r="C179" s="2"/>
      <c r="D179" s="2"/>
      <c r="E179" s="2"/>
      <c r="F179" s="2"/>
      <c r="G179" s="2"/>
      <c r="H179" s="2"/>
      <c r="I179" s="2"/>
      <c r="J179" s="2"/>
    </row>
    <row r="180" spans="1:10" ht="14.25" customHeight="1">
      <c r="A180" s="2"/>
      <c r="B180" s="2"/>
      <c r="C180" s="2"/>
      <c r="D180" s="2"/>
      <c r="E180" s="2"/>
      <c r="F180" s="2"/>
      <c r="G180" s="2"/>
      <c r="H180" s="2"/>
      <c r="I180" s="2"/>
      <c r="J180" s="2"/>
    </row>
    <row r="181" spans="1:10" ht="14.25" customHeight="1">
      <c r="A181" s="2"/>
      <c r="B181" s="2"/>
      <c r="C181" s="2"/>
      <c r="D181" s="2"/>
      <c r="E181" s="2"/>
      <c r="F181" s="2"/>
      <c r="G181" s="2"/>
      <c r="H181" s="2"/>
      <c r="I181" s="2"/>
      <c r="J181" s="2"/>
    </row>
    <row r="182" spans="1:10" ht="14.25" customHeight="1">
      <c r="A182" s="2"/>
      <c r="B182" s="2"/>
      <c r="C182" s="2"/>
      <c r="D182" s="2"/>
      <c r="E182" s="2"/>
      <c r="F182" s="2"/>
      <c r="G182" s="2"/>
      <c r="H182" s="2"/>
      <c r="I182" s="2"/>
      <c r="J182" s="2"/>
    </row>
    <row r="183" spans="1:10" ht="14.25" customHeight="1">
      <c r="A183" s="2"/>
      <c r="B183" s="2"/>
      <c r="C183" s="2"/>
      <c r="D183" s="2"/>
      <c r="E183" s="2"/>
      <c r="F183" s="2"/>
      <c r="G183" s="2"/>
      <c r="H183" s="2"/>
      <c r="I183" s="2"/>
      <c r="J183" s="2"/>
    </row>
    <row r="184" spans="1:10" ht="14.25" customHeight="1">
      <c r="A184" s="2"/>
      <c r="B184" s="2"/>
      <c r="C184" s="2"/>
      <c r="D184" s="2"/>
      <c r="E184" s="2"/>
      <c r="F184" s="2"/>
      <c r="G184" s="2"/>
      <c r="H184" s="2"/>
      <c r="I184" s="2"/>
      <c r="J184" s="2"/>
    </row>
    <row r="185" spans="1:10" ht="14.25" customHeight="1">
      <c r="A185" s="2"/>
      <c r="B185" s="2"/>
      <c r="C185" s="2"/>
      <c r="D185" s="2"/>
      <c r="E185" s="2"/>
      <c r="F185" s="2"/>
      <c r="G185" s="2"/>
      <c r="H185" s="2"/>
      <c r="I185" s="2"/>
      <c r="J185" s="2"/>
    </row>
    <row r="186" spans="1:10" ht="14.25" customHeight="1">
      <c r="A186" s="2"/>
      <c r="B186" s="2"/>
      <c r="C186" s="2"/>
      <c r="D186" s="2"/>
      <c r="E186" s="2"/>
      <c r="F186" s="2"/>
      <c r="G186" s="2"/>
      <c r="H186" s="2"/>
      <c r="I186" s="2"/>
      <c r="J186" s="2"/>
    </row>
    <row r="187" spans="1:10" ht="14.25" customHeight="1">
      <c r="A187" s="2"/>
      <c r="B187" s="2"/>
      <c r="C187" s="2"/>
      <c r="D187" s="2"/>
      <c r="E187" s="2"/>
      <c r="F187" s="2"/>
      <c r="G187" s="2"/>
      <c r="H187" s="2"/>
      <c r="I187" s="2"/>
      <c r="J187" s="2"/>
    </row>
    <row r="188" spans="1:10" ht="14.25" customHeight="1">
      <c r="A188" s="2"/>
      <c r="B188" s="2"/>
      <c r="C188" s="2"/>
      <c r="D188" s="2"/>
      <c r="E188" s="2"/>
      <c r="F188" s="2"/>
      <c r="G188" s="2"/>
      <c r="H188" s="2"/>
      <c r="I188" s="2"/>
      <c r="J188" s="2"/>
    </row>
    <row r="189" spans="1:10" ht="14.25" customHeight="1">
      <c r="A189" s="2"/>
      <c r="B189" s="2"/>
      <c r="C189" s="2"/>
      <c r="D189" s="2"/>
      <c r="E189" s="2"/>
      <c r="F189" s="2"/>
      <c r="G189" s="2"/>
      <c r="H189" s="2"/>
      <c r="I189" s="2"/>
      <c r="J189" s="2"/>
    </row>
    <row r="190" spans="1:10" ht="14.25" customHeight="1">
      <c r="A190" s="2"/>
      <c r="B190" s="2"/>
      <c r="C190" s="2"/>
      <c r="D190" s="2"/>
      <c r="E190" s="2"/>
      <c r="F190" s="2"/>
      <c r="G190" s="2"/>
      <c r="H190" s="2"/>
      <c r="I190" s="2"/>
      <c r="J190" s="2"/>
    </row>
    <row r="191" spans="1:10" ht="14.25" customHeight="1">
      <c r="A191" s="2"/>
      <c r="B191" s="2"/>
      <c r="C191" s="2"/>
      <c r="D191" s="2"/>
      <c r="E191" s="2"/>
      <c r="F191" s="2"/>
      <c r="G191" s="2"/>
      <c r="H191" s="2"/>
      <c r="I191" s="2"/>
      <c r="J191" s="2"/>
    </row>
    <row r="192" spans="1:10" ht="14.25" customHeight="1">
      <c r="A192" s="2"/>
      <c r="B192" s="2"/>
      <c r="C192" s="2"/>
      <c r="D192" s="2"/>
      <c r="E192" s="2"/>
      <c r="F192" s="2"/>
      <c r="G192" s="2"/>
      <c r="H192" s="2"/>
      <c r="I192" s="2"/>
      <c r="J192" s="2"/>
    </row>
    <row r="193" spans="1:10" ht="14.25" customHeight="1">
      <c r="A193" s="2"/>
      <c r="B193" s="2"/>
      <c r="C193" s="2"/>
      <c r="D193" s="2"/>
      <c r="E193" s="2"/>
      <c r="F193" s="2"/>
      <c r="G193" s="2"/>
      <c r="H193" s="2"/>
      <c r="I193" s="2"/>
      <c r="J193" s="2"/>
    </row>
    <row r="194" spans="1:10" ht="14.25" customHeight="1">
      <c r="A194" s="2"/>
      <c r="B194" s="2"/>
      <c r="C194" s="2"/>
      <c r="D194" s="2"/>
      <c r="E194" s="2"/>
      <c r="F194" s="2"/>
      <c r="G194" s="2"/>
      <c r="H194" s="2"/>
      <c r="I194" s="2"/>
      <c r="J194" s="2"/>
    </row>
    <row r="195" spans="1:10" ht="14.25" customHeight="1">
      <c r="A195" s="2"/>
      <c r="B195" s="2"/>
      <c r="C195" s="2"/>
      <c r="D195" s="2"/>
      <c r="E195" s="2"/>
      <c r="F195" s="2"/>
      <c r="G195" s="2"/>
      <c r="H195" s="2"/>
      <c r="I195" s="2"/>
      <c r="J195" s="2"/>
    </row>
    <row r="196" spans="1:10" ht="14.25" customHeight="1">
      <c r="A196" s="2"/>
      <c r="B196" s="2"/>
      <c r="C196" s="2"/>
      <c r="D196" s="2"/>
      <c r="E196" s="2"/>
      <c r="F196" s="2"/>
      <c r="G196" s="2"/>
      <c r="H196" s="2"/>
      <c r="I196" s="2"/>
      <c r="J196" s="2"/>
    </row>
    <row r="197" spans="1:10" ht="14.25" customHeight="1">
      <c r="A197" s="2"/>
      <c r="B197" s="2"/>
      <c r="C197" s="2"/>
      <c r="D197" s="2"/>
      <c r="E197" s="2"/>
      <c r="F197" s="2"/>
      <c r="G197" s="2"/>
      <c r="H197" s="2"/>
      <c r="I197" s="2"/>
      <c r="J197" s="2"/>
    </row>
    <row r="198" spans="1:10" ht="14.25" customHeight="1">
      <c r="A198" s="2"/>
      <c r="B198" s="2"/>
      <c r="C198" s="2"/>
      <c r="D198" s="2"/>
      <c r="E198" s="2"/>
      <c r="F198" s="2"/>
      <c r="G198" s="2"/>
      <c r="H198" s="2"/>
      <c r="I198" s="2"/>
      <c r="J198" s="2"/>
    </row>
    <row r="199" spans="1:10" ht="14.25" customHeight="1">
      <c r="A199" s="2"/>
      <c r="B199" s="2"/>
      <c r="C199" s="2"/>
      <c r="D199" s="2"/>
      <c r="E199" s="2"/>
      <c r="F199" s="2"/>
      <c r="G199" s="2"/>
      <c r="H199" s="2"/>
      <c r="I199" s="2"/>
      <c r="J199" s="2"/>
    </row>
    <row r="200" spans="1:10" ht="14.25" customHeight="1">
      <c r="A200" s="2"/>
      <c r="B200" s="2"/>
      <c r="C200" s="2"/>
      <c r="D200" s="2"/>
      <c r="E200" s="2"/>
      <c r="F200" s="2"/>
      <c r="G200" s="2"/>
      <c r="H200" s="2"/>
      <c r="I200" s="2"/>
      <c r="J200" s="2"/>
    </row>
    <row r="201" spans="1:10" ht="14.25" customHeight="1">
      <c r="A201" s="2"/>
      <c r="B201" s="2"/>
      <c r="C201" s="2"/>
      <c r="D201" s="2"/>
      <c r="E201" s="2"/>
      <c r="F201" s="2"/>
      <c r="G201" s="2"/>
      <c r="H201" s="2"/>
      <c r="I201" s="2"/>
      <c r="J201" s="2"/>
    </row>
    <row r="202" spans="1:10" ht="14.25" customHeight="1">
      <c r="A202" s="2"/>
      <c r="B202" s="2"/>
      <c r="C202" s="2"/>
      <c r="D202" s="2"/>
      <c r="E202" s="2"/>
      <c r="F202" s="2"/>
      <c r="G202" s="2"/>
      <c r="H202" s="2"/>
      <c r="I202" s="2"/>
      <c r="J202" s="2"/>
    </row>
    <row r="203" spans="1:10" ht="14.25" customHeight="1">
      <c r="A203" s="2"/>
      <c r="B203" s="2"/>
      <c r="C203" s="2"/>
      <c r="D203" s="2"/>
      <c r="E203" s="2"/>
      <c r="F203" s="2"/>
      <c r="G203" s="2"/>
      <c r="H203" s="2"/>
      <c r="I203" s="2"/>
      <c r="J203" s="2"/>
    </row>
    <row r="204" spans="1:10" ht="14.25" customHeight="1">
      <c r="A204" s="2"/>
      <c r="B204" s="2"/>
      <c r="C204" s="2"/>
      <c r="D204" s="2"/>
      <c r="E204" s="2"/>
      <c r="F204" s="2"/>
      <c r="G204" s="2"/>
      <c r="H204" s="2"/>
      <c r="I204" s="2"/>
      <c r="J204" s="2"/>
    </row>
    <row r="205" spans="1:10" ht="14.25" customHeight="1">
      <c r="A205" s="2"/>
      <c r="B205" s="2"/>
      <c r="C205" s="2"/>
      <c r="D205" s="2"/>
      <c r="E205" s="2"/>
      <c r="F205" s="2"/>
      <c r="G205" s="2"/>
      <c r="H205" s="2"/>
      <c r="I205" s="2"/>
      <c r="J205" s="2"/>
    </row>
    <row r="206" spans="1:10" ht="14.25" customHeight="1">
      <c r="A206" s="2"/>
      <c r="B206" s="2"/>
      <c r="C206" s="2"/>
      <c r="D206" s="2"/>
      <c r="E206" s="2"/>
      <c r="F206" s="2"/>
      <c r="G206" s="2"/>
      <c r="H206" s="2"/>
      <c r="I206" s="2"/>
      <c r="J206" s="2"/>
    </row>
    <row r="207" spans="1:10" ht="14.25" customHeight="1">
      <c r="A207" s="2"/>
      <c r="B207" s="2"/>
      <c r="C207" s="2"/>
      <c r="D207" s="2"/>
      <c r="E207" s="2"/>
      <c r="F207" s="2"/>
      <c r="G207" s="2"/>
      <c r="H207" s="2"/>
      <c r="I207" s="2"/>
      <c r="J207" s="2"/>
    </row>
    <row r="208" spans="1:10" ht="14.25" customHeight="1">
      <c r="A208" s="2"/>
      <c r="B208" s="2"/>
      <c r="C208" s="2"/>
      <c r="D208" s="2"/>
      <c r="E208" s="2"/>
      <c r="F208" s="2"/>
      <c r="G208" s="2"/>
      <c r="H208" s="2"/>
      <c r="I208" s="2"/>
      <c r="J208" s="2"/>
    </row>
    <row r="209" spans="1:10" ht="14.25" customHeight="1">
      <c r="A209" s="2"/>
      <c r="B209" s="2"/>
      <c r="C209" s="2"/>
      <c r="D209" s="2"/>
      <c r="E209" s="2"/>
      <c r="F209" s="2"/>
      <c r="G209" s="2"/>
      <c r="H209" s="2"/>
      <c r="I209" s="2"/>
      <c r="J209" s="2"/>
    </row>
    <row r="210" spans="1:10" ht="14.25" customHeight="1">
      <c r="A210" s="2"/>
      <c r="B210" s="2"/>
      <c r="C210" s="2"/>
      <c r="D210" s="2"/>
      <c r="E210" s="2"/>
      <c r="F210" s="2"/>
      <c r="G210" s="2"/>
      <c r="H210" s="2"/>
      <c r="I210" s="2"/>
      <c r="J210" s="2"/>
    </row>
    <row r="211" spans="1:10" ht="14.25" customHeight="1">
      <c r="A211" s="2"/>
      <c r="B211" s="2"/>
      <c r="C211" s="2"/>
      <c r="D211" s="2"/>
      <c r="E211" s="2"/>
      <c r="F211" s="2"/>
      <c r="G211" s="2"/>
      <c r="H211" s="2"/>
      <c r="I211" s="2"/>
      <c r="J211" s="2"/>
    </row>
    <row r="212" spans="1:10" ht="14.25" customHeight="1">
      <c r="A212" s="2"/>
      <c r="B212" s="2"/>
      <c r="C212" s="2"/>
      <c r="D212" s="2"/>
      <c r="E212" s="2"/>
      <c r="F212" s="2"/>
      <c r="G212" s="2"/>
      <c r="H212" s="2"/>
      <c r="I212" s="2"/>
      <c r="J212" s="2"/>
    </row>
    <row r="213" spans="1:10" ht="14.25" customHeight="1">
      <c r="A213" s="2"/>
      <c r="B213" s="2"/>
      <c r="C213" s="2"/>
      <c r="D213" s="2"/>
      <c r="E213" s="2"/>
      <c r="F213" s="2"/>
      <c r="G213" s="2"/>
      <c r="H213" s="2"/>
      <c r="I213" s="2"/>
      <c r="J213" s="2"/>
    </row>
    <row r="214" spans="1:10" ht="14.25" customHeight="1">
      <c r="A214" s="2"/>
      <c r="B214" s="2"/>
      <c r="C214" s="2"/>
      <c r="D214" s="2"/>
      <c r="E214" s="2"/>
      <c r="F214" s="2"/>
      <c r="G214" s="2"/>
      <c r="H214" s="2"/>
      <c r="I214" s="2"/>
      <c r="J214" s="2"/>
    </row>
    <row r="215" spans="1:10" ht="14.25" customHeight="1">
      <c r="A215" s="2"/>
      <c r="B215" s="2"/>
      <c r="C215" s="2"/>
      <c r="D215" s="2"/>
      <c r="E215" s="2"/>
      <c r="F215" s="2"/>
      <c r="G215" s="2"/>
      <c r="H215" s="2"/>
      <c r="I215" s="2"/>
      <c r="J215" s="2"/>
    </row>
    <row r="216" spans="1:10" ht="14.25" customHeight="1">
      <c r="A216" s="2"/>
      <c r="B216" s="2"/>
      <c r="C216" s="2"/>
      <c r="D216" s="2"/>
      <c r="E216" s="2"/>
      <c r="F216" s="2"/>
      <c r="G216" s="2"/>
      <c r="H216" s="2"/>
      <c r="I216" s="2"/>
      <c r="J216" s="2"/>
    </row>
    <row r="217" spans="1:10" ht="14.25" customHeight="1">
      <c r="A217" s="2"/>
      <c r="B217" s="2"/>
      <c r="C217" s="2"/>
      <c r="D217" s="2"/>
      <c r="E217" s="2"/>
      <c r="F217" s="2"/>
      <c r="G217" s="2"/>
      <c r="H217" s="2"/>
      <c r="I217" s="2"/>
      <c r="J217" s="2"/>
    </row>
    <row r="218" spans="1:10" ht="14.25" customHeight="1">
      <c r="A218" s="2"/>
      <c r="B218" s="2"/>
      <c r="C218" s="2"/>
      <c r="D218" s="2"/>
      <c r="E218" s="2"/>
      <c r="F218" s="2"/>
      <c r="G218" s="2"/>
      <c r="H218" s="2"/>
      <c r="I218" s="2"/>
      <c r="J218" s="2"/>
    </row>
    <row r="219" spans="1:10" ht="14.25" customHeight="1">
      <c r="A219" s="2"/>
      <c r="B219" s="2"/>
      <c r="C219" s="2"/>
      <c r="D219" s="2"/>
      <c r="E219" s="2"/>
      <c r="F219" s="2"/>
      <c r="G219" s="2"/>
      <c r="H219" s="2"/>
      <c r="I219" s="2"/>
      <c r="J219" s="2"/>
    </row>
    <row r="220" spans="1:10" ht="14.25" customHeight="1">
      <c r="A220" s="2"/>
      <c r="B220" s="2"/>
      <c r="C220" s="2"/>
      <c r="D220" s="2"/>
      <c r="E220" s="2"/>
      <c r="F220" s="2"/>
      <c r="G220" s="2"/>
      <c r="H220" s="2"/>
      <c r="I220" s="2"/>
      <c r="J220" s="2"/>
    </row>
    <row r="221" spans="1:10" ht="14.25" customHeight="1">
      <c r="A221" s="2"/>
      <c r="B221" s="2"/>
      <c r="C221" s="2"/>
      <c r="D221" s="2"/>
      <c r="E221" s="2"/>
      <c r="F221" s="2"/>
      <c r="G221" s="2"/>
      <c r="H221" s="2"/>
      <c r="I221" s="2"/>
      <c r="J221" s="2"/>
    </row>
    <row r="222" spans="1:10" ht="14.25" customHeight="1">
      <c r="A222" s="2"/>
      <c r="B222" s="2"/>
      <c r="C222" s="2"/>
      <c r="D222" s="2"/>
      <c r="E222" s="2"/>
      <c r="F222" s="2"/>
      <c r="G222" s="2"/>
      <c r="H222" s="2"/>
      <c r="I222" s="2"/>
      <c r="J222" s="2"/>
    </row>
    <row r="223" spans="1:10" ht="14.25" customHeight="1">
      <c r="A223" s="2"/>
      <c r="B223" s="2"/>
      <c r="C223" s="2"/>
      <c r="D223" s="2"/>
      <c r="E223" s="2"/>
      <c r="F223" s="2"/>
      <c r="G223" s="2"/>
      <c r="H223" s="2"/>
      <c r="I223" s="2"/>
      <c r="J223" s="2"/>
    </row>
    <row r="224" spans="1:10" ht="14.25" customHeight="1">
      <c r="A224" s="2"/>
      <c r="B224" s="2"/>
      <c r="C224" s="2"/>
      <c r="D224" s="2"/>
      <c r="E224" s="2"/>
      <c r="F224" s="2"/>
      <c r="G224" s="2"/>
      <c r="H224" s="2"/>
      <c r="I224" s="2"/>
      <c r="J224" s="2"/>
    </row>
    <row r="225" spans="1:10" ht="14.25" customHeight="1">
      <c r="A225" s="2"/>
      <c r="B225" s="2"/>
      <c r="C225" s="2"/>
      <c r="D225" s="2"/>
      <c r="E225" s="2"/>
      <c r="F225" s="2"/>
      <c r="G225" s="2"/>
      <c r="H225" s="2"/>
      <c r="I225" s="2"/>
      <c r="J225" s="2"/>
    </row>
    <row r="226" spans="1:10" ht="14.25" customHeight="1">
      <c r="A226" s="2"/>
      <c r="B226" s="2"/>
      <c r="C226" s="2"/>
      <c r="D226" s="2"/>
      <c r="E226" s="2"/>
      <c r="F226" s="2"/>
      <c r="G226" s="2"/>
      <c r="H226" s="2"/>
      <c r="I226" s="2"/>
      <c r="J226" s="2"/>
    </row>
    <row r="227" spans="1:10" ht="14.25" customHeight="1">
      <c r="A227" s="2"/>
      <c r="B227" s="2"/>
      <c r="C227" s="2"/>
      <c r="D227" s="2"/>
      <c r="E227" s="2"/>
      <c r="F227" s="2"/>
      <c r="G227" s="2"/>
      <c r="H227" s="2"/>
      <c r="I227" s="2"/>
      <c r="J227" s="2"/>
    </row>
    <row r="228" spans="1:10" ht="14.25" customHeight="1">
      <c r="A228" s="2"/>
      <c r="B228" s="2"/>
      <c r="C228" s="2"/>
      <c r="D228" s="2"/>
      <c r="E228" s="2"/>
      <c r="F228" s="2"/>
      <c r="G228" s="2"/>
      <c r="H228" s="2"/>
      <c r="I228" s="2"/>
      <c r="J228" s="2"/>
    </row>
    <row r="229" spans="1:10" ht="14.25" customHeight="1">
      <c r="A229" s="2"/>
      <c r="B229" s="2"/>
      <c r="C229" s="2"/>
      <c r="D229" s="2"/>
      <c r="E229" s="2"/>
      <c r="F229" s="2"/>
      <c r="G229" s="2"/>
      <c r="H229" s="2"/>
      <c r="I229" s="2"/>
      <c r="J229" s="2"/>
    </row>
    <row r="230" spans="1:10" ht="14.25" customHeight="1">
      <c r="A230" s="2"/>
      <c r="B230" s="2"/>
      <c r="C230" s="2"/>
      <c r="D230" s="2"/>
      <c r="E230" s="2"/>
      <c r="F230" s="2"/>
      <c r="G230" s="2"/>
      <c r="H230" s="2"/>
      <c r="I230" s="2"/>
      <c r="J230" s="2"/>
    </row>
    <row r="231" spans="1:10" ht="14.25" customHeight="1">
      <c r="A231" s="2"/>
      <c r="B231" s="2"/>
      <c r="C231" s="2"/>
      <c r="D231" s="2"/>
      <c r="E231" s="2"/>
      <c r="F231" s="2"/>
      <c r="G231" s="2"/>
      <c r="H231" s="2"/>
      <c r="I231" s="2"/>
      <c r="J231" s="2"/>
    </row>
    <row r="232" spans="1:10" ht="14.25" customHeight="1">
      <c r="A232" s="2"/>
      <c r="B232" s="2"/>
      <c r="C232" s="2"/>
      <c r="D232" s="2"/>
      <c r="E232" s="2"/>
      <c r="F232" s="2"/>
      <c r="G232" s="2"/>
      <c r="H232" s="2"/>
      <c r="I232" s="2"/>
      <c r="J232" s="2"/>
    </row>
    <row r="233" spans="1:10" ht="14.25" customHeight="1">
      <c r="A233" s="2"/>
      <c r="B233" s="2"/>
      <c r="C233" s="2"/>
      <c r="D233" s="2"/>
      <c r="E233" s="2"/>
      <c r="F233" s="2"/>
      <c r="G233" s="2"/>
      <c r="H233" s="2"/>
      <c r="I233" s="2"/>
      <c r="J233" s="2"/>
    </row>
    <row r="234" spans="1:10" ht="14.25" customHeight="1">
      <c r="A234" s="2"/>
      <c r="B234" s="2"/>
      <c r="C234" s="2"/>
      <c r="D234" s="2"/>
      <c r="E234" s="2"/>
      <c r="F234" s="2"/>
      <c r="G234" s="2"/>
      <c r="H234" s="2"/>
      <c r="I234" s="2"/>
      <c r="J234" s="2"/>
    </row>
    <row r="235" spans="1:10" ht="14.25" customHeight="1">
      <c r="A235" s="2"/>
      <c r="B235" s="2"/>
      <c r="C235" s="2"/>
      <c r="D235" s="2"/>
      <c r="E235" s="2"/>
      <c r="F235" s="2"/>
      <c r="G235" s="2"/>
      <c r="H235" s="2"/>
      <c r="I235" s="2"/>
      <c r="J235" s="2"/>
    </row>
    <row r="236" spans="1:10" ht="14.25" customHeight="1">
      <c r="A236" s="2"/>
      <c r="B236" s="2"/>
      <c r="C236" s="2"/>
      <c r="D236" s="2"/>
      <c r="E236" s="2"/>
      <c r="F236" s="2"/>
      <c r="G236" s="2"/>
      <c r="H236" s="2"/>
      <c r="I236" s="2"/>
      <c r="J236" s="2"/>
    </row>
    <row r="237" spans="1:10" ht="14.25" customHeight="1">
      <c r="A237" s="2"/>
      <c r="B237" s="2"/>
      <c r="C237" s="2"/>
      <c r="D237" s="2"/>
      <c r="E237" s="2"/>
      <c r="F237" s="2"/>
      <c r="G237" s="2"/>
      <c r="H237" s="2"/>
      <c r="I237" s="2"/>
      <c r="J237" s="2"/>
    </row>
    <row r="238" spans="1:10" ht="14.25" customHeight="1">
      <c r="A238" s="2"/>
      <c r="B238" s="2"/>
      <c r="C238" s="2"/>
      <c r="D238" s="2"/>
      <c r="E238" s="2"/>
      <c r="F238" s="2"/>
      <c r="G238" s="2"/>
      <c r="H238" s="2"/>
      <c r="I238" s="2"/>
      <c r="J238" s="2"/>
    </row>
    <row r="239" spans="1:10" ht="14.25" customHeight="1">
      <c r="A239" s="2"/>
      <c r="B239" s="2"/>
      <c r="C239" s="2"/>
      <c r="D239" s="2"/>
      <c r="E239" s="2"/>
      <c r="F239" s="2"/>
      <c r="G239" s="2"/>
      <c r="H239" s="2"/>
      <c r="I239" s="2"/>
      <c r="J239" s="2"/>
    </row>
    <row r="240" spans="1:10" ht="14.25" customHeight="1">
      <c r="A240" s="2"/>
      <c r="B240" s="2"/>
      <c r="C240" s="2"/>
      <c r="D240" s="2"/>
      <c r="E240" s="2"/>
      <c r="F240" s="2"/>
      <c r="G240" s="2"/>
      <c r="H240" s="2"/>
      <c r="I240" s="2"/>
      <c r="J240" s="2"/>
    </row>
    <row r="241" spans="1:10" ht="14.25" customHeight="1">
      <c r="A241" s="2"/>
      <c r="B241" s="2"/>
      <c r="C241" s="2"/>
      <c r="D241" s="2"/>
      <c r="E241" s="2"/>
      <c r="F241" s="2"/>
      <c r="G241" s="2"/>
      <c r="H241" s="2"/>
      <c r="I241" s="2"/>
      <c r="J241" s="2"/>
    </row>
    <row r="242" spans="1:10" ht="14.25" customHeight="1">
      <c r="A242" s="2"/>
      <c r="B242" s="2"/>
      <c r="C242" s="2"/>
      <c r="D242" s="2"/>
      <c r="E242" s="2"/>
      <c r="F242" s="2"/>
      <c r="G242" s="2"/>
      <c r="H242" s="2"/>
      <c r="I242" s="2"/>
      <c r="J242" s="2"/>
    </row>
    <row r="243" spans="1:10" ht="14.25" customHeight="1">
      <c r="A243" s="2"/>
      <c r="B243" s="2"/>
      <c r="C243" s="2"/>
      <c r="D243" s="2"/>
      <c r="E243" s="2"/>
      <c r="F243" s="2"/>
      <c r="G243" s="2"/>
      <c r="H243" s="2"/>
      <c r="I243" s="2"/>
      <c r="J243" s="2"/>
    </row>
    <row r="244" spans="1:10" ht="14.25" customHeight="1">
      <c r="A244" s="2"/>
      <c r="B244" s="2"/>
      <c r="C244" s="2"/>
      <c r="D244" s="2"/>
      <c r="E244" s="2"/>
      <c r="F244" s="2"/>
      <c r="G244" s="2"/>
      <c r="H244" s="2"/>
      <c r="I244" s="2"/>
      <c r="J244" s="2"/>
    </row>
    <row r="245" spans="1:10" ht="14.25" customHeight="1">
      <c r="A245" s="2"/>
      <c r="B245" s="2"/>
      <c r="C245" s="2"/>
      <c r="D245" s="2"/>
      <c r="E245" s="2"/>
      <c r="F245" s="2"/>
      <c r="G245" s="2"/>
      <c r="H245" s="2"/>
      <c r="I245" s="2"/>
      <c r="J245" s="2"/>
    </row>
    <row r="246" spans="1:10" ht="14.25" customHeight="1">
      <c r="A246" s="2"/>
      <c r="B246" s="2"/>
      <c r="C246" s="2"/>
      <c r="D246" s="2"/>
      <c r="E246" s="2"/>
      <c r="F246" s="2"/>
      <c r="G246" s="2"/>
      <c r="H246" s="2"/>
      <c r="I246" s="2"/>
      <c r="J246" s="2"/>
    </row>
    <row r="247" spans="1:10" ht="14.25" customHeight="1">
      <c r="A247" s="2"/>
      <c r="B247" s="2"/>
      <c r="C247" s="2"/>
      <c r="D247" s="2"/>
      <c r="E247" s="2"/>
      <c r="F247" s="2"/>
      <c r="G247" s="2"/>
      <c r="H247" s="2"/>
      <c r="I247" s="2"/>
      <c r="J247" s="2"/>
    </row>
    <row r="248" spans="1:10" ht="14.25" customHeight="1">
      <c r="A248" s="2"/>
      <c r="B248" s="2"/>
      <c r="C248" s="2"/>
      <c r="D248" s="2"/>
      <c r="E248" s="2"/>
      <c r="F248" s="2"/>
      <c r="G248" s="2"/>
      <c r="H248" s="2"/>
      <c r="I248" s="2"/>
      <c r="J248" s="2"/>
    </row>
    <row r="249" spans="1:10" ht="14.25" customHeight="1">
      <c r="A249" s="2"/>
      <c r="B249" s="2"/>
      <c r="C249" s="2"/>
      <c r="D249" s="2"/>
      <c r="E249" s="2"/>
      <c r="F249" s="2"/>
      <c r="G249" s="2"/>
      <c r="H249" s="2"/>
      <c r="I249" s="2"/>
      <c r="J249" s="2"/>
    </row>
    <row r="250" spans="1:10" ht="14.25" customHeight="1">
      <c r="A250" s="2"/>
      <c r="B250" s="2"/>
      <c r="C250" s="2"/>
      <c r="D250" s="2"/>
      <c r="E250" s="2"/>
      <c r="F250" s="2"/>
      <c r="G250" s="2"/>
      <c r="H250" s="2"/>
      <c r="I250" s="2"/>
      <c r="J250" s="2"/>
    </row>
    <row r="251" spans="1:10" ht="14.25" customHeight="1">
      <c r="A251" s="2"/>
      <c r="B251" s="2"/>
      <c r="C251" s="2"/>
      <c r="D251" s="2"/>
      <c r="E251" s="2"/>
      <c r="F251" s="2"/>
      <c r="G251" s="2"/>
      <c r="H251" s="2"/>
      <c r="I251" s="2"/>
      <c r="J251" s="2"/>
    </row>
    <row r="252" spans="1:10" ht="14.25" customHeight="1">
      <c r="A252" s="2"/>
      <c r="B252" s="2"/>
      <c r="C252" s="2"/>
      <c r="D252" s="2"/>
      <c r="E252" s="2"/>
      <c r="F252" s="2"/>
      <c r="G252" s="2"/>
      <c r="H252" s="2"/>
      <c r="I252" s="2"/>
      <c r="J252" s="2"/>
    </row>
    <row r="253" spans="1:10" ht="14.25" customHeight="1">
      <c r="A253" s="2"/>
      <c r="B253" s="2"/>
      <c r="C253" s="2"/>
      <c r="D253" s="2"/>
      <c r="E253" s="2"/>
      <c r="F253" s="2"/>
      <c r="G253" s="2"/>
      <c r="H253" s="2"/>
      <c r="I253" s="2"/>
      <c r="J253" s="2"/>
    </row>
    <row r="254" spans="1:10" ht="14.25" customHeight="1">
      <c r="A254" s="2"/>
      <c r="B254" s="2"/>
      <c r="C254" s="2"/>
      <c r="D254" s="2"/>
      <c r="E254" s="2"/>
      <c r="F254" s="2"/>
      <c r="G254" s="2"/>
      <c r="H254" s="2"/>
      <c r="I254" s="2"/>
      <c r="J254" s="2"/>
    </row>
    <row r="255" spans="1:10" ht="14.25" customHeight="1">
      <c r="A255" s="2"/>
      <c r="B255" s="2"/>
      <c r="C255" s="2"/>
      <c r="D255" s="2"/>
      <c r="E255" s="2"/>
      <c r="F255" s="2"/>
      <c r="G255" s="2"/>
      <c r="H255" s="2"/>
      <c r="I255" s="2"/>
      <c r="J255" s="2"/>
    </row>
    <row r="256" spans="1:10" ht="14.25" customHeight="1">
      <c r="A256" s="2"/>
      <c r="B256" s="2"/>
      <c r="C256" s="2"/>
      <c r="D256" s="2"/>
      <c r="E256" s="2"/>
      <c r="F256" s="2"/>
      <c r="G256" s="2"/>
      <c r="H256" s="2"/>
      <c r="I256" s="2"/>
      <c r="J256" s="2"/>
    </row>
    <row r="257" spans="1:10" ht="14.25" customHeight="1">
      <c r="A257" s="2"/>
      <c r="B257" s="2"/>
      <c r="C257" s="2"/>
      <c r="D257" s="2"/>
      <c r="E257" s="2"/>
      <c r="F257" s="2"/>
      <c r="G257" s="2"/>
      <c r="H257" s="2"/>
      <c r="I257" s="2"/>
      <c r="J257" s="2"/>
    </row>
    <row r="258" spans="1:10" ht="14.25" customHeight="1">
      <c r="A258" s="2"/>
      <c r="B258" s="2"/>
      <c r="C258" s="2"/>
      <c r="D258" s="2"/>
      <c r="E258" s="2"/>
      <c r="F258" s="2"/>
      <c r="G258" s="2"/>
      <c r="H258" s="2"/>
      <c r="I258" s="2"/>
      <c r="J258" s="2"/>
    </row>
    <row r="259" spans="1:10" ht="14.25" customHeight="1">
      <c r="A259" s="2"/>
      <c r="B259" s="2"/>
      <c r="C259" s="2"/>
      <c r="D259" s="2"/>
      <c r="E259" s="2"/>
      <c r="F259" s="2"/>
      <c r="G259" s="2"/>
      <c r="H259" s="2"/>
      <c r="I259" s="2"/>
      <c r="J259" s="2"/>
    </row>
    <row r="260" spans="1:10" ht="14.25" customHeight="1">
      <c r="A260" s="2"/>
      <c r="B260" s="2"/>
      <c r="C260" s="2"/>
      <c r="D260" s="2"/>
      <c r="E260" s="2"/>
      <c r="F260" s="2"/>
      <c r="G260" s="2"/>
      <c r="H260" s="2"/>
      <c r="I260" s="2"/>
      <c r="J260" s="2"/>
    </row>
    <row r="261" spans="1:10" ht="14.25" customHeight="1">
      <c r="A261" s="2"/>
      <c r="B261" s="2"/>
      <c r="C261" s="2"/>
      <c r="D261" s="2"/>
      <c r="E261" s="2"/>
      <c r="F261" s="2"/>
      <c r="G261" s="2"/>
      <c r="H261" s="2"/>
      <c r="I261" s="2"/>
      <c r="J261" s="2"/>
    </row>
    <row r="262" spans="1:10" ht="14.25" customHeight="1">
      <c r="A262" s="2"/>
      <c r="B262" s="2"/>
      <c r="C262" s="2"/>
      <c r="D262" s="2"/>
      <c r="E262" s="2"/>
      <c r="F262" s="2"/>
      <c r="G262" s="2"/>
      <c r="H262" s="2"/>
      <c r="I262" s="2"/>
      <c r="J262" s="2"/>
    </row>
    <row r="263" spans="1:10" ht="14.25" customHeight="1">
      <c r="A263" s="2"/>
      <c r="B263" s="2"/>
      <c r="C263" s="2"/>
      <c r="D263" s="2"/>
      <c r="E263" s="2"/>
      <c r="F263" s="2"/>
      <c r="G263" s="2"/>
      <c r="H263" s="2"/>
      <c r="I263" s="2"/>
      <c r="J263" s="2"/>
    </row>
    <row r="264" spans="1:10" ht="14.25" customHeight="1">
      <c r="A264" s="2"/>
      <c r="B264" s="2"/>
      <c r="C264" s="2"/>
      <c r="D264" s="2"/>
      <c r="E264" s="2"/>
      <c r="F264" s="2"/>
      <c r="G264" s="2"/>
      <c r="H264" s="2"/>
      <c r="I264" s="2"/>
      <c r="J264" s="2"/>
    </row>
    <row r="265" spans="1:10" ht="14.25" customHeight="1">
      <c r="A265" s="2"/>
      <c r="B265" s="2"/>
      <c r="C265" s="2"/>
      <c r="D265" s="2"/>
      <c r="E265" s="2"/>
      <c r="F265" s="2"/>
      <c r="G265" s="2"/>
      <c r="H265" s="2"/>
      <c r="I265" s="2"/>
      <c r="J265" s="2"/>
    </row>
    <row r="266" spans="1:10" ht="14.25" customHeight="1">
      <c r="A266" s="2"/>
      <c r="B266" s="2"/>
      <c r="C266" s="2"/>
      <c r="D266" s="2"/>
      <c r="E266" s="2"/>
      <c r="F266" s="2"/>
      <c r="G266" s="2"/>
      <c r="H266" s="2"/>
      <c r="I266" s="2"/>
      <c r="J266" s="2"/>
    </row>
    <row r="267" spans="1:10" ht="14.25" customHeight="1">
      <c r="A267" s="2"/>
      <c r="B267" s="2"/>
      <c r="C267" s="2"/>
      <c r="D267" s="2"/>
      <c r="E267" s="2"/>
      <c r="F267" s="2"/>
      <c r="G267" s="2"/>
      <c r="H267" s="2"/>
      <c r="I267" s="2"/>
      <c r="J267" s="2"/>
    </row>
    <row r="268" spans="1:10" ht="14.25" customHeight="1">
      <c r="A268" s="2"/>
      <c r="B268" s="2"/>
      <c r="C268" s="2"/>
      <c r="D268" s="2"/>
      <c r="E268" s="2"/>
      <c r="F268" s="2"/>
      <c r="G268" s="2"/>
      <c r="H268" s="2"/>
      <c r="I268" s="2"/>
      <c r="J268" s="2"/>
    </row>
    <row r="269" spans="1:10" ht="14.25" customHeight="1">
      <c r="A269" s="2"/>
      <c r="B269" s="2"/>
      <c r="C269" s="2"/>
      <c r="D269" s="2"/>
      <c r="E269" s="2"/>
      <c r="F269" s="2"/>
      <c r="G269" s="2"/>
      <c r="H269" s="2"/>
      <c r="I269" s="2"/>
      <c r="J269" s="2"/>
    </row>
    <row r="270" spans="1:10" ht="14.25" customHeight="1">
      <c r="A270" s="2"/>
      <c r="B270" s="2"/>
      <c r="C270" s="2"/>
      <c r="D270" s="2"/>
      <c r="E270" s="2"/>
      <c r="F270" s="2"/>
      <c r="G270" s="2"/>
      <c r="H270" s="2"/>
      <c r="I270" s="2"/>
      <c r="J270" s="2"/>
    </row>
    <row r="271" spans="1:10" ht="14.25" customHeight="1">
      <c r="A271" s="2"/>
      <c r="B271" s="2"/>
      <c r="C271" s="2"/>
      <c r="D271" s="2"/>
      <c r="E271" s="2"/>
      <c r="F271" s="2"/>
      <c r="G271" s="2"/>
      <c r="H271" s="2"/>
      <c r="I271" s="2"/>
      <c r="J271" s="2"/>
    </row>
    <row r="272" spans="1:10" ht="14.25" customHeight="1">
      <c r="A272" s="2"/>
      <c r="B272" s="2"/>
      <c r="C272" s="2"/>
      <c r="D272" s="2"/>
      <c r="E272" s="2"/>
      <c r="F272" s="2"/>
      <c r="G272" s="2"/>
      <c r="H272" s="2"/>
      <c r="I272" s="2"/>
      <c r="J272" s="2"/>
    </row>
    <row r="273" spans="1:10" ht="14.25" customHeight="1">
      <c r="A273" s="2"/>
      <c r="B273" s="2"/>
      <c r="C273" s="2"/>
      <c r="D273" s="2"/>
      <c r="E273" s="2"/>
      <c r="F273" s="2"/>
      <c r="G273" s="2"/>
      <c r="H273" s="2"/>
      <c r="I273" s="2"/>
      <c r="J273" s="2"/>
    </row>
    <row r="274" spans="1:10" ht="14.25" customHeight="1">
      <c r="A274" s="2"/>
      <c r="B274" s="2"/>
      <c r="C274" s="2"/>
      <c r="D274" s="2"/>
      <c r="E274" s="2"/>
      <c r="F274" s="2"/>
      <c r="G274" s="2"/>
      <c r="H274" s="2"/>
      <c r="I274" s="2"/>
      <c r="J274" s="2"/>
    </row>
    <row r="275" spans="1:10" ht="14.25" customHeight="1">
      <c r="A275" s="2"/>
      <c r="B275" s="2"/>
      <c r="C275" s="2"/>
      <c r="D275" s="2"/>
      <c r="E275" s="2"/>
      <c r="F275" s="2"/>
      <c r="G275" s="2"/>
      <c r="H275" s="2"/>
      <c r="I275" s="2"/>
      <c r="J275" s="2"/>
    </row>
    <row r="276" spans="1:10" ht="14.25" customHeight="1">
      <c r="A276" s="2"/>
      <c r="B276" s="2"/>
      <c r="C276" s="2"/>
      <c r="D276" s="2"/>
      <c r="E276" s="2"/>
      <c r="F276" s="2"/>
      <c r="G276" s="2"/>
      <c r="H276" s="2"/>
      <c r="I276" s="2"/>
      <c r="J276" s="2"/>
    </row>
    <row r="277" spans="1:10" ht="14.25" customHeight="1">
      <c r="A277" s="2"/>
      <c r="B277" s="2"/>
      <c r="C277" s="2"/>
      <c r="D277" s="2"/>
      <c r="E277" s="2"/>
      <c r="F277" s="2"/>
      <c r="G277" s="2"/>
      <c r="H277" s="2"/>
      <c r="I277" s="2"/>
      <c r="J277" s="2"/>
    </row>
    <row r="278" spans="1:10" ht="14.25" customHeight="1">
      <c r="A278" s="2"/>
      <c r="B278" s="2"/>
      <c r="C278" s="2"/>
      <c r="D278" s="2"/>
      <c r="E278" s="2"/>
      <c r="F278" s="2"/>
      <c r="G278" s="2"/>
      <c r="H278" s="2"/>
      <c r="I278" s="2"/>
      <c r="J278" s="2"/>
    </row>
    <row r="279" spans="1:10" ht="14.25" customHeight="1">
      <c r="A279" s="2"/>
      <c r="B279" s="2"/>
      <c r="C279" s="2"/>
      <c r="D279" s="2"/>
      <c r="E279" s="2"/>
      <c r="F279" s="2"/>
      <c r="G279" s="2"/>
      <c r="H279" s="2"/>
      <c r="I279" s="2"/>
      <c r="J279" s="2"/>
    </row>
    <row r="280" spans="1:10" ht="14.25" customHeight="1">
      <c r="A280" s="2"/>
      <c r="B280" s="2"/>
      <c r="C280" s="2"/>
      <c r="D280" s="2"/>
      <c r="E280" s="2"/>
      <c r="F280" s="2"/>
      <c r="G280" s="2"/>
      <c r="H280" s="2"/>
      <c r="I280" s="2"/>
      <c r="J280" s="2"/>
    </row>
    <row r="281" spans="1:10" ht="14.25" customHeight="1">
      <c r="A281" s="2"/>
      <c r="B281" s="2"/>
      <c r="C281" s="2"/>
      <c r="D281" s="2"/>
      <c r="E281" s="2"/>
      <c r="F281" s="2"/>
      <c r="G281" s="2"/>
      <c r="H281" s="2"/>
      <c r="I281" s="2"/>
      <c r="J281" s="2"/>
    </row>
    <row r="282" spans="1:10" ht="14.25" customHeight="1">
      <c r="A282" s="2"/>
      <c r="B282" s="2"/>
      <c r="C282" s="2"/>
      <c r="D282" s="2"/>
      <c r="E282" s="2"/>
      <c r="F282" s="2"/>
      <c r="G282" s="2"/>
      <c r="H282" s="2"/>
      <c r="I282" s="2"/>
      <c r="J282" s="2"/>
    </row>
    <row r="283" spans="1:10" ht="14.25" customHeight="1">
      <c r="A283" s="2"/>
      <c r="B283" s="2"/>
      <c r="C283" s="2"/>
      <c r="D283" s="2"/>
      <c r="E283" s="2"/>
      <c r="F283" s="2"/>
      <c r="G283" s="2"/>
      <c r="H283" s="2"/>
      <c r="I283" s="2"/>
      <c r="J283" s="2"/>
    </row>
    <row r="284" spans="1:10" ht="14.25" customHeight="1">
      <c r="A284" s="2"/>
      <c r="B284" s="2"/>
      <c r="C284" s="2"/>
      <c r="D284" s="2"/>
      <c r="E284" s="2"/>
      <c r="F284" s="2"/>
      <c r="G284" s="2"/>
      <c r="H284" s="2"/>
      <c r="I284" s="2"/>
      <c r="J284" s="2"/>
    </row>
    <row r="285" spans="1:10" ht="14.25" customHeight="1">
      <c r="A285" s="2"/>
      <c r="B285" s="2"/>
      <c r="C285" s="2"/>
      <c r="D285" s="2"/>
      <c r="E285" s="2"/>
      <c r="F285" s="2"/>
      <c r="G285" s="2"/>
      <c r="H285" s="2"/>
      <c r="I285" s="2"/>
      <c r="J285" s="2"/>
    </row>
    <row r="286" spans="1:10" ht="14.25" customHeight="1">
      <c r="A286" s="2"/>
      <c r="B286" s="2"/>
      <c r="C286" s="2"/>
      <c r="D286" s="2"/>
      <c r="E286" s="2"/>
      <c r="F286" s="2"/>
      <c r="G286" s="2"/>
      <c r="H286" s="2"/>
      <c r="I286" s="2"/>
      <c r="J286" s="2"/>
    </row>
    <row r="287" spans="1:10" ht="14.25" customHeight="1">
      <c r="A287" s="2"/>
      <c r="B287" s="2"/>
      <c r="C287" s="2"/>
      <c r="D287" s="2"/>
      <c r="E287" s="2"/>
      <c r="F287" s="2"/>
      <c r="G287" s="2"/>
      <c r="H287" s="2"/>
      <c r="I287" s="2"/>
      <c r="J287" s="2"/>
    </row>
    <row r="288" spans="1:10" ht="14.25" customHeight="1">
      <c r="A288" s="2"/>
      <c r="B288" s="2"/>
      <c r="C288" s="2"/>
      <c r="D288" s="2"/>
      <c r="E288" s="2"/>
      <c r="F288" s="2"/>
      <c r="G288" s="2"/>
      <c r="H288" s="2"/>
      <c r="I288" s="2"/>
      <c r="J288" s="2"/>
    </row>
    <row r="289" spans="1:10" ht="14.25" customHeight="1">
      <c r="A289" s="2"/>
      <c r="B289" s="2"/>
      <c r="C289" s="2"/>
      <c r="D289" s="2"/>
      <c r="E289" s="2"/>
      <c r="F289" s="2"/>
      <c r="G289" s="2"/>
      <c r="H289" s="2"/>
      <c r="I289" s="2"/>
      <c r="J289" s="2"/>
    </row>
    <row r="290" spans="1:10" ht="14.25" customHeight="1">
      <c r="A290" s="2"/>
      <c r="B290" s="2"/>
      <c r="C290" s="2"/>
      <c r="D290" s="2"/>
      <c r="E290" s="2"/>
      <c r="F290" s="2"/>
      <c r="G290" s="2"/>
      <c r="H290" s="2"/>
      <c r="I290" s="2"/>
      <c r="J290" s="2"/>
    </row>
    <row r="291" spans="1:10" ht="14.25" customHeight="1">
      <c r="A291" s="2"/>
      <c r="B291" s="2"/>
      <c r="C291" s="2"/>
      <c r="D291" s="2"/>
      <c r="E291" s="2"/>
      <c r="F291" s="2"/>
      <c r="G291" s="2"/>
      <c r="H291" s="2"/>
      <c r="I291" s="2"/>
      <c r="J291" s="2"/>
    </row>
    <row r="292" spans="1:10" ht="14.25" customHeight="1">
      <c r="A292" s="2"/>
      <c r="B292" s="2"/>
      <c r="C292" s="2"/>
      <c r="D292" s="2"/>
      <c r="E292" s="2"/>
      <c r="F292" s="2"/>
      <c r="G292" s="2"/>
      <c r="H292" s="2"/>
      <c r="I292" s="2"/>
      <c r="J292" s="2"/>
    </row>
    <row r="293" spans="1:10" ht="14.25" customHeight="1">
      <c r="A293" s="2"/>
      <c r="B293" s="2"/>
      <c r="C293" s="2"/>
      <c r="D293" s="2"/>
      <c r="E293" s="2"/>
      <c r="F293" s="2"/>
      <c r="G293" s="2"/>
      <c r="H293" s="2"/>
      <c r="I293" s="2"/>
      <c r="J293" s="2"/>
    </row>
    <row r="294" spans="1:10" ht="14.25" customHeight="1">
      <c r="A294" s="2"/>
      <c r="B294" s="2"/>
      <c r="C294" s="2"/>
      <c r="D294" s="2"/>
      <c r="E294" s="2"/>
      <c r="F294" s="2"/>
      <c r="G294" s="2"/>
      <c r="H294" s="2"/>
      <c r="I294" s="2"/>
      <c r="J294" s="2"/>
    </row>
    <row r="295" spans="1:10" ht="14.25" customHeight="1">
      <c r="A295" s="2"/>
      <c r="B295" s="2"/>
      <c r="C295" s="2"/>
      <c r="D295" s="2"/>
      <c r="E295" s="2"/>
      <c r="F295" s="2"/>
      <c r="G295" s="2"/>
      <c r="H295" s="2"/>
      <c r="I295" s="2"/>
      <c r="J295" s="2"/>
    </row>
    <row r="296" spans="1:10" ht="14.25" customHeight="1">
      <c r="A296" s="2"/>
      <c r="B296" s="2"/>
      <c r="C296" s="2"/>
      <c r="D296" s="2"/>
      <c r="E296" s="2"/>
      <c r="F296" s="2"/>
      <c r="G296" s="2"/>
      <c r="H296" s="2"/>
      <c r="I296" s="2"/>
      <c r="J296" s="2"/>
    </row>
    <row r="297" spans="1:10" ht="14.25" customHeight="1">
      <c r="A297" s="2"/>
      <c r="B297" s="2"/>
      <c r="C297" s="2"/>
      <c r="D297" s="2"/>
      <c r="E297" s="2"/>
      <c r="F297" s="2"/>
      <c r="G297" s="2"/>
      <c r="H297" s="2"/>
      <c r="I297" s="2"/>
      <c r="J297" s="2"/>
    </row>
    <row r="298" spans="1:10" ht="14.25" customHeight="1">
      <c r="A298" s="2"/>
      <c r="B298" s="2"/>
      <c r="C298" s="2"/>
      <c r="D298" s="2"/>
      <c r="E298" s="2"/>
      <c r="F298" s="2"/>
      <c r="G298" s="2"/>
      <c r="H298" s="2"/>
      <c r="I298" s="2"/>
      <c r="J298" s="2"/>
    </row>
    <row r="299" spans="1:10" ht="14.25" customHeight="1">
      <c r="A299" s="2"/>
      <c r="B299" s="2"/>
      <c r="C299" s="2"/>
      <c r="D299" s="2"/>
      <c r="E299" s="2"/>
      <c r="F299" s="2"/>
      <c r="G299" s="2"/>
      <c r="H299" s="2"/>
      <c r="I299" s="2"/>
      <c r="J299" s="2"/>
    </row>
    <row r="300" spans="1:10" ht="14.25" customHeight="1">
      <c r="A300" s="2"/>
      <c r="B300" s="2"/>
      <c r="C300" s="2"/>
      <c r="D300" s="2"/>
      <c r="E300" s="2"/>
      <c r="F300" s="2"/>
      <c r="G300" s="2"/>
      <c r="H300" s="2"/>
      <c r="I300" s="2"/>
      <c r="J300" s="2"/>
    </row>
    <row r="301" spans="1:10" ht="14.25" customHeight="1">
      <c r="A301" s="2"/>
      <c r="B301" s="2"/>
      <c r="C301" s="2"/>
      <c r="D301" s="2"/>
      <c r="E301" s="2"/>
      <c r="F301" s="2"/>
      <c r="G301" s="2"/>
      <c r="H301" s="2"/>
      <c r="I301" s="2"/>
      <c r="J301" s="2"/>
    </row>
    <row r="302" spans="1:10" ht="14.25" customHeight="1">
      <c r="A302" s="2"/>
      <c r="B302" s="2"/>
      <c r="C302" s="2"/>
      <c r="D302" s="2"/>
      <c r="E302" s="2"/>
      <c r="F302" s="2"/>
      <c r="G302" s="2"/>
      <c r="H302" s="2"/>
      <c r="I302" s="2"/>
      <c r="J302" s="2"/>
    </row>
    <row r="303" spans="1:10" ht="14.25" customHeight="1">
      <c r="A303" s="2"/>
      <c r="B303" s="2"/>
      <c r="C303" s="2"/>
      <c r="D303" s="2"/>
      <c r="E303" s="2"/>
      <c r="F303" s="2"/>
      <c r="G303" s="2"/>
      <c r="H303" s="2"/>
      <c r="I303" s="2"/>
      <c r="J303" s="2"/>
    </row>
    <row r="304" spans="1:10" ht="14.25" customHeight="1">
      <c r="A304" s="2"/>
      <c r="B304" s="2"/>
      <c r="C304" s="2"/>
      <c r="D304" s="2"/>
      <c r="E304" s="2"/>
      <c r="F304" s="2"/>
      <c r="G304" s="2"/>
      <c r="H304" s="2"/>
      <c r="I304" s="2"/>
      <c r="J304" s="2"/>
    </row>
    <row r="305" spans="1:10" ht="14.25" customHeight="1">
      <c r="A305" s="2"/>
      <c r="B305" s="2"/>
      <c r="C305" s="2"/>
      <c r="D305" s="2"/>
      <c r="E305" s="2"/>
      <c r="F305" s="2"/>
      <c r="G305" s="2"/>
      <c r="H305" s="2"/>
      <c r="I305" s="2"/>
      <c r="J305" s="2"/>
    </row>
    <row r="306" spans="1:10" ht="14.25" customHeight="1">
      <c r="A306" s="2"/>
      <c r="B306" s="2"/>
      <c r="C306" s="2"/>
      <c r="D306" s="2"/>
      <c r="E306" s="2"/>
      <c r="F306" s="2"/>
      <c r="G306" s="2"/>
      <c r="H306" s="2"/>
      <c r="I306" s="2"/>
      <c r="J306" s="2"/>
    </row>
    <row r="307" spans="1:10" ht="14.25" customHeight="1">
      <c r="A307" s="2"/>
      <c r="B307" s="2"/>
      <c r="C307" s="2"/>
      <c r="D307" s="2"/>
      <c r="E307" s="2"/>
      <c r="F307" s="2"/>
      <c r="G307" s="2"/>
      <c r="H307" s="2"/>
      <c r="I307" s="2"/>
      <c r="J307" s="2"/>
    </row>
    <row r="308" spans="1:10" ht="14.25" customHeight="1">
      <c r="A308" s="2"/>
      <c r="B308" s="2"/>
      <c r="C308" s="2"/>
      <c r="D308" s="2"/>
      <c r="E308" s="2"/>
      <c r="F308" s="2"/>
      <c r="G308" s="2"/>
      <c r="H308" s="2"/>
      <c r="I308" s="2"/>
      <c r="J308" s="2"/>
    </row>
    <row r="309" spans="1:10" ht="14.25" customHeight="1">
      <c r="A309" s="2"/>
      <c r="B309" s="2"/>
      <c r="C309" s="2"/>
      <c r="D309" s="2"/>
      <c r="E309" s="2"/>
      <c r="F309" s="2"/>
      <c r="G309" s="2"/>
      <c r="H309" s="2"/>
      <c r="I309" s="2"/>
      <c r="J309" s="2"/>
    </row>
    <row r="310" spans="1:10" ht="14.25" customHeight="1">
      <c r="A310" s="2"/>
      <c r="B310" s="2"/>
      <c r="C310" s="2"/>
      <c r="D310" s="2"/>
      <c r="E310" s="2"/>
      <c r="F310" s="2"/>
      <c r="G310" s="2"/>
      <c r="H310" s="2"/>
      <c r="I310" s="2"/>
      <c r="J310" s="2"/>
    </row>
    <row r="311" spans="1:10" ht="14.25" customHeight="1">
      <c r="A311" s="2"/>
      <c r="B311" s="2"/>
      <c r="C311" s="2"/>
      <c r="D311" s="2"/>
      <c r="E311" s="2"/>
      <c r="F311" s="2"/>
      <c r="G311" s="2"/>
      <c r="H311" s="2"/>
      <c r="I311" s="2"/>
      <c r="J311" s="2"/>
    </row>
    <row r="312" spans="1:10" ht="14.25" customHeight="1">
      <c r="A312" s="2"/>
      <c r="B312" s="2"/>
      <c r="C312" s="2"/>
      <c r="D312" s="2"/>
      <c r="E312" s="2"/>
      <c r="F312" s="2"/>
      <c r="G312" s="2"/>
      <c r="H312" s="2"/>
      <c r="I312" s="2"/>
      <c r="J312" s="2"/>
    </row>
    <row r="313" spans="1:10" ht="14.25" customHeight="1">
      <c r="A313" s="2"/>
      <c r="B313" s="2"/>
      <c r="C313" s="2"/>
      <c r="D313" s="2"/>
      <c r="E313" s="2"/>
      <c r="F313" s="2"/>
      <c r="G313" s="2"/>
      <c r="H313" s="2"/>
      <c r="I313" s="2"/>
      <c r="J313" s="2"/>
    </row>
    <row r="314" spans="1:10" ht="14.25" customHeight="1">
      <c r="A314" s="2"/>
      <c r="B314" s="2"/>
      <c r="C314" s="2"/>
      <c r="D314" s="2"/>
      <c r="E314" s="2"/>
      <c r="F314" s="2"/>
      <c r="G314" s="2"/>
      <c r="H314" s="2"/>
      <c r="I314" s="2"/>
      <c r="J314" s="2"/>
    </row>
    <row r="315" spans="1:10" ht="14.25" customHeight="1">
      <c r="A315" s="2"/>
      <c r="B315" s="2"/>
      <c r="C315" s="2"/>
      <c r="D315" s="2"/>
      <c r="E315" s="2"/>
      <c r="F315" s="2"/>
      <c r="G315" s="2"/>
      <c r="H315" s="2"/>
      <c r="I315" s="2"/>
      <c r="J315" s="2"/>
    </row>
    <row r="316" spans="1:10" ht="14.25" customHeight="1">
      <c r="A316" s="2"/>
      <c r="B316" s="2"/>
      <c r="C316" s="2"/>
      <c r="D316" s="2"/>
      <c r="E316" s="2"/>
      <c r="F316" s="2"/>
      <c r="G316" s="2"/>
      <c r="H316" s="2"/>
      <c r="I316" s="2"/>
      <c r="J316" s="2"/>
    </row>
    <row r="317" spans="1:10" ht="14.25" customHeight="1">
      <c r="A317" s="2"/>
      <c r="B317" s="2"/>
      <c r="C317" s="2"/>
      <c r="D317" s="2"/>
      <c r="E317" s="2"/>
      <c r="F317" s="2"/>
      <c r="G317" s="2"/>
      <c r="H317" s="2"/>
      <c r="I317" s="2"/>
      <c r="J317" s="2"/>
    </row>
    <row r="318" spans="1:10" ht="14.25" customHeight="1">
      <c r="A318" s="2"/>
      <c r="B318" s="2"/>
      <c r="C318" s="2"/>
      <c r="D318" s="2"/>
      <c r="E318" s="2"/>
      <c r="F318" s="2"/>
      <c r="G318" s="2"/>
      <c r="H318" s="2"/>
      <c r="I318" s="2"/>
      <c r="J318" s="2"/>
    </row>
    <row r="319" spans="1:10" ht="14.25" customHeight="1">
      <c r="A319" s="2"/>
      <c r="B319" s="2"/>
      <c r="C319" s="2"/>
      <c r="D319" s="2"/>
      <c r="E319" s="2"/>
      <c r="F319" s="2"/>
      <c r="G319" s="2"/>
      <c r="H319" s="2"/>
      <c r="I319" s="2"/>
      <c r="J319" s="2"/>
    </row>
    <row r="320" spans="1:10" ht="14.25" customHeight="1">
      <c r="A320" s="2"/>
      <c r="B320" s="2"/>
      <c r="C320" s="2"/>
      <c r="D320" s="2"/>
      <c r="E320" s="2"/>
      <c r="F320" s="2"/>
      <c r="G320" s="2"/>
      <c r="H320" s="2"/>
      <c r="I320" s="2"/>
      <c r="J320" s="2"/>
    </row>
    <row r="321" spans="1:10" ht="14.25" customHeight="1">
      <c r="A321" s="2"/>
      <c r="B321" s="2"/>
      <c r="C321" s="2"/>
      <c r="D321" s="2"/>
      <c r="E321" s="2"/>
      <c r="F321" s="2"/>
      <c r="G321" s="2"/>
      <c r="H321" s="2"/>
      <c r="I321" s="2"/>
      <c r="J321" s="2"/>
    </row>
    <row r="322" spans="1:10" ht="14.25" customHeight="1">
      <c r="A322" s="2"/>
      <c r="B322" s="2"/>
      <c r="C322" s="2"/>
      <c r="D322" s="2"/>
      <c r="E322" s="2"/>
      <c r="F322" s="2"/>
      <c r="G322" s="2"/>
      <c r="H322" s="2"/>
      <c r="I322" s="2"/>
      <c r="J322" s="2"/>
    </row>
    <row r="323" spans="1:10" ht="14.25" customHeight="1">
      <c r="A323" s="2"/>
      <c r="B323" s="2"/>
      <c r="C323" s="2"/>
      <c r="D323" s="2"/>
      <c r="E323" s="2"/>
      <c r="F323" s="2"/>
      <c r="G323" s="2"/>
      <c r="H323" s="2"/>
      <c r="I323" s="2"/>
      <c r="J323" s="2"/>
    </row>
    <row r="324" spans="1:10" ht="14.25" customHeight="1">
      <c r="A324" s="2"/>
      <c r="B324" s="2"/>
      <c r="C324" s="2"/>
      <c r="D324" s="2"/>
      <c r="E324" s="2"/>
      <c r="F324" s="2"/>
      <c r="G324" s="2"/>
      <c r="H324" s="2"/>
      <c r="I324" s="2"/>
      <c r="J324" s="2"/>
    </row>
    <row r="325" spans="1:10" ht="14.25" customHeight="1">
      <c r="A325" s="2"/>
      <c r="B325" s="2"/>
      <c r="C325" s="2"/>
      <c r="D325" s="2"/>
      <c r="E325" s="2"/>
      <c r="F325" s="2"/>
      <c r="G325" s="2"/>
      <c r="H325" s="2"/>
      <c r="I325" s="2"/>
      <c r="J325" s="2"/>
    </row>
    <row r="326" spans="1:10" ht="14.25" customHeight="1">
      <c r="A326" s="2"/>
      <c r="B326" s="2"/>
      <c r="C326" s="2"/>
      <c r="D326" s="2"/>
      <c r="E326" s="2"/>
      <c r="F326" s="2"/>
      <c r="G326" s="2"/>
      <c r="H326" s="2"/>
      <c r="I326" s="2"/>
      <c r="J326" s="2"/>
    </row>
    <row r="327" spans="1:10" ht="14.25" customHeight="1">
      <c r="A327" s="2"/>
      <c r="B327" s="2"/>
      <c r="C327" s="2"/>
      <c r="D327" s="2"/>
      <c r="E327" s="2"/>
      <c r="F327" s="2"/>
      <c r="G327" s="2"/>
      <c r="H327" s="2"/>
      <c r="I327" s="2"/>
      <c r="J327" s="2"/>
    </row>
    <row r="328" spans="1:10" ht="14.25" customHeight="1">
      <c r="A328" s="2"/>
      <c r="B328" s="2"/>
      <c r="C328" s="2"/>
      <c r="D328" s="2"/>
      <c r="E328" s="2"/>
      <c r="F328" s="2"/>
      <c r="G328" s="2"/>
      <c r="H328" s="2"/>
      <c r="I328" s="2"/>
      <c r="J328" s="2"/>
    </row>
    <row r="329" spans="1:10" ht="14.25" customHeight="1">
      <c r="A329" s="2"/>
      <c r="B329" s="2"/>
      <c r="C329" s="2"/>
      <c r="D329" s="2"/>
      <c r="E329" s="2"/>
      <c r="F329" s="2"/>
      <c r="G329" s="2"/>
      <c r="H329" s="2"/>
      <c r="I329" s="2"/>
      <c r="J329" s="2"/>
    </row>
    <row r="330" spans="1:10" ht="14.25" customHeight="1">
      <c r="A330" s="2"/>
      <c r="B330" s="2"/>
      <c r="C330" s="2"/>
      <c r="D330" s="2"/>
      <c r="E330" s="2"/>
      <c r="F330" s="2"/>
      <c r="G330" s="2"/>
      <c r="H330" s="2"/>
      <c r="I330" s="2"/>
      <c r="J330" s="2"/>
    </row>
    <row r="331" spans="1:10" ht="14.25" customHeight="1">
      <c r="A331" s="2"/>
      <c r="B331" s="2"/>
      <c r="C331" s="2"/>
      <c r="D331" s="2"/>
      <c r="E331" s="2"/>
      <c r="F331" s="2"/>
      <c r="G331" s="2"/>
      <c r="H331" s="2"/>
      <c r="I331" s="2"/>
      <c r="J331" s="2"/>
    </row>
    <row r="332" spans="1:10" ht="14.25" customHeight="1">
      <c r="A332" s="2"/>
      <c r="B332" s="2"/>
      <c r="C332" s="2"/>
      <c r="D332" s="2"/>
      <c r="E332" s="2"/>
      <c r="F332" s="2"/>
      <c r="G332" s="2"/>
      <c r="H332" s="2"/>
      <c r="I332" s="2"/>
      <c r="J332" s="2"/>
    </row>
    <row r="333" spans="1:10" ht="14.25" customHeight="1">
      <c r="A333" s="2"/>
      <c r="B333" s="2"/>
      <c r="C333" s="2"/>
      <c r="D333" s="2"/>
      <c r="E333" s="2"/>
      <c r="F333" s="2"/>
      <c r="G333" s="2"/>
      <c r="H333" s="2"/>
      <c r="I333" s="2"/>
      <c r="J333" s="2"/>
    </row>
    <row r="334" spans="1:10" ht="14.25" customHeight="1">
      <c r="A334" s="2"/>
      <c r="B334" s="2"/>
      <c r="C334" s="2"/>
      <c r="D334" s="2"/>
      <c r="E334" s="2"/>
      <c r="F334" s="2"/>
      <c r="G334" s="2"/>
      <c r="H334" s="2"/>
      <c r="I334" s="2"/>
      <c r="J334" s="2"/>
    </row>
    <row r="335" spans="1:10" ht="14.25" customHeight="1">
      <c r="A335" s="2"/>
      <c r="B335" s="2"/>
      <c r="C335" s="2"/>
      <c r="D335" s="2"/>
      <c r="E335" s="2"/>
      <c r="F335" s="2"/>
      <c r="G335" s="2"/>
      <c r="H335" s="2"/>
      <c r="I335" s="2"/>
      <c r="J335" s="2"/>
    </row>
    <row r="336" spans="1:10" ht="14.25" customHeight="1">
      <c r="A336" s="2"/>
      <c r="B336" s="2"/>
      <c r="C336" s="2"/>
      <c r="D336" s="2"/>
      <c r="E336" s="2"/>
      <c r="F336" s="2"/>
      <c r="G336" s="2"/>
      <c r="H336" s="2"/>
      <c r="I336" s="2"/>
      <c r="J336" s="2"/>
    </row>
    <row r="337" spans="1:10" ht="14.25" customHeight="1">
      <c r="A337" s="2"/>
      <c r="B337" s="2"/>
      <c r="C337" s="2"/>
      <c r="D337" s="2"/>
      <c r="E337" s="2"/>
      <c r="F337" s="2"/>
      <c r="G337" s="2"/>
      <c r="H337" s="2"/>
      <c r="I337" s="2"/>
      <c r="J337" s="2"/>
    </row>
    <row r="338" spans="1:10" ht="14.25" customHeight="1">
      <c r="A338" s="2"/>
      <c r="B338" s="2"/>
      <c r="C338" s="2"/>
      <c r="D338" s="2"/>
      <c r="E338" s="2"/>
      <c r="F338" s="2"/>
      <c r="G338" s="2"/>
      <c r="H338" s="2"/>
      <c r="I338" s="2"/>
      <c r="J338" s="2"/>
    </row>
    <row r="339" spans="1:10" ht="14.25" customHeight="1">
      <c r="A339" s="2"/>
      <c r="B339" s="2"/>
      <c r="C339" s="2"/>
      <c r="D339" s="2"/>
      <c r="E339" s="2"/>
      <c r="F339" s="2"/>
      <c r="G339" s="2"/>
      <c r="H339" s="2"/>
      <c r="I339" s="2"/>
      <c r="J339" s="2"/>
    </row>
    <row r="340" spans="1:10" ht="14.25" customHeight="1">
      <c r="A340" s="2"/>
      <c r="B340" s="2"/>
      <c r="C340" s="2"/>
      <c r="D340" s="2"/>
      <c r="E340" s="2"/>
      <c r="F340" s="2"/>
      <c r="G340" s="2"/>
      <c r="H340" s="2"/>
      <c r="I340" s="2"/>
      <c r="J340" s="2"/>
    </row>
    <row r="341" spans="1:10" ht="14.25" customHeight="1">
      <c r="A341" s="2"/>
      <c r="B341" s="2"/>
      <c r="C341" s="2"/>
      <c r="D341" s="2"/>
      <c r="E341" s="2"/>
      <c r="F341" s="2"/>
      <c r="G341" s="2"/>
      <c r="H341" s="2"/>
      <c r="I341" s="2"/>
      <c r="J341" s="2"/>
    </row>
    <row r="342" spans="1:10" ht="14.25" customHeight="1">
      <c r="A342" s="2"/>
      <c r="B342" s="2"/>
      <c r="C342" s="2"/>
      <c r="D342" s="2"/>
      <c r="E342" s="2"/>
      <c r="F342" s="2"/>
      <c r="G342" s="2"/>
      <c r="H342" s="2"/>
      <c r="I342" s="2"/>
      <c r="J342" s="2"/>
    </row>
    <row r="343" spans="1:10" ht="14.25" customHeight="1">
      <c r="A343" s="2"/>
      <c r="B343" s="2"/>
      <c r="C343" s="2"/>
      <c r="D343" s="2"/>
      <c r="E343" s="2"/>
      <c r="F343" s="2"/>
      <c r="G343" s="2"/>
      <c r="H343" s="2"/>
      <c r="I343" s="2"/>
      <c r="J343" s="2"/>
    </row>
    <row r="344" spans="1:10" ht="14.25" customHeight="1">
      <c r="A344" s="2"/>
      <c r="B344" s="2"/>
      <c r="C344" s="2"/>
      <c r="D344" s="2"/>
      <c r="E344" s="2"/>
      <c r="F344" s="2"/>
      <c r="G344" s="2"/>
      <c r="H344" s="2"/>
      <c r="I344" s="2"/>
      <c r="J344" s="2"/>
    </row>
    <row r="345" spans="1:10" ht="14.25" customHeight="1">
      <c r="A345" s="2"/>
      <c r="B345" s="2"/>
      <c r="C345" s="2"/>
      <c r="D345" s="2"/>
      <c r="E345" s="2"/>
      <c r="F345" s="2"/>
      <c r="G345" s="2"/>
      <c r="H345" s="2"/>
      <c r="I345" s="2"/>
      <c r="J345" s="2"/>
    </row>
    <row r="346" spans="1:10" ht="14.25" customHeight="1">
      <c r="A346" s="2"/>
      <c r="B346" s="2"/>
      <c r="C346" s="2"/>
      <c r="D346" s="2"/>
      <c r="E346" s="2"/>
      <c r="F346" s="2"/>
      <c r="G346" s="2"/>
      <c r="H346" s="2"/>
      <c r="I346" s="2"/>
      <c r="J346" s="2"/>
    </row>
    <row r="347" spans="1:10" ht="14.25" customHeight="1">
      <c r="A347" s="2"/>
      <c r="B347" s="2"/>
      <c r="C347" s="2"/>
      <c r="D347" s="2"/>
      <c r="E347" s="2"/>
      <c r="F347" s="2"/>
      <c r="G347" s="2"/>
      <c r="H347" s="2"/>
      <c r="I347" s="2"/>
      <c r="J347" s="2"/>
    </row>
    <row r="348" spans="1:10" ht="14.25" customHeight="1">
      <c r="A348" s="2"/>
      <c r="B348" s="2"/>
      <c r="C348" s="2"/>
      <c r="D348" s="2"/>
      <c r="E348" s="2"/>
      <c r="F348" s="2"/>
      <c r="G348" s="2"/>
      <c r="H348" s="2"/>
      <c r="I348" s="2"/>
      <c r="J348" s="2"/>
    </row>
    <row r="349" spans="1:10" ht="14.25" customHeight="1">
      <c r="A349" s="2"/>
      <c r="B349" s="2"/>
      <c r="C349" s="2"/>
      <c r="D349" s="2"/>
      <c r="E349" s="2"/>
      <c r="F349" s="2"/>
      <c r="G349" s="2"/>
      <c r="H349" s="2"/>
      <c r="I349" s="2"/>
      <c r="J349" s="2"/>
    </row>
    <row r="350" spans="1:10" ht="14.25" customHeight="1">
      <c r="A350" s="2"/>
      <c r="B350" s="2"/>
      <c r="C350" s="2"/>
      <c r="D350" s="2"/>
      <c r="E350" s="2"/>
      <c r="F350" s="2"/>
      <c r="G350" s="2"/>
      <c r="H350" s="2"/>
      <c r="I350" s="2"/>
      <c r="J350" s="2"/>
    </row>
    <row r="351" spans="1:10" ht="14.25" customHeight="1">
      <c r="A351" s="2"/>
      <c r="B351" s="2"/>
      <c r="C351" s="2"/>
      <c r="D351" s="2"/>
      <c r="E351" s="2"/>
      <c r="F351" s="2"/>
      <c r="G351" s="2"/>
      <c r="H351" s="2"/>
      <c r="I351" s="2"/>
      <c r="J351" s="2"/>
    </row>
    <row r="352" spans="1:10" ht="14.25" customHeight="1">
      <c r="A352" s="2"/>
      <c r="B352" s="2"/>
      <c r="C352" s="2"/>
      <c r="D352" s="2"/>
      <c r="E352" s="2"/>
      <c r="F352" s="2"/>
      <c r="G352" s="2"/>
      <c r="H352" s="2"/>
      <c r="I352" s="2"/>
      <c r="J352" s="2"/>
    </row>
    <row r="353" spans="1:10" ht="14.25" customHeight="1">
      <c r="A353" s="2"/>
      <c r="B353" s="2"/>
      <c r="C353" s="2"/>
      <c r="D353" s="2"/>
      <c r="E353" s="2"/>
      <c r="F353" s="2"/>
      <c r="G353" s="2"/>
      <c r="H353" s="2"/>
      <c r="I353" s="2"/>
      <c r="J353" s="2"/>
    </row>
    <row r="354" spans="1:10" ht="14.25" customHeight="1">
      <c r="A354" s="2"/>
      <c r="B354" s="2"/>
      <c r="C354" s="2"/>
      <c r="D354" s="2"/>
      <c r="E354" s="2"/>
      <c r="F354" s="2"/>
      <c r="G354" s="2"/>
      <c r="H354" s="2"/>
      <c r="I354" s="2"/>
      <c r="J354" s="2"/>
    </row>
    <row r="355" spans="1:10" ht="14.25" customHeight="1">
      <c r="A355" s="2"/>
      <c r="B355" s="2"/>
      <c r="C355" s="2"/>
      <c r="D355" s="2"/>
      <c r="E355" s="2"/>
      <c r="F355" s="2"/>
      <c r="G355" s="2"/>
      <c r="H355" s="2"/>
      <c r="I355" s="2"/>
      <c r="J355" s="2"/>
    </row>
    <row r="356" spans="1:10" ht="14.25" customHeight="1">
      <c r="A356" s="2"/>
      <c r="B356" s="2"/>
      <c r="C356" s="2"/>
      <c r="D356" s="2"/>
      <c r="E356" s="2"/>
      <c r="F356" s="2"/>
      <c r="G356" s="2"/>
      <c r="H356" s="2"/>
      <c r="I356" s="2"/>
      <c r="J356" s="2"/>
    </row>
    <row r="357" spans="1:10" ht="14.25" customHeight="1">
      <c r="A357" s="2"/>
      <c r="B357" s="2"/>
      <c r="C357" s="2"/>
      <c r="D357" s="2"/>
      <c r="E357" s="2"/>
      <c r="F357" s="2"/>
      <c r="G357" s="2"/>
      <c r="H357" s="2"/>
      <c r="I357" s="2"/>
      <c r="J357" s="2"/>
    </row>
    <row r="358" spans="1:10" ht="14.25" customHeight="1">
      <c r="A358" s="2"/>
      <c r="B358" s="2"/>
      <c r="C358" s="2"/>
      <c r="D358" s="2"/>
      <c r="E358" s="2"/>
      <c r="F358" s="2"/>
      <c r="G358" s="2"/>
      <c r="H358" s="2"/>
      <c r="I358" s="2"/>
      <c r="J358" s="2"/>
    </row>
    <row r="359" spans="1:10" ht="14.25" customHeight="1">
      <c r="A359" s="2"/>
      <c r="B359" s="2"/>
      <c r="C359" s="2"/>
      <c r="D359" s="2"/>
      <c r="E359" s="2"/>
      <c r="F359" s="2"/>
      <c r="G359" s="2"/>
      <c r="H359" s="2"/>
      <c r="I359" s="2"/>
      <c r="J359" s="2"/>
    </row>
    <row r="360" spans="1:10" ht="14.25" customHeight="1">
      <c r="A360" s="2"/>
      <c r="B360" s="2"/>
      <c r="C360" s="2"/>
      <c r="D360" s="2"/>
      <c r="E360" s="2"/>
      <c r="F360" s="2"/>
      <c r="G360" s="2"/>
      <c r="H360" s="2"/>
      <c r="I360" s="2"/>
      <c r="J360" s="2"/>
    </row>
    <row r="361" spans="1:10" ht="14.25" customHeight="1">
      <c r="A361" s="2"/>
      <c r="B361" s="2"/>
      <c r="C361" s="2"/>
      <c r="D361" s="2"/>
      <c r="E361" s="2"/>
      <c r="F361" s="2"/>
      <c r="G361" s="2"/>
      <c r="H361" s="2"/>
      <c r="I361" s="2"/>
      <c r="J361" s="2"/>
    </row>
    <row r="362" spans="1:10" ht="14.25" customHeight="1">
      <c r="A362" s="2"/>
      <c r="B362" s="2"/>
      <c r="C362" s="2"/>
      <c r="D362" s="2"/>
      <c r="E362" s="2"/>
      <c r="F362" s="2"/>
      <c r="G362" s="2"/>
      <c r="H362" s="2"/>
      <c r="I362" s="2"/>
      <c r="J362" s="2"/>
    </row>
    <row r="363" spans="1:10" ht="14.25" customHeight="1">
      <c r="A363" s="2"/>
      <c r="B363" s="2"/>
      <c r="C363" s="2"/>
      <c r="D363" s="2"/>
      <c r="E363" s="2"/>
      <c r="F363" s="2"/>
      <c r="G363" s="2"/>
      <c r="H363" s="2"/>
      <c r="I363" s="2"/>
      <c r="J363" s="2"/>
    </row>
    <row r="364" spans="1:10" ht="14.25" customHeight="1">
      <c r="A364" s="2"/>
      <c r="B364" s="2"/>
      <c r="C364" s="2"/>
      <c r="D364" s="2"/>
      <c r="E364" s="2"/>
      <c r="F364" s="2"/>
      <c r="G364" s="2"/>
      <c r="H364" s="2"/>
      <c r="I364" s="2"/>
      <c r="J364" s="2"/>
    </row>
    <row r="365" spans="1:10" ht="14.25" customHeight="1">
      <c r="A365" s="2"/>
      <c r="B365" s="2"/>
      <c r="C365" s="2"/>
      <c r="D365" s="2"/>
      <c r="E365" s="2"/>
      <c r="F365" s="2"/>
      <c r="G365" s="2"/>
      <c r="H365" s="2"/>
      <c r="I365" s="2"/>
      <c r="J365" s="2"/>
    </row>
    <row r="366" spans="1:10" ht="14.25" customHeight="1">
      <c r="A366" s="2"/>
      <c r="B366" s="2"/>
      <c r="C366" s="2"/>
      <c r="D366" s="2"/>
      <c r="E366" s="2"/>
      <c r="F366" s="2"/>
      <c r="G366" s="2"/>
      <c r="H366" s="2"/>
      <c r="I366" s="2"/>
      <c r="J366" s="2"/>
    </row>
    <row r="367" spans="1:10" ht="14.25" customHeight="1">
      <c r="A367" s="2"/>
      <c r="B367" s="2"/>
      <c r="C367" s="2"/>
      <c r="D367" s="2"/>
      <c r="E367" s="2"/>
      <c r="F367" s="2"/>
      <c r="G367" s="2"/>
      <c r="H367" s="2"/>
      <c r="I367" s="2"/>
      <c r="J367" s="2"/>
    </row>
    <row r="368" spans="1:10" ht="14.25" customHeight="1">
      <c r="A368" s="2"/>
      <c r="B368" s="2"/>
      <c r="C368" s="2"/>
      <c r="D368" s="2"/>
      <c r="E368" s="2"/>
      <c r="F368" s="2"/>
      <c r="G368" s="2"/>
      <c r="H368" s="2"/>
      <c r="I368" s="2"/>
      <c r="J368" s="2"/>
    </row>
    <row r="369" spans="1:10" ht="14.25" customHeight="1">
      <c r="A369" s="2"/>
      <c r="B369" s="2"/>
      <c r="C369" s="2"/>
      <c r="D369" s="2"/>
      <c r="E369" s="2"/>
      <c r="F369" s="2"/>
      <c r="G369" s="2"/>
      <c r="H369" s="2"/>
      <c r="I369" s="2"/>
      <c r="J369" s="2"/>
    </row>
    <row r="370" spans="1:10" ht="14.25" customHeight="1">
      <c r="A370" s="2"/>
      <c r="B370" s="2"/>
      <c r="C370" s="2"/>
      <c r="D370" s="2"/>
      <c r="E370" s="2"/>
      <c r="F370" s="2"/>
      <c r="G370" s="2"/>
      <c r="H370" s="2"/>
      <c r="I370" s="2"/>
      <c r="J370" s="2"/>
    </row>
    <row r="371" spans="1:10" ht="14.25" customHeight="1">
      <c r="A371" s="2"/>
      <c r="B371" s="2"/>
      <c r="C371" s="2"/>
      <c r="D371" s="2"/>
      <c r="E371" s="2"/>
      <c r="F371" s="2"/>
      <c r="G371" s="2"/>
      <c r="H371" s="2"/>
      <c r="I371" s="2"/>
      <c r="J371" s="2"/>
    </row>
    <row r="372" spans="1:10" ht="14.25" customHeight="1">
      <c r="A372" s="2"/>
      <c r="B372" s="2"/>
      <c r="C372" s="2"/>
      <c r="D372" s="2"/>
      <c r="E372" s="2"/>
      <c r="F372" s="2"/>
      <c r="G372" s="2"/>
      <c r="H372" s="2"/>
      <c r="I372" s="2"/>
      <c r="J372" s="2"/>
    </row>
    <row r="373" spans="1:10" ht="14.25" customHeight="1">
      <c r="A373" s="2"/>
      <c r="B373" s="2"/>
      <c r="C373" s="2"/>
      <c r="D373" s="2"/>
      <c r="E373" s="2"/>
      <c r="F373" s="2"/>
      <c r="G373" s="2"/>
      <c r="H373" s="2"/>
      <c r="I373" s="2"/>
      <c r="J373" s="2"/>
    </row>
    <row r="374" spans="1:10" ht="14.25" customHeight="1">
      <c r="A374" s="2"/>
      <c r="B374" s="2"/>
      <c r="C374" s="2"/>
      <c r="D374" s="2"/>
      <c r="E374" s="2"/>
      <c r="F374" s="2"/>
      <c r="G374" s="2"/>
      <c r="H374" s="2"/>
      <c r="I374" s="2"/>
      <c r="J374" s="2"/>
    </row>
    <row r="375" spans="1:10" ht="14.25" customHeight="1">
      <c r="A375" s="2"/>
      <c r="B375" s="2"/>
      <c r="C375" s="2"/>
      <c r="D375" s="2"/>
      <c r="E375" s="2"/>
      <c r="F375" s="2"/>
      <c r="G375" s="2"/>
      <c r="H375" s="2"/>
      <c r="I375" s="2"/>
      <c r="J375" s="2"/>
    </row>
    <row r="376" spans="1:10" ht="14.25" customHeight="1">
      <c r="A376" s="2"/>
      <c r="B376" s="2"/>
      <c r="C376" s="2"/>
      <c r="D376" s="2"/>
      <c r="E376" s="2"/>
      <c r="F376" s="2"/>
      <c r="G376" s="2"/>
      <c r="H376" s="2"/>
      <c r="I376" s="2"/>
      <c r="J376" s="2"/>
    </row>
    <row r="377" spans="1:10" ht="14.25" customHeight="1">
      <c r="A377" s="2"/>
      <c r="B377" s="2"/>
      <c r="C377" s="2"/>
      <c r="D377" s="2"/>
      <c r="E377" s="2"/>
      <c r="F377" s="2"/>
      <c r="G377" s="2"/>
      <c r="H377" s="2"/>
      <c r="I377" s="2"/>
      <c r="J377" s="2"/>
    </row>
    <row r="378" spans="1:10" ht="14.25" customHeight="1">
      <c r="A378" s="2"/>
      <c r="B378" s="2"/>
      <c r="C378" s="2"/>
      <c r="D378" s="2"/>
      <c r="E378" s="2"/>
      <c r="F378" s="2"/>
      <c r="G378" s="2"/>
      <c r="H378" s="2"/>
      <c r="I378" s="2"/>
      <c r="J378" s="2"/>
    </row>
    <row r="379" spans="1:10" ht="14.25" customHeight="1">
      <c r="A379" s="2"/>
      <c r="B379" s="2"/>
      <c r="C379" s="2"/>
      <c r="D379" s="2"/>
      <c r="E379" s="2"/>
      <c r="F379" s="2"/>
      <c r="G379" s="2"/>
      <c r="H379" s="2"/>
      <c r="I379" s="2"/>
      <c r="J379" s="2"/>
    </row>
    <row r="380" spans="1:10" ht="14.25" customHeight="1">
      <c r="A380" s="2"/>
      <c r="B380" s="2"/>
      <c r="C380" s="2"/>
      <c r="D380" s="2"/>
      <c r="E380" s="2"/>
      <c r="F380" s="2"/>
      <c r="G380" s="2"/>
      <c r="H380" s="2"/>
      <c r="I380" s="2"/>
      <c r="J380" s="2"/>
    </row>
    <row r="381" spans="1:10" ht="14.25" customHeight="1">
      <c r="A381" s="2"/>
      <c r="B381" s="2"/>
      <c r="C381" s="2"/>
      <c r="D381" s="2"/>
      <c r="E381" s="2"/>
      <c r="F381" s="2"/>
      <c r="G381" s="2"/>
      <c r="H381" s="2"/>
      <c r="I381" s="2"/>
      <c r="J381" s="2"/>
    </row>
    <row r="382" spans="1:10" ht="14.25" customHeight="1">
      <c r="A382" s="2"/>
      <c r="B382" s="2"/>
      <c r="C382" s="2"/>
      <c r="D382" s="2"/>
      <c r="E382" s="2"/>
      <c r="F382" s="2"/>
      <c r="G382" s="2"/>
      <c r="H382" s="2"/>
      <c r="I382" s="2"/>
      <c r="J382" s="2"/>
    </row>
    <row r="383" spans="1:10" ht="14.25" customHeight="1">
      <c r="A383" s="2"/>
      <c r="B383" s="2"/>
      <c r="C383" s="2"/>
      <c r="D383" s="2"/>
      <c r="E383" s="2"/>
      <c r="F383" s="2"/>
      <c r="G383" s="2"/>
      <c r="H383" s="2"/>
      <c r="I383" s="2"/>
      <c r="J383" s="2"/>
    </row>
    <row r="384" spans="1:10" ht="14.25" customHeight="1">
      <c r="A384" s="2"/>
      <c r="B384" s="2"/>
      <c r="C384" s="2"/>
      <c r="D384" s="2"/>
      <c r="E384" s="2"/>
      <c r="F384" s="2"/>
      <c r="G384" s="2"/>
      <c r="H384" s="2"/>
      <c r="I384" s="2"/>
      <c r="J384" s="2"/>
    </row>
    <row r="385" spans="1:10" ht="14.25" customHeight="1">
      <c r="A385" s="2"/>
      <c r="B385" s="2"/>
      <c r="C385" s="2"/>
      <c r="D385" s="2"/>
      <c r="E385" s="2"/>
      <c r="F385" s="2"/>
      <c r="G385" s="2"/>
      <c r="H385" s="2"/>
      <c r="I385" s="2"/>
      <c r="J385" s="2"/>
    </row>
    <row r="386" spans="1:10" ht="14.25" customHeight="1">
      <c r="A386" s="2"/>
      <c r="B386" s="2"/>
      <c r="C386" s="2"/>
      <c r="D386" s="2"/>
      <c r="E386" s="2"/>
      <c r="F386" s="2"/>
      <c r="G386" s="2"/>
      <c r="H386" s="2"/>
      <c r="I386" s="2"/>
      <c r="J386" s="2"/>
    </row>
    <row r="387" spans="1:10" ht="14.25" customHeight="1">
      <c r="A387" s="2"/>
      <c r="B387" s="2"/>
      <c r="C387" s="2"/>
      <c r="D387" s="2"/>
      <c r="E387" s="2"/>
      <c r="F387" s="2"/>
      <c r="G387" s="2"/>
      <c r="H387" s="2"/>
      <c r="I387" s="2"/>
      <c r="J387" s="2"/>
    </row>
    <row r="388" spans="1:10" ht="14.25" customHeight="1">
      <c r="A388" s="2"/>
      <c r="B388" s="2"/>
      <c r="C388" s="2"/>
      <c r="D388" s="2"/>
      <c r="E388" s="2"/>
      <c r="F388" s="2"/>
      <c r="G388" s="2"/>
      <c r="H388" s="2"/>
      <c r="I388" s="2"/>
      <c r="J388" s="2"/>
    </row>
    <row r="389" spans="1:10" ht="14.25" customHeight="1">
      <c r="A389" s="2"/>
      <c r="B389" s="2"/>
      <c r="C389" s="2"/>
      <c r="D389" s="2"/>
      <c r="E389" s="2"/>
      <c r="F389" s="2"/>
      <c r="G389" s="2"/>
      <c r="H389" s="2"/>
      <c r="I389" s="2"/>
      <c r="J389" s="2"/>
    </row>
    <row r="390" spans="1:10" ht="14.25" customHeight="1">
      <c r="A390" s="2"/>
      <c r="B390" s="2"/>
      <c r="C390" s="2"/>
      <c r="D390" s="2"/>
      <c r="E390" s="2"/>
      <c r="F390" s="2"/>
      <c r="G390" s="2"/>
      <c r="H390" s="2"/>
      <c r="I390" s="2"/>
      <c r="J390" s="2"/>
    </row>
    <row r="391" spans="1:10" ht="14.25" customHeight="1">
      <c r="A391" s="2"/>
      <c r="B391" s="2"/>
      <c r="C391" s="2"/>
      <c r="D391" s="2"/>
      <c r="E391" s="2"/>
      <c r="F391" s="2"/>
      <c r="G391" s="2"/>
      <c r="H391" s="2"/>
      <c r="I391" s="2"/>
      <c r="J391" s="2"/>
    </row>
    <row r="392" spans="1:10" ht="14.25" customHeight="1">
      <c r="A392" s="2"/>
      <c r="B392" s="2"/>
      <c r="C392" s="2"/>
      <c r="D392" s="2"/>
      <c r="E392" s="2"/>
      <c r="F392" s="2"/>
      <c r="G392" s="2"/>
      <c r="H392" s="2"/>
      <c r="I392" s="2"/>
      <c r="J392" s="2"/>
    </row>
    <row r="393" spans="1:10" ht="14.25" customHeight="1">
      <c r="A393" s="2"/>
      <c r="B393" s="2"/>
      <c r="C393" s="2"/>
      <c r="D393" s="2"/>
      <c r="E393" s="2"/>
      <c r="F393" s="2"/>
      <c r="G393" s="2"/>
      <c r="H393" s="2"/>
      <c r="I393" s="2"/>
      <c r="J393" s="2"/>
    </row>
    <row r="394" spans="1:10" ht="14.25" customHeight="1">
      <c r="A394" s="2"/>
      <c r="B394" s="2"/>
      <c r="C394" s="2"/>
      <c r="D394" s="2"/>
      <c r="E394" s="2"/>
      <c r="F394" s="2"/>
      <c r="G394" s="2"/>
      <c r="H394" s="2"/>
      <c r="I394" s="2"/>
      <c r="J394" s="2"/>
    </row>
    <row r="395" spans="1:10" ht="14.25" customHeight="1">
      <c r="A395" s="2"/>
      <c r="B395" s="2"/>
      <c r="C395" s="2"/>
      <c r="D395" s="2"/>
      <c r="E395" s="2"/>
      <c r="F395" s="2"/>
      <c r="G395" s="2"/>
      <c r="H395" s="2"/>
      <c r="I395" s="2"/>
      <c r="J395" s="2"/>
    </row>
    <row r="396" spans="1:10" ht="14.25" customHeight="1">
      <c r="A396" s="2"/>
      <c r="B396" s="2"/>
      <c r="C396" s="2"/>
      <c r="D396" s="2"/>
      <c r="E396" s="2"/>
      <c r="F396" s="2"/>
      <c r="G396" s="2"/>
      <c r="H396" s="2"/>
      <c r="I396" s="2"/>
      <c r="J396" s="2"/>
    </row>
    <row r="397" spans="1:10" ht="14.25" customHeight="1">
      <c r="A397" s="2"/>
      <c r="B397" s="2"/>
      <c r="C397" s="2"/>
      <c r="D397" s="2"/>
      <c r="E397" s="2"/>
      <c r="F397" s="2"/>
      <c r="G397" s="2"/>
      <c r="H397" s="2"/>
      <c r="I397" s="2"/>
      <c r="J397" s="2"/>
    </row>
    <row r="398" spans="1:10" ht="14.25" customHeight="1">
      <c r="A398" s="2"/>
      <c r="B398" s="2"/>
      <c r="C398" s="2"/>
      <c r="D398" s="2"/>
      <c r="E398" s="2"/>
      <c r="F398" s="2"/>
      <c r="G398" s="2"/>
      <c r="H398" s="2"/>
      <c r="I398" s="2"/>
      <c r="J398" s="2"/>
    </row>
    <row r="399" spans="1:10" ht="14.25" customHeight="1">
      <c r="A399" s="2"/>
      <c r="B399" s="2"/>
      <c r="C399" s="2"/>
      <c r="D399" s="2"/>
      <c r="E399" s="2"/>
      <c r="F399" s="2"/>
      <c r="G399" s="2"/>
      <c r="H399" s="2"/>
      <c r="I399" s="2"/>
      <c r="J399" s="2"/>
    </row>
    <row r="400" spans="1:10" ht="14.25" customHeight="1">
      <c r="A400" s="2"/>
      <c r="B400" s="2"/>
      <c r="C400" s="2"/>
      <c r="D400" s="2"/>
      <c r="E400" s="2"/>
      <c r="F400" s="2"/>
      <c r="G400" s="2"/>
      <c r="H400" s="2"/>
      <c r="I400" s="2"/>
      <c r="J400" s="2"/>
    </row>
    <row r="401" spans="1:10" ht="14.25" customHeight="1">
      <c r="A401" s="2"/>
      <c r="B401" s="2"/>
      <c r="C401" s="2"/>
      <c r="D401" s="2"/>
      <c r="E401" s="2"/>
      <c r="F401" s="2"/>
      <c r="G401" s="2"/>
      <c r="H401" s="2"/>
      <c r="I401" s="2"/>
      <c r="J401" s="2"/>
    </row>
    <row r="402" spans="1:10" ht="14.25" customHeight="1">
      <c r="A402" s="2"/>
      <c r="B402" s="2"/>
      <c r="C402" s="2"/>
      <c r="D402" s="2"/>
      <c r="E402" s="2"/>
      <c r="F402" s="2"/>
      <c r="G402" s="2"/>
      <c r="H402" s="2"/>
      <c r="I402" s="2"/>
      <c r="J402" s="2"/>
    </row>
    <row r="403" spans="1:10" ht="14.25" customHeight="1">
      <c r="A403" s="2"/>
      <c r="B403" s="2"/>
      <c r="C403" s="2"/>
      <c r="D403" s="2"/>
      <c r="E403" s="2"/>
      <c r="F403" s="2"/>
      <c r="G403" s="2"/>
      <c r="H403" s="2"/>
      <c r="I403" s="2"/>
      <c r="J403" s="2"/>
    </row>
    <row r="404" spans="1:10" ht="14.25" customHeight="1">
      <c r="A404" s="2"/>
      <c r="B404" s="2"/>
      <c r="C404" s="2"/>
      <c r="D404" s="2"/>
      <c r="E404" s="2"/>
      <c r="F404" s="2"/>
      <c r="G404" s="2"/>
      <c r="H404" s="2"/>
      <c r="I404" s="2"/>
      <c r="J404" s="2"/>
    </row>
    <row r="405" spans="1:10" ht="14.25" customHeight="1">
      <c r="A405" s="2"/>
      <c r="B405" s="2"/>
      <c r="C405" s="2"/>
      <c r="D405" s="2"/>
      <c r="E405" s="2"/>
      <c r="F405" s="2"/>
      <c r="G405" s="2"/>
      <c r="H405" s="2"/>
      <c r="I405" s="2"/>
      <c r="J405" s="2"/>
    </row>
    <row r="406" spans="1:10" ht="14.25" customHeight="1">
      <c r="A406" s="2"/>
      <c r="B406" s="2"/>
      <c r="C406" s="2"/>
      <c r="D406" s="2"/>
      <c r="E406" s="2"/>
      <c r="F406" s="2"/>
      <c r="G406" s="2"/>
      <c r="H406" s="2"/>
      <c r="I406" s="2"/>
      <c r="J406" s="2"/>
    </row>
    <row r="407" spans="1:10" ht="14.25" customHeight="1">
      <c r="A407" s="2"/>
      <c r="B407" s="2"/>
      <c r="C407" s="2"/>
      <c r="D407" s="2"/>
      <c r="E407" s="2"/>
      <c r="F407" s="2"/>
      <c r="G407" s="2"/>
      <c r="H407" s="2"/>
      <c r="I407" s="2"/>
      <c r="J407" s="2"/>
    </row>
    <row r="408" spans="1:10" ht="14.25" customHeight="1">
      <c r="A408" s="2"/>
      <c r="B408" s="2"/>
      <c r="C408" s="2"/>
      <c r="D408" s="2"/>
      <c r="E408" s="2"/>
      <c r="F408" s="2"/>
      <c r="G408" s="2"/>
      <c r="H408" s="2"/>
      <c r="I408" s="2"/>
      <c r="J408" s="2"/>
    </row>
    <row r="409" spans="1:10" ht="14.25" customHeight="1">
      <c r="A409" s="2"/>
      <c r="B409" s="2"/>
      <c r="C409" s="2"/>
      <c r="D409" s="2"/>
      <c r="E409" s="2"/>
      <c r="F409" s="2"/>
      <c r="G409" s="2"/>
      <c r="H409" s="2"/>
      <c r="I409" s="2"/>
      <c r="J409" s="2"/>
    </row>
    <row r="410" spans="1:10" ht="14.25" customHeight="1">
      <c r="A410" s="2"/>
      <c r="B410" s="2"/>
      <c r="C410" s="2"/>
      <c r="D410" s="2"/>
      <c r="E410" s="2"/>
      <c r="F410" s="2"/>
      <c r="G410" s="2"/>
      <c r="H410" s="2"/>
      <c r="I410" s="2"/>
      <c r="J410" s="2"/>
    </row>
    <row r="411" spans="1:10" ht="14.25" customHeight="1">
      <c r="A411" s="2"/>
      <c r="B411" s="2"/>
      <c r="C411" s="2"/>
      <c r="D411" s="2"/>
      <c r="E411" s="2"/>
      <c r="F411" s="2"/>
      <c r="G411" s="2"/>
      <c r="H411" s="2"/>
      <c r="I411" s="2"/>
      <c r="J411" s="2"/>
    </row>
    <row r="412" spans="1:10" ht="14.25" customHeight="1">
      <c r="A412" s="2"/>
      <c r="B412" s="2"/>
      <c r="C412" s="2"/>
      <c r="D412" s="2"/>
      <c r="E412" s="2"/>
      <c r="F412" s="2"/>
      <c r="G412" s="2"/>
      <c r="H412" s="2"/>
      <c r="I412" s="2"/>
      <c r="J412" s="2"/>
    </row>
    <row r="413" spans="1:10" ht="14.25" customHeight="1">
      <c r="A413" s="2"/>
      <c r="B413" s="2"/>
      <c r="C413" s="2"/>
      <c r="D413" s="2"/>
      <c r="E413" s="2"/>
      <c r="F413" s="2"/>
      <c r="G413" s="2"/>
      <c r="H413" s="2"/>
      <c r="I413" s="2"/>
      <c r="J413" s="2"/>
    </row>
    <row r="414" spans="1:10" ht="14.25" customHeight="1">
      <c r="A414" s="2"/>
      <c r="B414" s="2"/>
      <c r="C414" s="2"/>
      <c r="D414" s="2"/>
      <c r="E414" s="2"/>
      <c r="F414" s="2"/>
      <c r="G414" s="2"/>
      <c r="H414" s="2"/>
      <c r="I414" s="2"/>
      <c r="J414" s="2"/>
    </row>
    <row r="415" spans="1:10" ht="14.25" customHeight="1">
      <c r="A415" s="2"/>
      <c r="B415" s="2"/>
      <c r="C415" s="2"/>
      <c r="D415" s="2"/>
      <c r="E415" s="2"/>
      <c r="F415" s="2"/>
      <c r="G415" s="2"/>
      <c r="H415" s="2"/>
      <c r="I415" s="2"/>
      <c r="J415" s="2"/>
    </row>
    <row r="416" spans="1:10" ht="14.25" customHeight="1">
      <c r="A416" s="2"/>
      <c r="B416" s="2"/>
      <c r="C416" s="2"/>
      <c r="D416" s="2"/>
      <c r="E416" s="2"/>
      <c r="F416" s="2"/>
      <c r="G416" s="2"/>
      <c r="H416" s="2"/>
      <c r="I416" s="2"/>
      <c r="J416" s="2"/>
    </row>
    <row r="417" spans="1:10" ht="14.25" customHeight="1">
      <c r="A417" s="2"/>
      <c r="B417" s="2"/>
      <c r="C417" s="2"/>
      <c r="D417" s="2"/>
      <c r="E417" s="2"/>
      <c r="F417" s="2"/>
      <c r="G417" s="2"/>
      <c r="H417" s="2"/>
      <c r="I417" s="2"/>
      <c r="J417" s="2"/>
    </row>
    <row r="418" spans="1:10" ht="14.25" customHeight="1">
      <c r="A418" s="2"/>
      <c r="B418" s="2"/>
      <c r="C418" s="2"/>
      <c r="D418" s="2"/>
      <c r="E418" s="2"/>
      <c r="F418" s="2"/>
      <c r="G418" s="2"/>
      <c r="H418" s="2"/>
      <c r="I418" s="2"/>
      <c r="J418" s="2"/>
    </row>
    <row r="419" spans="1:10" ht="14.25" customHeight="1">
      <c r="A419" s="2"/>
      <c r="B419" s="2"/>
      <c r="C419" s="2"/>
      <c r="D419" s="2"/>
      <c r="E419" s="2"/>
      <c r="F419" s="2"/>
      <c r="G419" s="2"/>
      <c r="H419" s="2"/>
      <c r="I419" s="2"/>
      <c r="J419" s="2"/>
    </row>
    <row r="420" spans="1:10" ht="14.25" customHeight="1">
      <c r="A420" s="2"/>
      <c r="B420" s="2"/>
      <c r="C420" s="2"/>
      <c r="D420" s="2"/>
      <c r="E420" s="2"/>
      <c r="F420" s="2"/>
      <c r="G420" s="2"/>
      <c r="H420" s="2"/>
      <c r="I420" s="2"/>
      <c r="J420" s="2"/>
    </row>
    <row r="421" spans="1:10" ht="14.25" customHeight="1">
      <c r="A421" s="2"/>
      <c r="B421" s="2"/>
      <c r="C421" s="2"/>
      <c r="D421" s="2"/>
      <c r="E421" s="2"/>
      <c r="F421" s="2"/>
      <c r="G421" s="2"/>
      <c r="H421" s="2"/>
      <c r="I421" s="2"/>
      <c r="J421" s="2"/>
    </row>
    <row r="422" spans="1:10" ht="14.25" customHeight="1">
      <c r="A422" s="2"/>
      <c r="B422" s="2"/>
      <c r="C422" s="2"/>
      <c r="D422" s="2"/>
      <c r="E422" s="2"/>
      <c r="F422" s="2"/>
      <c r="G422" s="2"/>
      <c r="H422" s="2"/>
      <c r="I422" s="2"/>
      <c r="J422" s="2"/>
    </row>
    <row r="423" spans="1:10" ht="14.25" customHeight="1">
      <c r="A423" s="2"/>
      <c r="B423" s="2"/>
      <c r="C423" s="2"/>
      <c r="D423" s="2"/>
      <c r="E423" s="2"/>
      <c r="F423" s="2"/>
      <c r="G423" s="2"/>
      <c r="H423" s="2"/>
      <c r="I423" s="2"/>
      <c r="J423" s="2"/>
    </row>
    <row r="424" spans="1:10" ht="14.25" customHeight="1">
      <c r="A424" s="2"/>
      <c r="B424" s="2"/>
      <c r="C424" s="2"/>
      <c r="D424" s="2"/>
      <c r="E424" s="2"/>
      <c r="F424" s="2"/>
      <c r="G424" s="2"/>
      <c r="H424" s="2"/>
      <c r="I424" s="2"/>
      <c r="J424" s="2"/>
    </row>
    <row r="425" spans="1:10" ht="14.25" customHeight="1">
      <c r="A425" s="2"/>
      <c r="B425" s="2"/>
      <c r="C425" s="2"/>
      <c r="D425" s="2"/>
      <c r="E425" s="2"/>
      <c r="F425" s="2"/>
      <c r="G425" s="2"/>
      <c r="H425" s="2"/>
      <c r="I425" s="2"/>
      <c r="J425" s="2"/>
    </row>
    <row r="426" spans="1:10" ht="14.25" customHeight="1">
      <c r="A426" s="2"/>
      <c r="B426" s="2"/>
      <c r="C426" s="2"/>
      <c r="D426" s="2"/>
      <c r="E426" s="2"/>
      <c r="F426" s="2"/>
      <c r="G426" s="2"/>
      <c r="H426" s="2"/>
      <c r="I426" s="2"/>
      <c r="J426" s="2"/>
    </row>
    <row r="427" spans="1:10" ht="14.25" customHeight="1">
      <c r="A427" s="2"/>
      <c r="B427" s="2"/>
      <c r="C427" s="2"/>
      <c r="D427" s="2"/>
      <c r="E427" s="2"/>
      <c r="F427" s="2"/>
      <c r="G427" s="2"/>
      <c r="H427" s="2"/>
      <c r="I427" s="2"/>
      <c r="J427" s="2"/>
    </row>
    <row r="428" spans="1:10" ht="14.25" customHeight="1">
      <c r="A428" s="2"/>
      <c r="B428" s="2"/>
      <c r="C428" s="2"/>
      <c r="D428" s="2"/>
      <c r="E428" s="2"/>
      <c r="F428" s="2"/>
      <c r="G428" s="2"/>
      <c r="H428" s="2"/>
      <c r="I428" s="2"/>
      <c r="J428" s="2"/>
    </row>
    <row r="429" spans="1:10" ht="14.25" customHeight="1">
      <c r="A429" s="2"/>
      <c r="B429" s="2"/>
      <c r="C429" s="2"/>
      <c r="D429" s="2"/>
      <c r="E429" s="2"/>
      <c r="F429" s="2"/>
      <c r="G429" s="2"/>
      <c r="H429" s="2"/>
      <c r="I429" s="2"/>
      <c r="J429" s="2"/>
    </row>
    <row r="430" spans="1:10" ht="14.25" customHeight="1">
      <c r="A430" s="2"/>
      <c r="B430" s="2"/>
      <c r="C430" s="2"/>
      <c r="D430" s="2"/>
      <c r="E430" s="2"/>
      <c r="F430" s="2"/>
      <c r="G430" s="2"/>
      <c r="H430" s="2"/>
      <c r="I430" s="2"/>
      <c r="J430" s="2"/>
    </row>
    <row r="431" spans="1:10" ht="14.25" customHeight="1">
      <c r="A431" s="2"/>
      <c r="B431" s="2"/>
      <c r="C431" s="2"/>
      <c r="D431" s="2"/>
      <c r="E431" s="2"/>
      <c r="F431" s="2"/>
      <c r="G431" s="2"/>
      <c r="H431" s="2"/>
      <c r="I431" s="2"/>
      <c r="J431" s="2"/>
    </row>
    <row r="432" spans="1:10" ht="14.25" customHeight="1">
      <c r="A432" s="2"/>
      <c r="B432" s="2"/>
      <c r="C432" s="2"/>
      <c r="D432" s="2"/>
      <c r="E432" s="2"/>
      <c r="F432" s="2"/>
      <c r="G432" s="2"/>
      <c r="H432" s="2"/>
      <c r="I432" s="2"/>
      <c r="J432" s="2"/>
    </row>
    <row r="433" spans="1:10" ht="14.25" customHeight="1">
      <c r="A433" s="2"/>
      <c r="B433" s="2"/>
      <c r="C433" s="2"/>
      <c r="D433" s="2"/>
      <c r="E433" s="2"/>
      <c r="F433" s="2"/>
      <c r="G433" s="2"/>
      <c r="H433" s="2"/>
      <c r="I433" s="2"/>
      <c r="J433" s="2"/>
    </row>
    <row r="434" spans="1:10" ht="14.25" customHeight="1">
      <c r="A434" s="2"/>
      <c r="B434" s="2"/>
      <c r="C434" s="2"/>
      <c r="D434" s="2"/>
      <c r="E434" s="2"/>
      <c r="F434" s="2"/>
      <c r="G434" s="2"/>
      <c r="H434" s="2"/>
      <c r="I434" s="2"/>
      <c r="J434" s="2"/>
    </row>
    <row r="435" spans="1:10" ht="14.25" customHeight="1">
      <c r="A435" s="2"/>
      <c r="B435" s="2"/>
      <c r="C435" s="2"/>
      <c r="D435" s="2"/>
      <c r="E435" s="2"/>
      <c r="F435" s="2"/>
      <c r="G435" s="2"/>
      <c r="H435" s="2"/>
      <c r="I435" s="2"/>
      <c r="J435" s="2"/>
    </row>
    <row r="436" spans="1:10" ht="14.25" customHeight="1">
      <c r="A436" s="2"/>
      <c r="B436" s="2"/>
      <c r="C436" s="2"/>
      <c r="D436" s="2"/>
      <c r="E436" s="2"/>
      <c r="F436" s="2"/>
      <c r="G436" s="2"/>
      <c r="H436" s="2"/>
      <c r="I436" s="2"/>
      <c r="J436" s="2"/>
    </row>
    <row r="437" spans="1:10" ht="14.25" customHeight="1">
      <c r="A437" s="2"/>
      <c r="B437" s="2"/>
      <c r="C437" s="2"/>
      <c r="D437" s="2"/>
      <c r="E437" s="2"/>
      <c r="F437" s="2"/>
      <c r="G437" s="2"/>
      <c r="H437" s="2"/>
      <c r="I437" s="2"/>
      <c r="J437" s="2"/>
    </row>
    <row r="438" spans="1:10" ht="14.25" customHeight="1">
      <c r="A438" s="2"/>
      <c r="B438" s="2"/>
      <c r="C438" s="2"/>
      <c r="D438" s="2"/>
      <c r="E438" s="2"/>
      <c r="F438" s="2"/>
      <c r="G438" s="2"/>
      <c r="H438" s="2"/>
      <c r="I438" s="2"/>
      <c r="J438" s="2"/>
    </row>
    <row r="439" spans="1:10" ht="14.25" customHeight="1">
      <c r="A439" s="2"/>
      <c r="B439" s="2"/>
      <c r="C439" s="2"/>
      <c r="D439" s="2"/>
      <c r="E439" s="2"/>
      <c r="F439" s="2"/>
      <c r="G439" s="2"/>
      <c r="H439" s="2"/>
      <c r="I439" s="2"/>
      <c r="J439" s="2"/>
    </row>
    <row r="440" spans="1:10" ht="14.25" customHeight="1">
      <c r="A440" s="2"/>
      <c r="B440" s="2"/>
      <c r="C440" s="2"/>
      <c r="D440" s="2"/>
      <c r="E440" s="2"/>
      <c r="F440" s="2"/>
      <c r="G440" s="2"/>
      <c r="H440" s="2"/>
      <c r="I440" s="2"/>
      <c r="J440" s="2"/>
    </row>
    <row r="441" spans="1:10" ht="14.25" customHeight="1">
      <c r="A441" s="2"/>
      <c r="B441" s="2"/>
      <c r="C441" s="2"/>
      <c r="D441" s="2"/>
      <c r="E441" s="2"/>
      <c r="F441" s="2"/>
      <c r="G441" s="2"/>
      <c r="H441" s="2"/>
      <c r="I441" s="2"/>
      <c r="J441" s="2"/>
    </row>
    <row r="442" spans="1:10" ht="14.25" customHeight="1">
      <c r="A442" s="2"/>
      <c r="B442" s="2"/>
      <c r="C442" s="2"/>
      <c r="D442" s="2"/>
      <c r="E442" s="2"/>
      <c r="F442" s="2"/>
      <c r="G442" s="2"/>
      <c r="H442" s="2"/>
      <c r="I442" s="2"/>
      <c r="J442" s="2"/>
    </row>
    <row r="443" spans="1:10" ht="14.25" customHeight="1">
      <c r="A443" s="2"/>
      <c r="B443" s="2"/>
      <c r="C443" s="2"/>
      <c r="D443" s="2"/>
      <c r="E443" s="2"/>
      <c r="F443" s="2"/>
      <c r="G443" s="2"/>
      <c r="H443" s="2"/>
      <c r="I443" s="2"/>
      <c r="J443" s="2"/>
    </row>
    <row r="444" spans="1:10" ht="14.25" customHeight="1">
      <c r="A444" s="2"/>
      <c r="B444" s="2"/>
      <c r="C444" s="2"/>
      <c r="D444" s="2"/>
      <c r="E444" s="2"/>
      <c r="F444" s="2"/>
      <c r="G444" s="2"/>
      <c r="H444" s="2"/>
      <c r="I444" s="2"/>
      <c r="J444" s="2"/>
    </row>
    <row r="445" spans="1:10" ht="14.25" customHeight="1">
      <c r="A445" s="2"/>
      <c r="B445" s="2"/>
      <c r="C445" s="2"/>
      <c r="D445" s="2"/>
      <c r="E445" s="2"/>
      <c r="F445" s="2"/>
      <c r="G445" s="2"/>
      <c r="H445" s="2"/>
      <c r="I445" s="2"/>
      <c r="J445" s="2"/>
    </row>
    <row r="446" spans="1:10" ht="14.25" customHeight="1">
      <c r="A446" s="2"/>
      <c r="B446" s="2"/>
      <c r="C446" s="2"/>
      <c r="D446" s="2"/>
      <c r="E446" s="2"/>
      <c r="F446" s="2"/>
      <c r="G446" s="2"/>
      <c r="H446" s="2"/>
      <c r="I446" s="2"/>
      <c r="J446" s="2"/>
    </row>
    <row r="447" spans="1:10" ht="14.25" customHeight="1">
      <c r="A447" s="2"/>
      <c r="B447" s="2"/>
      <c r="C447" s="2"/>
      <c r="D447" s="2"/>
      <c r="E447" s="2"/>
      <c r="F447" s="2"/>
      <c r="G447" s="2"/>
      <c r="H447" s="2"/>
      <c r="I447" s="2"/>
      <c r="J447" s="2"/>
    </row>
    <row r="448" spans="1:10" ht="14.25" customHeight="1">
      <c r="A448" s="2"/>
      <c r="B448" s="2"/>
      <c r="C448" s="2"/>
      <c r="D448" s="2"/>
      <c r="E448" s="2"/>
      <c r="F448" s="2"/>
      <c r="G448" s="2"/>
      <c r="H448" s="2"/>
      <c r="I448" s="2"/>
      <c r="J448" s="2"/>
    </row>
    <row r="449" spans="1:10" ht="14.25" customHeight="1">
      <c r="A449" s="2"/>
      <c r="B449" s="2"/>
      <c r="C449" s="2"/>
      <c r="D449" s="2"/>
      <c r="E449" s="2"/>
      <c r="F449" s="2"/>
      <c r="G449" s="2"/>
      <c r="H449" s="2"/>
      <c r="I449" s="2"/>
      <c r="J449" s="2"/>
    </row>
    <row r="450" spans="1:10" ht="14.25" customHeight="1">
      <c r="A450" s="2"/>
      <c r="B450" s="2"/>
      <c r="C450" s="2"/>
      <c r="D450" s="2"/>
      <c r="E450" s="2"/>
      <c r="F450" s="2"/>
      <c r="G450" s="2"/>
      <c r="H450" s="2"/>
      <c r="I450" s="2"/>
      <c r="J450" s="2"/>
    </row>
    <row r="451" spans="1:10" ht="14.25" customHeight="1">
      <c r="A451" s="2"/>
      <c r="B451" s="2"/>
      <c r="C451" s="2"/>
      <c r="D451" s="2"/>
      <c r="E451" s="2"/>
      <c r="F451" s="2"/>
      <c r="G451" s="2"/>
      <c r="H451" s="2"/>
      <c r="I451" s="2"/>
      <c r="J451" s="2"/>
    </row>
    <row r="452" spans="1:10" ht="14.25" customHeight="1">
      <c r="A452" s="2"/>
      <c r="B452" s="2"/>
      <c r="C452" s="2"/>
      <c r="D452" s="2"/>
      <c r="E452" s="2"/>
      <c r="F452" s="2"/>
      <c r="G452" s="2"/>
      <c r="H452" s="2"/>
      <c r="I452" s="2"/>
      <c r="J452" s="2"/>
    </row>
    <row r="453" spans="1:10" ht="14.25" customHeight="1">
      <c r="A453" s="2"/>
      <c r="B453" s="2"/>
      <c r="C453" s="2"/>
      <c r="D453" s="2"/>
      <c r="E453" s="2"/>
      <c r="F453" s="2"/>
      <c r="G453" s="2"/>
      <c r="H453" s="2"/>
      <c r="I453" s="2"/>
      <c r="J453" s="2"/>
    </row>
    <row r="454" spans="1:10" ht="14.25" customHeight="1">
      <c r="A454" s="2"/>
      <c r="B454" s="2"/>
      <c r="C454" s="2"/>
      <c r="D454" s="2"/>
      <c r="E454" s="2"/>
      <c r="F454" s="2"/>
      <c r="G454" s="2"/>
      <c r="H454" s="2"/>
      <c r="I454" s="2"/>
      <c r="J454" s="2"/>
    </row>
    <row r="455" spans="1:10" ht="14.25" customHeight="1">
      <c r="A455" s="2"/>
      <c r="B455" s="2"/>
      <c r="C455" s="2"/>
      <c r="D455" s="2"/>
      <c r="E455" s="2"/>
      <c r="F455" s="2"/>
      <c r="G455" s="2"/>
      <c r="H455" s="2"/>
      <c r="I455" s="2"/>
      <c r="J455" s="2"/>
    </row>
    <row r="456" spans="1:10" ht="14.25" customHeight="1">
      <c r="A456" s="2"/>
      <c r="B456" s="2"/>
      <c r="C456" s="2"/>
      <c r="D456" s="2"/>
      <c r="E456" s="2"/>
      <c r="F456" s="2"/>
      <c r="G456" s="2"/>
      <c r="H456" s="2"/>
      <c r="I456" s="2"/>
      <c r="J456" s="2"/>
    </row>
    <row r="457" spans="1:10" ht="14.25" customHeight="1">
      <c r="A457" s="2"/>
      <c r="B457" s="2"/>
      <c r="C457" s="2"/>
      <c r="D457" s="2"/>
      <c r="E457" s="2"/>
      <c r="F457" s="2"/>
      <c r="G457" s="2"/>
      <c r="H457" s="2"/>
      <c r="I457" s="2"/>
      <c r="J457" s="2"/>
    </row>
    <row r="458" spans="1:10" ht="14.25" customHeight="1">
      <c r="A458" s="2"/>
      <c r="B458" s="2"/>
      <c r="C458" s="2"/>
      <c r="D458" s="2"/>
      <c r="E458" s="2"/>
      <c r="F458" s="2"/>
      <c r="G458" s="2"/>
      <c r="H458" s="2"/>
      <c r="I458" s="2"/>
      <c r="J458" s="2"/>
    </row>
    <row r="459" spans="1:10" ht="14.25" customHeight="1">
      <c r="A459" s="2"/>
      <c r="B459" s="2"/>
      <c r="C459" s="2"/>
      <c r="D459" s="2"/>
      <c r="E459" s="2"/>
      <c r="F459" s="2"/>
      <c r="G459" s="2"/>
      <c r="H459" s="2"/>
      <c r="I459" s="2"/>
      <c r="J459" s="2"/>
    </row>
    <row r="460" spans="1:10" ht="14.25" customHeight="1">
      <c r="A460" s="2"/>
      <c r="B460" s="2"/>
      <c r="C460" s="2"/>
      <c r="D460" s="2"/>
      <c r="E460" s="2"/>
      <c r="F460" s="2"/>
      <c r="G460" s="2"/>
      <c r="H460" s="2"/>
      <c r="I460" s="2"/>
      <c r="J460" s="2"/>
    </row>
    <row r="461" spans="1:10" ht="14.25" customHeight="1">
      <c r="A461" s="2"/>
      <c r="B461" s="2"/>
      <c r="C461" s="2"/>
      <c r="D461" s="2"/>
      <c r="E461" s="2"/>
      <c r="F461" s="2"/>
      <c r="G461" s="2"/>
      <c r="H461" s="2"/>
      <c r="I461" s="2"/>
      <c r="J461" s="2"/>
    </row>
    <row r="462" spans="1:10" ht="14.25" customHeight="1">
      <c r="A462" s="2"/>
      <c r="B462" s="2"/>
      <c r="C462" s="2"/>
      <c r="D462" s="2"/>
      <c r="E462" s="2"/>
      <c r="F462" s="2"/>
      <c r="G462" s="2"/>
      <c r="H462" s="2"/>
      <c r="I462" s="2"/>
      <c r="J462" s="2"/>
    </row>
    <row r="463" spans="1:10" ht="14.25" customHeight="1">
      <c r="A463" s="2"/>
      <c r="B463" s="2"/>
      <c r="C463" s="2"/>
      <c r="D463" s="2"/>
      <c r="E463" s="2"/>
      <c r="F463" s="2"/>
      <c r="G463" s="2"/>
      <c r="H463" s="2"/>
      <c r="I463" s="2"/>
      <c r="J463" s="2"/>
    </row>
    <row r="464" spans="1:10" ht="14.25" customHeight="1">
      <c r="A464" s="2"/>
      <c r="B464" s="2"/>
      <c r="C464" s="2"/>
      <c r="D464" s="2"/>
      <c r="E464" s="2"/>
      <c r="F464" s="2"/>
      <c r="G464" s="2"/>
      <c r="H464" s="2"/>
      <c r="I464" s="2"/>
      <c r="J464" s="2"/>
    </row>
    <row r="465" spans="1:10" ht="14.25" customHeight="1">
      <c r="A465" s="2"/>
      <c r="B465" s="2"/>
      <c r="C465" s="2"/>
      <c r="D465" s="2"/>
      <c r="E465" s="2"/>
      <c r="F465" s="2"/>
      <c r="G465" s="2"/>
      <c r="H465" s="2"/>
      <c r="I465" s="2"/>
      <c r="J465" s="2"/>
    </row>
    <row r="466" spans="1:10" ht="14.25" customHeight="1">
      <c r="A466" s="2"/>
      <c r="B466" s="2"/>
      <c r="C466" s="2"/>
      <c r="D466" s="2"/>
      <c r="E466" s="2"/>
      <c r="F466" s="2"/>
      <c r="G466" s="2"/>
      <c r="H466" s="2"/>
      <c r="I466" s="2"/>
      <c r="J466" s="2"/>
    </row>
    <row r="467" spans="1:10" ht="14.25" customHeight="1">
      <c r="A467" s="2"/>
      <c r="B467" s="2"/>
      <c r="C467" s="2"/>
      <c r="D467" s="2"/>
      <c r="E467" s="2"/>
      <c r="F467" s="2"/>
      <c r="G467" s="2"/>
      <c r="H467" s="2"/>
      <c r="I467" s="2"/>
      <c r="J467" s="2"/>
    </row>
    <row r="468" spans="1:10" ht="14.25" customHeight="1">
      <c r="A468" s="2"/>
      <c r="B468" s="2"/>
      <c r="C468" s="2"/>
      <c r="D468" s="2"/>
      <c r="E468" s="2"/>
      <c r="F468" s="2"/>
      <c r="G468" s="2"/>
      <c r="H468" s="2"/>
      <c r="I468" s="2"/>
      <c r="J468" s="2"/>
    </row>
    <row r="469" spans="1:10" ht="14.25" customHeight="1">
      <c r="A469" s="2"/>
      <c r="B469" s="2"/>
      <c r="C469" s="2"/>
      <c r="D469" s="2"/>
      <c r="E469" s="2"/>
      <c r="F469" s="2"/>
      <c r="G469" s="2"/>
      <c r="H469" s="2"/>
      <c r="I469" s="2"/>
      <c r="J469" s="2"/>
    </row>
    <row r="470" spans="1:10" ht="14.25" customHeight="1">
      <c r="A470" s="2"/>
      <c r="B470" s="2"/>
      <c r="C470" s="2"/>
      <c r="D470" s="2"/>
      <c r="E470" s="2"/>
      <c r="F470" s="2"/>
      <c r="G470" s="2"/>
      <c r="H470" s="2"/>
      <c r="I470" s="2"/>
      <c r="J470" s="2"/>
    </row>
    <row r="471" spans="1:10" ht="14.25" customHeight="1">
      <c r="A471" s="2"/>
      <c r="B471" s="2"/>
      <c r="C471" s="2"/>
      <c r="D471" s="2"/>
      <c r="E471" s="2"/>
      <c r="F471" s="2"/>
      <c r="G471" s="2"/>
      <c r="H471" s="2"/>
      <c r="I471" s="2"/>
      <c r="J471" s="2"/>
    </row>
    <row r="472" spans="1:10" ht="14.25" customHeight="1">
      <c r="A472" s="2"/>
      <c r="B472" s="2"/>
      <c r="C472" s="2"/>
      <c r="D472" s="2"/>
      <c r="E472" s="2"/>
      <c r="F472" s="2"/>
      <c r="G472" s="2"/>
      <c r="H472" s="2"/>
      <c r="I472" s="2"/>
      <c r="J472" s="2"/>
    </row>
    <row r="473" spans="1:10" ht="14.25" customHeight="1">
      <c r="A473" s="2"/>
      <c r="B473" s="2"/>
      <c r="C473" s="2"/>
      <c r="D473" s="2"/>
      <c r="E473" s="2"/>
      <c r="F473" s="2"/>
      <c r="G473" s="2"/>
      <c r="H473" s="2"/>
      <c r="I473" s="2"/>
      <c r="J473" s="2"/>
    </row>
    <row r="474" spans="1:10" ht="14.25" customHeight="1">
      <c r="A474" s="2"/>
      <c r="B474" s="2"/>
      <c r="C474" s="2"/>
      <c r="D474" s="2"/>
      <c r="E474" s="2"/>
      <c r="F474" s="2"/>
      <c r="G474" s="2"/>
      <c r="H474" s="2"/>
      <c r="I474" s="2"/>
      <c r="J474" s="2"/>
    </row>
    <row r="475" spans="1:10" ht="14.25" customHeight="1">
      <c r="A475" s="2"/>
      <c r="B475" s="2"/>
      <c r="C475" s="2"/>
      <c r="D475" s="2"/>
      <c r="E475" s="2"/>
      <c r="F475" s="2"/>
      <c r="G475" s="2"/>
      <c r="H475" s="2"/>
      <c r="I475" s="2"/>
      <c r="J475" s="2"/>
    </row>
    <row r="476" spans="1:10" ht="14.25" customHeight="1">
      <c r="A476" s="2"/>
      <c r="B476" s="2"/>
      <c r="C476" s="2"/>
      <c r="D476" s="2"/>
      <c r="E476" s="2"/>
      <c r="F476" s="2"/>
      <c r="G476" s="2"/>
      <c r="H476" s="2"/>
      <c r="I476" s="2"/>
      <c r="J476" s="2"/>
    </row>
    <row r="477" spans="1:10" ht="14.25" customHeight="1">
      <c r="A477" s="2"/>
      <c r="B477" s="2"/>
      <c r="C477" s="2"/>
      <c r="D477" s="2"/>
      <c r="E477" s="2"/>
      <c r="F477" s="2"/>
      <c r="G477" s="2"/>
      <c r="H477" s="2"/>
      <c r="I477" s="2"/>
      <c r="J477" s="2"/>
    </row>
    <row r="478" spans="1:10" ht="14.25" customHeight="1">
      <c r="A478" s="2"/>
      <c r="B478" s="2"/>
      <c r="C478" s="2"/>
      <c r="D478" s="2"/>
      <c r="E478" s="2"/>
      <c r="F478" s="2"/>
      <c r="G478" s="2"/>
      <c r="H478" s="2"/>
      <c r="I478" s="2"/>
      <c r="J478" s="2"/>
    </row>
    <row r="479" spans="1:10" ht="14.25" customHeight="1">
      <c r="A479" s="2"/>
      <c r="B479" s="2"/>
      <c r="C479" s="2"/>
      <c r="D479" s="2"/>
      <c r="E479" s="2"/>
      <c r="F479" s="2"/>
      <c r="G479" s="2"/>
      <c r="H479" s="2"/>
      <c r="I479" s="2"/>
      <c r="J479" s="2"/>
    </row>
    <row r="480" spans="1:10" ht="14.25" customHeight="1">
      <c r="A480" s="2"/>
      <c r="B480" s="2"/>
      <c r="C480" s="2"/>
      <c r="D480" s="2"/>
      <c r="E480" s="2"/>
      <c r="F480" s="2"/>
      <c r="G480" s="2"/>
      <c r="H480" s="2"/>
      <c r="I480" s="2"/>
      <c r="J480" s="2"/>
    </row>
    <row r="481" spans="1:10" ht="14.25" customHeight="1">
      <c r="A481" s="2"/>
      <c r="B481" s="2"/>
      <c r="C481" s="2"/>
      <c r="D481" s="2"/>
      <c r="E481" s="2"/>
      <c r="F481" s="2"/>
      <c r="G481" s="2"/>
      <c r="H481" s="2"/>
      <c r="I481" s="2"/>
      <c r="J481" s="2"/>
    </row>
    <row r="482" spans="1:10" ht="14.25" customHeight="1">
      <c r="A482" s="2"/>
      <c r="B482" s="2"/>
      <c r="C482" s="2"/>
      <c r="D482" s="2"/>
      <c r="E482" s="2"/>
      <c r="F482" s="2"/>
      <c r="G482" s="2"/>
      <c r="H482" s="2"/>
      <c r="I482" s="2"/>
      <c r="J482" s="2"/>
    </row>
    <row r="483" spans="1:10" ht="14.25" customHeight="1">
      <c r="A483" s="2"/>
      <c r="B483" s="2"/>
      <c r="C483" s="2"/>
      <c r="D483" s="2"/>
      <c r="E483" s="2"/>
      <c r="F483" s="2"/>
      <c r="G483" s="2"/>
      <c r="H483" s="2"/>
      <c r="I483" s="2"/>
      <c r="J483" s="2"/>
    </row>
    <row r="484" spans="1:10" ht="14.25" customHeight="1">
      <c r="A484" s="2"/>
      <c r="B484" s="2"/>
      <c r="C484" s="2"/>
      <c r="D484" s="2"/>
      <c r="E484" s="2"/>
      <c r="F484" s="2"/>
      <c r="G484" s="2"/>
      <c r="H484" s="2"/>
      <c r="I484" s="2"/>
      <c r="J484" s="2"/>
    </row>
    <row r="485" spans="1:10" ht="14.25" customHeight="1">
      <c r="A485" s="2"/>
      <c r="B485" s="2"/>
      <c r="C485" s="2"/>
      <c r="D485" s="2"/>
      <c r="E485" s="2"/>
      <c r="F485" s="2"/>
      <c r="G485" s="2"/>
      <c r="H485" s="2"/>
      <c r="I485" s="2"/>
      <c r="J485" s="2"/>
    </row>
    <row r="486" spans="1:10" ht="14.25" customHeight="1">
      <c r="A486" s="2"/>
      <c r="B486" s="2"/>
      <c r="C486" s="2"/>
      <c r="D486" s="2"/>
      <c r="E486" s="2"/>
      <c r="F486" s="2"/>
      <c r="G486" s="2"/>
      <c r="H486" s="2"/>
      <c r="I486" s="2"/>
      <c r="J486" s="2"/>
    </row>
    <row r="487" spans="1:10" ht="14.25" customHeight="1">
      <c r="A487" s="2"/>
      <c r="B487" s="2"/>
      <c r="C487" s="2"/>
      <c r="D487" s="2"/>
      <c r="E487" s="2"/>
      <c r="F487" s="2"/>
      <c r="G487" s="2"/>
      <c r="H487" s="2"/>
      <c r="I487" s="2"/>
      <c r="J487" s="2"/>
    </row>
    <row r="488" spans="1:10" ht="14.25" customHeight="1">
      <c r="A488" s="2"/>
      <c r="B488" s="2"/>
      <c r="C488" s="2"/>
      <c r="D488" s="2"/>
      <c r="E488" s="2"/>
      <c r="F488" s="2"/>
      <c r="G488" s="2"/>
      <c r="H488" s="2"/>
      <c r="I488" s="2"/>
      <c r="J488" s="2"/>
    </row>
    <row r="489" spans="1:10" ht="14.25" customHeight="1">
      <c r="A489" s="2"/>
      <c r="B489" s="2"/>
      <c r="C489" s="2"/>
      <c r="D489" s="2"/>
      <c r="E489" s="2"/>
      <c r="F489" s="2"/>
      <c r="G489" s="2"/>
      <c r="H489" s="2"/>
      <c r="I489" s="2"/>
      <c r="J489" s="2"/>
    </row>
    <row r="490" spans="1:10" ht="14.25" customHeight="1">
      <c r="A490" s="2"/>
      <c r="B490" s="2"/>
      <c r="C490" s="2"/>
      <c r="D490" s="2"/>
      <c r="E490" s="2"/>
      <c r="F490" s="2"/>
      <c r="G490" s="2"/>
      <c r="H490" s="2"/>
      <c r="I490" s="2"/>
      <c r="J490" s="2"/>
    </row>
    <row r="491" spans="1:10" ht="14.25" customHeight="1">
      <c r="A491" s="2"/>
      <c r="B491" s="2"/>
      <c r="C491" s="2"/>
      <c r="D491" s="2"/>
      <c r="E491" s="2"/>
      <c r="F491" s="2"/>
      <c r="G491" s="2"/>
      <c r="H491" s="2"/>
      <c r="I491" s="2"/>
      <c r="J491" s="2"/>
    </row>
    <row r="492" spans="1:10" ht="14.25" customHeight="1">
      <c r="A492" s="2"/>
      <c r="B492" s="2"/>
      <c r="C492" s="2"/>
      <c r="D492" s="2"/>
      <c r="E492" s="2"/>
      <c r="F492" s="2"/>
      <c r="G492" s="2"/>
      <c r="H492" s="2"/>
      <c r="I492" s="2"/>
      <c r="J492" s="2"/>
    </row>
    <row r="493" spans="1:10" ht="14.25" customHeight="1">
      <c r="A493" s="2"/>
      <c r="B493" s="2"/>
      <c r="C493" s="2"/>
      <c r="D493" s="2"/>
      <c r="E493" s="2"/>
      <c r="F493" s="2"/>
      <c r="G493" s="2"/>
      <c r="H493" s="2"/>
      <c r="I493" s="2"/>
      <c r="J493" s="2"/>
    </row>
    <row r="494" spans="1:10" ht="14.25" customHeight="1">
      <c r="A494" s="2"/>
      <c r="B494" s="2"/>
      <c r="C494" s="2"/>
      <c r="D494" s="2"/>
      <c r="E494" s="2"/>
      <c r="F494" s="2"/>
      <c r="G494" s="2"/>
      <c r="H494" s="2"/>
      <c r="I494" s="2"/>
      <c r="J494" s="2"/>
    </row>
    <row r="495" spans="1:10" ht="14.25" customHeight="1">
      <c r="A495" s="2"/>
      <c r="B495" s="2"/>
      <c r="C495" s="2"/>
      <c r="D495" s="2"/>
      <c r="E495" s="2"/>
      <c r="F495" s="2"/>
      <c r="G495" s="2"/>
      <c r="H495" s="2"/>
      <c r="I495" s="2"/>
      <c r="J495" s="2"/>
    </row>
    <row r="496" spans="1:10" ht="14.25" customHeight="1">
      <c r="A496" s="2"/>
      <c r="B496" s="2"/>
      <c r="C496" s="2"/>
      <c r="D496" s="2"/>
      <c r="E496" s="2"/>
      <c r="F496" s="2"/>
      <c r="G496" s="2"/>
      <c r="H496" s="2"/>
      <c r="I496" s="2"/>
      <c r="J496" s="2"/>
    </row>
    <row r="497" spans="1:10" ht="14.25" customHeight="1">
      <c r="A497" s="2"/>
      <c r="B497" s="2"/>
      <c r="C497" s="2"/>
      <c r="D497" s="2"/>
      <c r="E497" s="2"/>
      <c r="F497" s="2"/>
      <c r="G497" s="2"/>
      <c r="H497" s="2"/>
      <c r="I497" s="2"/>
      <c r="J497" s="2"/>
    </row>
    <row r="498" spans="1:10" ht="14.25" customHeight="1">
      <c r="A498" s="2"/>
      <c r="B498" s="2"/>
      <c r="C498" s="2"/>
      <c r="D498" s="2"/>
      <c r="E498" s="2"/>
      <c r="F498" s="2"/>
      <c r="G498" s="2"/>
      <c r="H498" s="2"/>
      <c r="I498" s="2"/>
      <c r="J498" s="2"/>
    </row>
    <row r="499" spans="1:10" ht="14.25" customHeight="1">
      <c r="A499" s="2"/>
      <c r="B499" s="2"/>
      <c r="C499" s="2"/>
      <c r="D499" s="2"/>
      <c r="E499" s="2"/>
      <c r="F499" s="2"/>
      <c r="G499" s="2"/>
      <c r="H499" s="2"/>
      <c r="I499" s="2"/>
      <c r="J499" s="2"/>
    </row>
    <row r="500" spans="1:10" ht="14.25" customHeight="1">
      <c r="A500" s="2"/>
      <c r="B500" s="2"/>
      <c r="C500" s="2"/>
      <c r="D500" s="2"/>
      <c r="E500" s="2"/>
      <c r="F500" s="2"/>
      <c r="G500" s="2"/>
      <c r="H500" s="2"/>
      <c r="I500" s="2"/>
      <c r="J500" s="2"/>
    </row>
    <row r="501" spans="1:10" ht="14.25" customHeight="1">
      <c r="A501" s="2"/>
      <c r="B501" s="2"/>
      <c r="C501" s="2"/>
      <c r="D501" s="2"/>
      <c r="E501" s="2"/>
      <c r="F501" s="2"/>
      <c r="G501" s="2"/>
      <c r="H501" s="2"/>
      <c r="I501" s="2"/>
      <c r="J501" s="2"/>
    </row>
    <row r="502" spans="1:10" ht="14.25" customHeight="1">
      <c r="A502" s="2"/>
      <c r="B502" s="2"/>
      <c r="C502" s="2"/>
      <c r="D502" s="2"/>
      <c r="E502" s="2"/>
      <c r="F502" s="2"/>
      <c r="G502" s="2"/>
      <c r="H502" s="2"/>
      <c r="I502" s="2"/>
      <c r="J502" s="2"/>
    </row>
    <row r="503" spans="1:10" ht="14.25" customHeight="1">
      <c r="A503" s="2"/>
      <c r="B503" s="2"/>
      <c r="C503" s="2"/>
      <c r="D503" s="2"/>
      <c r="E503" s="2"/>
      <c r="F503" s="2"/>
      <c r="G503" s="2"/>
      <c r="H503" s="2"/>
      <c r="I503" s="2"/>
      <c r="J503" s="2"/>
    </row>
    <row r="504" spans="1:10" ht="14.25" customHeight="1">
      <c r="A504" s="2"/>
      <c r="B504" s="2"/>
      <c r="C504" s="2"/>
      <c r="D504" s="2"/>
      <c r="E504" s="2"/>
      <c r="F504" s="2"/>
      <c r="G504" s="2"/>
      <c r="H504" s="2"/>
      <c r="I504" s="2"/>
      <c r="J504" s="2"/>
    </row>
    <row r="505" spans="1:10" ht="14.25" customHeight="1">
      <c r="A505" s="2"/>
      <c r="B505" s="2"/>
      <c r="C505" s="2"/>
      <c r="D505" s="2"/>
      <c r="E505" s="2"/>
      <c r="F505" s="2"/>
      <c r="G505" s="2"/>
      <c r="H505" s="2"/>
      <c r="I505" s="2"/>
      <c r="J505" s="2"/>
    </row>
    <row r="506" spans="1:10" ht="14.25" customHeight="1">
      <c r="A506" s="2"/>
      <c r="B506" s="2"/>
      <c r="C506" s="2"/>
      <c r="D506" s="2"/>
      <c r="E506" s="2"/>
      <c r="F506" s="2"/>
      <c r="G506" s="2"/>
      <c r="H506" s="2"/>
      <c r="I506" s="2"/>
      <c r="J506" s="2"/>
    </row>
    <row r="507" spans="1:10" ht="14.25" customHeight="1">
      <c r="A507" s="2"/>
      <c r="B507" s="2"/>
      <c r="C507" s="2"/>
      <c r="D507" s="2"/>
      <c r="E507" s="2"/>
      <c r="F507" s="2"/>
      <c r="G507" s="2"/>
      <c r="H507" s="2"/>
      <c r="I507" s="2"/>
      <c r="J507" s="2"/>
    </row>
    <row r="508" spans="1:10" ht="14.25" customHeight="1">
      <c r="A508" s="2"/>
      <c r="B508" s="2"/>
      <c r="C508" s="2"/>
      <c r="D508" s="2"/>
      <c r="E508" s="2"/>
      <c r="F508" s="2"/>
      <c r="G508" s="2"/>
      <c r="H508" s="2"/>
      <c r="I508" s="2"/>
      <c r="J508" s="2"/>
    </row>
    <row r="509" spans="1:10" ht="14.25" customHeight="1">
      <c r="A509" s="2"/>
      <c r="B509" s="2"/>
      <c r="C509" s="2"/>
      <c r="D509" s="2"/>
      <c r="E509" s="2"/>
      <c r="F509" s="2"/>
      <c r="G509" s="2"/>
      <c r="H509" s="2"/>
      <c r="I509" s="2"/>
      <c r="J509" s="2"/>
    </row>
    <row r="510" spans="1:10" ht="14.25" customHeight="1">
      <c r="A510" s="2"/>
      <c r="B510" s="2"/>
      <c r="C510" s="2"/>
      <c r="D510" s="2"/>
      <c r="E510" s="2"/>
      <c r="F510" s="2"/>
      <c r="G510" s="2"/>
      <c r="H510" s="2"/>
      <c r="I510" s="2"/>
      <c r="J510" s="2"/>
    </row>
    <row r="511" spans="1:10" ht="14.25" customHeight="1">
      <c r="A511" s="2"/>
      <c r="B511" s="2"/>
      <c r="C511" s="2"/>
      <c r="D511" s="2"/>
      <c r="E511" s="2"/>
      <c r="F511" s="2"/>
      <c r="G511" s="2"/>
      <c r="H511" s="2"/>
      <c r="I511" s="2"/>
      <c r="J511" s="2"/>
    </row>
    <row r="512" spans="1:10" ht="14.25" customHeight="1">
      <c r="A512" s="2"/>
      <c r="B512" s="2"/>
      <c r="C512" s="2"/>
      <c r="D512" s="2"/>
      <c r="E512" s="2"/>
      <c r="F512" s="2"/>
      <c r="G512" s="2"/>
      <c r="H512" s="2"/>
      <c r="I512" s="2"/>
      <c r="J512" s="2"/>
    </row>
    <row r="513" spans="1:10" ht="14.25" customHeight="1">
      <c r="A513" s="2"/>
      <c r="B513" s="2"/>
      <c r="C513" s="2"/>
      <c r="D513" s="2"/>
      <c r="E513" s="2"/>
      <c r="F513" s="2"/>
      <c r="G513" s="2"/>
      <c r="H513" s="2"/>
      <c r="I513" s="2"/>
      <c r="J513" s="2"/>
    </row>
    <row r="514" spans="1:10" ht="14.25" customHeight="1">
      <c r="A514" s="2"/>
      <c r="B514" s="2"/>
      <c r="C514" s="2"/>
      <c r="D514" s="2"/>
      <c r="E514" s="2"/>
      <c r="F514" s="2"/>
      <c r="G514" s="2"/>
      <c r="H514" s="2"/>
      <c r="I514" s="2"/>
      <c r="J514" s="2"/>
    </row>
    <row r="515" spans="1:10" ht="14.25" customHeight="1">
      <c r="A515" s="2"/>
      <c r="B515" s="2"/>
      <c r="C515" s="2"/>
      <c r="D515" s="2"/>
      <c r="E515" s="2"/>
      <c r="F515" s="2"/>
      <c r="G515" s="2"/>
      <c r="H515" s="2"/>
      <c r="I515" s="2"/>
      <c r="J515" s="2"/>
    </row>
    <row r="516" spans="1:10" ht="14.25" customHeight="1">
      <c r="A516" s="2"/>
      <c r="B516" s="2"/>
      <c r="C516" s="2"/>
      <c r="D516" s="2"/>
      <c r="E516" s="2"/>
      <c r="F516" s="2"/>
      <c r="G516" s="2"/>
      <c r="H516" s="2"/>
      <c r="I516" s="2"/>
      <c r="J516" s="2"/>
    </row>
    <row r="517" spans="1:10" ht="14.25" customHeight="1">
      <c r="A517" s="2"/>
      <c r="B517" s="2"/>
      <c r="C517" s="2"/>
      <c r="D517" s="2"/>
      <c r="E517" s="2"/>
      <c r="F517" s="2"/>
      <c r="G517" s="2"/>
      <c r="H517" s="2"/>
      <c r="I517" s="2"/>
      <c r="J517" s="2"/>
    </row>
    <row r="518" spans="1:10" ht="14.25" customHeight="1">
      <c r="A518" s="2"/>
      <c r="B518" s="2"/>
      <c r="C518" s="2"/>
      <c r="D518" s="2"/>
      <c r="E518" s="2"/>
      <c r="F518" s="2"/>
      <c r="G518" s="2"/>
      <c r="H518" s="2"/>
      <c r="I518" s="2"/>
      <c r="J518" s="2"/>
    </row>
    <row r="519" spans="1:10" ht="14.25" customHeight="1">
      <c r="A519" s="2"/>
      <c r="B519" s="2"/>
      <c r="C519" s="2"/>
      <c r="D519" s="2"/>
      <c r="E519" s="2"/>
      <c r="F519" s="2"/>
      <c r="G519" s="2"/>
      <c r="H519" s="2"/>
      <c r="I519" s="2"/>
      <c r="J519" s="2"/>
    </row>
    <row r="520" spans="1:10" ht="14.25" customHeight="1">
      <c r="A520" s="2"/>
      <c r="B520" s="2"/>
      <c r="C520" s="2"/>
      <c r="D520" s="2"/>
      <c r="E520" s="2"/>
      <c r="F520" s="2"/>
      <c r="G520" s="2"/>
      <c r="H520" s="2"/>
      <c r="I520" s="2"/>
      <c r="J520" s="2"/>
    </row>
    <row r="521" spans="1:10" ht="14.25" customHeight="1">
      <c r="A521" s="2"/>
      <c r="B521" s="2"/>
      <c r="C521" s="2"/>
      <c r="D521" s="2"/>
      <c r="E521" s="2"/>
      <c r="F521" s="2"/>
      <c r="G521" s="2"/>
      <c r="H521" s="2"/>
      <c r="I521" s="2"/>
      <c r="J521" s="2"/>
    </row>
    <row r="522" spans="1:10" ht="14.25" customHeight="1">
      <c r="A522" s="2"/>
      <c r="B522" s="2"/>
      <c r="C522" s="2"/>
      <c r="D522" s="2"/>
      <c r="E522" s="2"/>
      <c r="F522" s="2"/>
      <c r="G522" s="2"/>
      <c r="H522" s="2"/>
      <c r="I522" s="2"/>
      <c r="J522" s="2"/>
    </row>
    <row r="523" spans="1:10" ht="14.25" customHeight="1">
      <c r="A523" s="2"/>
      <c r="B523" s="2"/>
      <c r="C523" s="2"/>
      <c r="D523" s="2"/>
      <c r="E523" s="2"/>
      <c r="F523" s="2"/>
      <c r="G523" s="2"/>
      <c r="H523" s="2"/>
      <c r="I523" s="2"/>
      <c r="J523" s="2"/>
    </row>
    <row r="524" spans="1:10" ht="14.25" customHeight="1">
      <c r="A524" s="2"/>
      <c r="B524" s="2"/>
      <c r="C524" s="2"/>
      <c r="D524" s="2"/>
      <c r="E524" s="2"/>
      <c r="F524" s="2"/>
      <c r="G524" s="2"/>
      <c r="H524" s="2"/>
      <c r="I524" s="2"/>
      <c r="J524" s="2"/>
    </row>
    <row r="525" spans="1:10" ht="14.25" customHeight="1">
      <c r="A525" s="2"/>
      <c r="B525" s="2"/>
      <c r="C525" s="2"/>
      <c r="D525" s="2"/>
      <c r="E525" s="2"/>
      <c r="F525" s="2"/>
      <c r="G525" s="2"/>
      <c r="H525" s="2"/>
      <c r="I525" s="2"/>
      <c r="J525" s="2"/>
    </row>
    <row r="526" spans="1:10" ht="14.25" customHeight="1">
      <c r="A526" s="2"/>
      <c r="B526" s="2"/>
      <c r="C526" s="2"/>
      <c r="D526" s="2"/>
      <c r="E526" s="2"/>
      <c r="F526" s="2"/>
      <c r="G526" s="2"/>
      <c r="H526" s="2"/>
      <c r="I526" s="2"/>
      <c r="J526" s="2"/>
    </row>
    <row r="527" spans="1:10" ht="14.25" customHeight="1">
      <c r="A527" s="2"/>
      <c r="B527" s="2"/>
      <c r="C527" s="2"/>
      <c r="D527" s="2"/>
      <c r="E527" s="2"/>
      <c r="F527" s="2"/>
      <c r="G527" s="2"/>
      <c r="H527" s="2"/>
      <c r="I527" s="2"/>
      <c r="J527" s="2"/>
    </row>
    <row r="528" spans="1:10" ht="14.25" customHeight="1">
      <c r="A528" s="2"/>
      <c r="B528" s="2"/>
      <c r="C528" s="2"/>
      <c r="D528" s="2"/>
      <c r="E528" s="2"/>
      <c r="F528" s="2"/>
      <c r="G528" s="2"/>
      <c r="H528" s="2"/>
      <c r="I528" s="2"/>
      <c r="J528" s="2"/>
    </row>
    <row r="529" spans="1:10" ht="14.25" customHeight="1">
      <c r="A529" s="2"/>
      <c r="B529" s="2"/>
      <c r="C529" s="2"/>
      <c r="D529" s="2"/>
      <c r="E529" s="2"/>
      <c r="F529" s="2"/>
      <c r="G529" s="2"/>
      <c r="H529" s="2"/>
      <c r="I529" s="2"/>
      <c r="J529" s="2"/>
    </row>
    <row r="530" spans="1:10" ht="14.25" customHeight="1">
      <c r="A530" s="2"/>
      <c r="B530" s="2"/>
      <c r="C530" s="2"/>
      <c r="D530" s="2"/>
      <c r="E530" s="2"/>
      <c r="F530" s="2"/>
      <c r="G530" s="2"/>
      <c r="H530" s="2"/>
      <c r="I530" s="2"/>
      <c r="J530" s="2"/>
    </row>
    <row r="531" spans="1:10" ht="14.25" customHeight="1">
      <c r="A531" s="2"/>
      <c r="B531" s="2"/>
      <c r="C531" s="2"/>
      <c r="D531" s="2"/>
      <c r="E531" s="2"/>
      <c r="F531" s="2"/>
      <c r="G531" s="2"/>
      <c r="H531" s="2"/>
      <c r="I531" s="2"/>
      <c r="J531" s="2"/>
    </row>
    <row r="532" spans="1:10" ht="14.25" customHeight="1">
      <c r="A532" s="2"/>
      <c r="B532" s="2"/>
      <c r="C532" s="2"/>
      <c r="D532" s="2"/>
      <c r="E532" s="2"/>
      <c r="F532" s="2"/>
      <c r="G532" s="2"/>
      <c r="H532" s="2"/>
      <c r="I532" s="2"/>
      <c r="J532" s="2"/>
    </row>
    <row r="533" spans="1:10" ht="14.25" customHeight="1">
      <c r="A533" s="2"/>
      <c r="B533" s="2"/>
      <c r="C533" s="2"/>
      <c r="D533" s="2"/>
      <c r="E533" s="2"/>
      <c r="F533" s="2"/>
      <c r="G533" s="2"/>
      <c r="H533" s="2"/>
      <c r="I533" s="2"/>
      <c r="J533" s="2"/>
    </row>
    <row r="534" spans="1:10" ht="14.25" customHeight="1">
      <c r="A534" s="2"/>
      <c r="B534" s="2"/>
      <c r="C534" s="2"/>
      <c r="D534" s="2"/>
      <c r="E534" s="2"/>
      <c r="F534" s="2"/>
      <c r="G534" s="2"/>
      <c r="H534" s="2"/>
      <c r="I534" s="2"/>
      <c r="J534" s="2"/>
    </row>
    <row r="535" spans="1:10" ht="14.25" customHeight="1">
      <c r="A535" s="2"/>
      <c r="B535" s="2"/>
      <c r="C535" s="2"/>
      <c r="D535" s="2"/>
      <c r="E535" s="2"/>
      <c r="F535" s="2"/>
      <c r="G535" s="2"/>
      <c r="H535" s="2"/>
      <c r="I535" s="2"/>
      <c r="J535" s="2"/>
    </row>
    <row r="536" spans="1:10" ht="14.25" customHeight="1">
      <c r="A536" s="2"/>
      <c r="B536" s="2"/>
      <c r="C536" s="2"/>
      <c r="D536" s="2"/>
      <c r="E536" s="2"/>
      <c r="F536" s="2"/>
      <c r="G536" s="2"/>
      <c r="H536" s="2"/>
      <c r="I536" s="2"/>
      <c r="J536" s="2"/>
    </row>
    <row r="537" spans="1:10" ht="14.25" customHeight="1">
      <c r="A537" s="2"/>
      <c r="B537" s="2"/>
      <c r="C537" s="2"/>
      <c r="D537" s="2"/>
      <c r="E537" s="2"/>
      <c r="F537" s="2"/>
      <c r="G537" s="2"/>
      <c r="H537" s="2"/>
      <c r="I537" s="2"/>
      <c r="J537" s="2"/>
    </row>
    <row r="538" spans="1:10" ht="14.25" customHeight="1">
      <c r="A538" s="2"/>
      <c r="B538" s="2"/>
      <c r="C538" s="2"/>
      <c r="D538" s="2"/>
      <c r="E538" s="2"/>
      <c r="F538" s="2"/>
      <c r="G538" s="2"/>
      <c r="H538" s="2"/>
      <c r="I538" s="2"/>
      <c r="J538" s="2"/>
    </row>
    <row r="539" spans="1:10" ht="14.25" customHeight="1">
      <c r="A539" s="2"/>
      <c r="B539" s="2"/>
      <c r="C539" s="2"/>
      <c r="D539" s="2"/>
      <c r="E539" s="2"/>
      <c r="F539" s="2"/>
      <c r="G539" s="2"/>
      <c r="H539" s="2"/>
      <c r="I539" s="2"/>
      <c r="J539" s="2"/>
    </row>
    <row r="540" spans="1:10" ht="14.25" customHeight="1">
      <c r="A540" s="2"/>
      <c r="B540" s="2"/>
      <c r="C540" s="2"/>
      <c r="D540" s="2"/>
      <c r="E540" s="2"/>
      <c r="F540" s="2"/>
      <c r="G540" s="2"/>
      <c r="H540" s="2"/>
      <c r="I540" s="2"/>
      <c r="J540" s="2"/>
    </row>
    <row r="541" spans="1:10" ht="14.25" customHeight="1">
      <c r="A541" s="2"/>
      <c r="B541" s="2"/>
      <c r="C541" s="2"/>
      <c r="D541" s="2"/>
      <c r="E541" s="2"/>
      <c r="F541" s="2"/>
      <c r="G541" s="2"/>
      <c r="H541" s="2"/>
      <c r="I541" s="2"/>
      <c r="J541" s="2"/>
    </row>
    <row r="542" spans="1:10" ht="14.25" customHeight="1">
      <c r="A542" s="2"/>
      <c r="B542" s="2"/>
      <c r="C542" s="2"/>
      <c r="D542" s="2"/>
      <c r="E542" s="2"/>
      <c r="F542" s="2"/>
      <c r="G542" s="2"/>
      <c r="H542" s="2"/>
      <c r="I542" s="2"/>
      <c r="J542" s="2"/>
    </row>
    <row r="543" spans="1:10" ht="14.25" customHeight="1">
      <c r="A543" s="2"/>
      <c r="B543" s="2"/>
      <c r="C543" s="2"/>
      <c r="D543" s="2"/>
      <c r="E543" s="2"/>
      <c r="F543" s="2"/>
      <c r="G543" s="2"/>
      <c r="H543" s="2"/>
      <c r="I543" s="2"/>
      <c r="J543" s="2"/>
    </row>
    <row r="544" spans="1:10" ht="14.25" customHeight="1">
      <c r="A544" s="2"/>
      <c r="B544" s="2"/>
      <c r="C544" s="2"/>
      <c r="D544" s="2"/>
      <c r="E544" s="2"/>
      <c r="F544" s="2"/>
      <c r="G544" s="2"/>
      <c r="H544" s="2"/>
      <c r="I544" s="2"/>
      <c r="J544" s="2"/>
    </row>
    <row r="545" spans="1:10" ht="14.25" customHeight="1">
      <c r="A545" s="2"/>
      <c r="B545" s="2"/>
      <c r="C545" s="2"/>
      <c r="D545" s="2"/>
      <c r="E545" s="2"/>
      <c r="F545" s="2"/>
      <c r="G545" s="2"/>
      <c r="H545" s="2"/>
      <c r="I545" s="2"/>
      <c r="J545" s="2"/>
    </row>
    <row r="546" spans="1:10" ht="14.25" customHeight="1">
      <c r="A546" s="2"/>
      <c r="B546" s="2"/>
      <c r="C546" s="2"/>
      <c r="D546" s="2"/>
      <c r="E546" s="2"/>
      <c r="F546" s="2"/>
      <c r="G546" s="2"/>
      <c r="H546" s="2"/>
      <c r="I546" s="2"/>
      <c r="J546" s="2"/>
    </row>
    <row r="547" spans="1:10" ht="14.25" customHeight="1">
      <c r="A547" s="2"/>
      <c r="B547" s="2"/>
      <c r="C547" s="2"/>
      <c r="D547" s="2"/>
      <c r="E547" s="2"/>
      <c r="F547" s="2"/>
      <c r="G547" s="2"/>
      <c r="H547" s="2"/>
      <c r="I547" s="2"/>
      <c r="J547" s="2"/>
    </row>
    <row r="548" spans="1:10" ht="14.25" customHeight="1">
      <c r="A548" s="2"/>
      <c r="B548" s="2"/>
      <c r="C548" s="2"/>
      <c r="D548" s="2"/>
      <c r="E548" s="2"/>
      <c r="F548" s="2"/>
      <c r="G548" s="2"/>
      <c r="H548" s="2"/>
      <c r="I548" s="2"/>
      <c r="J548" s="2"/>
    </row>
    <row r="549" spans="1:10" ht="14.25" customHeight="1">
      <c r="A549" s="2"/>
      <c r="B549" s="2"/>
      <c r="C549" s="2"/>
      <c r="D549" s="2"/>
      <c r="E549" s="2"/>
      <c r="F549" s="2"/>
      <c r="G549" s="2"/>
      <c r="H549" s="2"/>
      <c r="I549" s="2"/>
      <c r="J549" s="2"/>
    </row>
    <row r="550" spans="1:10" ht="14.25" customHeight="1">
      <c r="A550" s="2"/>
      <c r="B550" s="2"/>
      <c r="C550" s="2"/>
      <c r="D550" s="2"/>
      <c r="E550" s="2"/>
      <c r="F550" s="2"/>
      <c r="G550" s="2"/>
      <c r="H550" s="2"/>
      <c r="I550" s="2"/>
      <c r="J550" s="2"/>
    </row>
    <row r="551" spans="1:10" ht="14.25" customHeight="1">
      <c r="A551" s="2"/>
      <c r="B551" s="2"/>
      <c r="C551" s="2"/>
      <c r="D551" s="2"/>
      <c r="E551" s="2"/>
      <c r="F551" s="2"/>
      <c r="G551" s="2"/>
      <c r="H551" s="2"/>
      <c r="I551" s="2"/>
      <c r="J551" s="2"/>
    </row>
    <row r="552" spans="1:10" ht="14.25" customHeight="1">
      <c r="A552" s="2"/>
      <c r="B552" s="2"/>
      <c r="C552" s="2"/>
      <c r="D552" s="2"/>
      <c r="E552" s="2"/>
      <c r="F552" s="2"/>
      <c r="G552" s="2"/>
      <c r="H552" s="2"/>
      <c r="I552" s="2"/>
      <c r="J552" s="2"/>
    </row>
    <row r="553" spans="1:10" ht="14.25" customHeight="1">
      <c r="A553" s="2"/>
      <c r="B553" s="2"/>
      <c r="C553" s="2"/>
      <c r="D553" s="2"/>
      <c r="E553" s="2"/>
      <c r="F553" s="2"/>
      <c r="G553" s="2"/>
      <c r="H553" s="2"/>
      <c r="I553" s="2"/>
      <c r="J553" s="2"/>
    </row>
    <row r="554" spans="1:10" ht="14.25" customHeight="1">
      <c r="A554" s="2"/>
      <c r="B554" s="2"/>
      <c r="C554" s="2"/>
      <c r="D554" s="2"/>
      <c r="E554" s="2"/>
      <c r="F554" s="2"/>
      <c r="G554" s="2"/>
      <c r="H554" s="2"/>
      <c r="I554" s="2"/>
      <c r="J554" s="2"/>
    </row>
    <row r="555" spans="1:10" ht="14.25" customHeight="1">
      <c r="A555" s="2"/>
      <c r="B555" s="2"/>
      <c r="C555" s="2"/>
      <c r="D555" s="2"/>
      <c r="E555" s="2"/>
      <c r="F555" s="2"/>
      <c r="G555" s="2"/>
      <c r="H555" s="2"/>
      <c r="I555" s="2"/>
      <c r="J555" s="2"/>
    </row>
    <row r="556" spans="1:10" ht="14.25" customHeight="1">
      <c r="A556" s="2"/>
      <c r="B556" s="2"/>
      <c r="C556" s="2"/>
      <c r="D556" s="2"/>
      <c r="E556" s="2"/>
      <c r="F556" s="2"/>
      <c r="G556" s="2"/>
      <c r="H556" s="2"/>
      <c r="I556" s="2"/>
      <c r="J556" s="2"/>
    </row>
    <row r="557" spans="1:10" ht="14.25" customHeight="1">
      <c r="A557" s="2"/>
      <c r="B557" s="2"/>
      <c r="C557" s="2"/>
      <c r="D557" s="2"/>
      <c r="E557" s="2"/>
      <c r="F557" s="2"/>
      <c r="G557" s="2"/>
      <c r="H557" s="2"/>
      <c r="I557" s="2"/>
      <c r="J557" s="2"/>
    </row>
    <row r="558" spans="1:10" ht="14.25" customHeight="1">
      <c r="A558" s="2"/>
      <c r="B558" s="2"/>
      <c r="C558" s="2"/>
      <c r="D558" s="2"/>
      <c r="E558" s="2"/>
      <c r="F558" s="2"/>
      <c r="G558" s="2"/>
      <c r="H558" s="2"/>
      <c r="I558" s="2"/>
      <c r="J558" s="2"/>
    </row>
    <row r="559" spans="1:10" ht="14.25" customHeight="1">
      <c r="A559" s="2"/>
      <c r="B559" s="2"/>
      <c r="C559" s="2"/>
      <c r="D559" s="2"/>
      <c r="E559" s="2"/>
      <c r="F559" s="2"/>
      <c r="G559" s="2"/>
      <c r="H559" s="2"/>
      <c r="I559" s="2"/>
      <c r="J559" s="2"/>
    </row>
    <row r="560" spans="1:10" ht="14.25" customHeight="1">
      <c r="A560" s="2"/>
      <c r="B560" s="2"/>
      <c r="C560" s="2"/>
      <c r="D560" s="2"/>
      <c r="E560" s="2"/>
      <c r="F560" s="2"/>
      <c r="G560" s="2"/>
      <c r="H560" s="2"/>
      <c r="I560" s="2"/>
      <c r="J560" s="2"/>
    </row>
    <row r="561" spans="1:10" ht="14.25" customHeight="1">
      <c r="A561" s="2"/>
      <c r="B561" s="2"/>
      <c r="C561" s="2"/>
      <c r="D561" s="2"/>
      <c r="E561" s="2"/>
      <c r="F561" s="2"/>
      <c r="G561" s="2"/>
      <c r="H561" s="2"/>
      <c r="I561" s="2"/>
      <c r="J561" s="2"/>
    </row>
    <row r="562" spans="1:10" ht="14.25" customHeight="1">
      <c r="A562" s="2"/>
      <c r="B562" s="2"/>
      <c r="C562" s="2"/>
      <c r="D562" s="2"/>
      <c r="E562" s="2"/>
      <c r="F562" s="2"/>
      <c r="G562" s="2"/>
      <c r="H562" s="2"/>
      <c r="I562" s="2"/>
      <c r="J562" s="2"/>
    </row>
    <row r="563" spans="1:10" ht="14.25" customHeight="1">
      <c r="A563" s="2"/>
      <c r="B563" s="2"/>
      <c r="C563" s="2"/>
      <c r="D563" s="2"/>
      <c r="E563" s="2"/>
      <c r="F563" s="2"/>
      <c r="G563" s="2"/>
      <c r="H563" s="2"/>
      <c r="I563" s="2"/>
      <c r="J563" s="2"/>
    </row>
    <row r="564" spans="1:10" ht="14.25" customHeight="1">
      <c r="A564" s="2"/>
      <c r="B564" s="2"/>
      <c r="C564" s="2"/>
      <c r="D564" s="2"/>
      <c r="E564" s="2"/>
      <c r="F564" s="2"/>
      <c r="G564" s="2"/>
      <c r="H564" s="2"/>
      <c r="I564" s="2"/>
      <c r="J564" s="2"/>
    </row>
    <row r="565" spans="1:10" ht="14.25" customHeight="1">
      <c r="A565" s="2"/>
      <c r="B565" s="2"/>
      <c r="C565" s="2"/>
      <c r="D565" s="2"/>
      <c r="E565" s="2"/>
      <c r="F565" s="2"/>
      <c r="G565" s="2"/>
      <c r="H565" s="2"/>
      <c r="I565" s="2"/>
      <c r="J565" s="2"/>
    </row>
    <row r="566" spans="1:10" ht="14.25" customHeight="1">
      <c r="A566" s="2"/>
      <c r="B566" s="2"/>
      <c r="C566" s="2"/>
      <c r="D566" s="2"/>
      <c r="E566" s="2"/>
      <c r="F566" s="2"/>
      <c r="G566" s="2"/>
      <c r="H566" s="2"/>
      <c r="I566" s="2"/>
      <c r="J566" s="2"/>
    </row>
    <row r="567" spans="1:10" ht="14.25" customHeight="1">
      <c r="A567" s="2"/>
      <c r="B567" s="2"/>
      <c r="C567" s="2"/>
      <c r="D567" s="2"/>
      <c r="E567" s="2"/>
      <c r="F567" s="2"/>
      <c r="G567" s="2"/>
      <c r="H567" s="2"/>
      <c r="I567" s="2"/>
      <c r="J567" s="2"/>
    </row>
    <row r="568" spans="1:10" ht="14.25" customHeight="1">
      <c r="A568" s="2"/>
      <c r="B568" s="2"/>
      <c r="C568" s="2"/>
      <c r="D568" s="2"/>
      <c r="E568" s="2"/>
      <c r="F568" s="2"/>
      <c r="G568" s="2"/>
      <c r="H568" s="2"/>
      <c r="I568" s="2"/>
      <c r="J568" s="2"/>
    </row>
    <row r="569" spans="1:10" ht="14.25" customHeight="1">
      <c r="A569" s="2"/>
      <c r="B569" s="2"/>
      <c r="C569" s="2"/>
      <c r="D569" s="2"/>
      <c r="E569" s="2"/>
      <c r="F569" s="2"/>
      <c r="G569" s="2"/>
      <c r="H569" s="2"/>
      <c r="I569" s="2"/>
      <c r="J569" s="2"/>
    </row>
    <row r="570" spans="1:10" ht="14.25" customHeight="1">
      <c r="A570" s="2"/>
      <c r="B570" s="2"/>
      <c r="C570" s="2"/>
      <c r="D570" s="2"/>
      <c r="E570" s="2"/>
      <c r="F570" s="2"/>
      <c r="G570" s="2"/>
      <c r="H570" s="2"/>
      <c r="I570" s="2"/>
      <c r="J570" s="2"/>
    </row>
    <row r="571" spans="1:10" ht="14.25" customHeight="1">
      <c r="A571" s="2"/>
      <c r="B571" s="2"/>
      <c r="C571" s="2"/>
      <c r="D571" s="2"/>
      <c r="E571" s="2"/>
      <c r="F571" s="2"/>
      <c r="G571" s="2"/>
      <c r="H571" s="2"/>
      <c r="I571" s="2"/>
      <c r="J571" s="2"/>
    </row>
    <row r="572" spans="1:10" ht="14.25" customHeight="1">
      <c r="A572" s="2"/>
      <c r="B572" s="2"/>
      <c r="C572" s="2"/>
      <c r="D572" s="2"/>
      <c r="E572" s="2"/>
      <c r="F572" s="2"/>
      <c r="G572" s="2"/>
      <c r="H572" s="2"/>
      <c r="I572" s="2"/>
      <c r="J572" s="2"/>
    </row>
    <row r="573" spans="1:10" ht="14.25" customHeight="1">
      <c r="A573" s="2"/>
      <c r="B573" s="2"/>
      <c r="C573" s="2"/>
      <c r="D573" s="2"/>
      <c r="E573" s="2"/>
      <c r="F573" s="2"/>
      <c r="G573" s="2"/>
      <c r="H573" s="2"/>
      <c r="I573" s="2"/>
      <c r="J573" s="2"/>
    </row>
    <row r="574" spans="1:10" ht="14.25" customHeight="1">
      <c r="A574" s="2"/>
      <c r="B574" s="2"/>
      <c r="C574" s="2"/>
      <c r="D574" s="2"/>
      <c r="E574" s="2"/>
      <c r="F574" s="2"/>
      <c r="G574" s="2"/>
      <c r="H574" s="2"/>
      <c r="I574" s="2"/>
      <c r="J574" s="2"/>
    </row>
    <row r="575" spans="1:10" ht="14.25" customHeight="1">
      <c r="A575" s="2"/>
      <c r="B575" s="2"/>
      <c r="C575" s="2"/>
      <c r="D575" s="2"/>
      <c r="E575" s="2"/>
      <c r="F575" s="2"/>
      <c r="G575" s="2"/>
      <c r="H575" s="2"/>
      <c r="I575" s="2"/>
      <c r="J575" s="2"/>
    </row>
    <row r="576" spans="1:10" ht="14.25" customHeight="1">
      <c r="A576" s="2"/>
      <c r="B576" s="2"/>
      <c r="C576" s="2"/>
      <c r="D576" s="2"/>
      <c r="E576" s="2"/>
      <c r="F576" s="2"/>
      <c r="G576" s="2"/>
      <c r="H576" s="2"/>
      <c r="I576" s="2"/>
      <c r="J576" s="2"/>
    </row>
    <row r="577" spans="1:10" ht="14.25" customHeight="1">
      <c r="A577" s="2"/>
      <c r="B577" s="2"/>
      <c r="C577" s="2"/>
      <c r="D577" s="2"/>
      <c r="E577" s="2"/>
      <c r="F577" s="2"/>
      <c r="G577" s="2"/>
      <c r="H577" s="2"/>
      <c r="I577" s="2"/>
      <c r="J577" s="2"/>
    </row>
    <row r="578" spans="1:10" ht="14.25" customHeight="1">
      <c r="A578" s="2"/>
      <c r="B578" s="2"/>
      <c r="C578" s="2"/>
      <c r="D578" s="2"/>
      <c r="E578" s="2"/>
      <c r="F578" s="2"/>
      <c r="G578" s="2"/>
      <c r="H578" s="2"/>
      <c r="I578" s="2"/>
      <c r="J578" s="2"/>
    </row>
    <row r="579" spans="1:10" ht="14.25" customHeight="1">
      <c r="A579" s="2"/>
      <c r="B579" s="2"/>
      <c r="C579" s="2"/>
      <c r="D579" s="2"/>
      <c r="E579" s="2"/>
      <c r="F579" s="2"/>
      <c r="G579" s="2"/>
      <c r="H579" s="2"/>
      <c r="I579" s="2"/>
      <c r="J579" s="2"/>
    </row>
    <row r="580" spans="1:10" ht="14.25" customHeight="1">
      <c r="A580" s="2"/>
      <c r="B580" s="2"/>
      <c r="C580" s="2"/>
      <c r="D580" s="2"/>
      <c r="E580" s="2"/>
      <c r="F580" s="2"/>
      <c r="G580" s="2"/>
      <c r="H580" s="2"/>
      <c r="I580" s="2"/>
      <c r="J580" s="2"/>
    </row>
    <row r="581" spans="1:10" ht="14.25" customHeight="1">
      <c r="A581" s="2"/>
      <c r="B581" s="2"/>
      <c r="C581" s="2"/>
      <c r="D581" s="2"/>
      <c r="E581" s="2"/>
      <c r="F581" s="2"/>
      <c r="G581" s="2"/>
      <c r="H581" s="2"/>
      <c r="I581" s="2"/>
      <c r="J581" s="2"/>
    </row>
    <row r="582" spans="1:10" ht="14.25" customHeight="1">
      <c r="A582" s="2"/>
      <c r="B582" s="2"/>
      <c r="C582" s="2"/>
      <c r="D582" s="2"/>
      <c r="E582" s="2"/>
      <c r="F582" s="2"/>
      <c r="G582" s="2"/>
      <c r="H582" s="2"/>
      <c r="I582" s="2"/>
      <c r="J582" s="2"/>
    </row>
    <row r="583" spans="1:10" ht="14.25" customHeight="1">
      <c r="A583" s="2"/>
      <c r="B583" s="2"/>
      <c r="C583" s="2"/>
      <c r="D583" s="2"/>
      <c r="E583" s="2"/>
      <c r="F583" s="2"/>
      <c r="G583" s="2"/>
      <c r="H583" s="2"/>
      <c r="I583" s="2"/>
      <c r="J583" s="2"/>
    </row>
    <row r="584" spans="1:10" ht="14.25" customHeight="1">
      <c r="A584" s="2"/>
      <c r="B584" s="2"/>
      <c r="C584" s="2"/>
      <c r="D584" s="2"/>
      <c r="E584" s="2"/>
      <c r="F584" s="2"/>
      <c r="G584" s="2"/>
      <c r="H584" s="2"/>
      <c r="I584" s="2"/>
      <c r="J584" s="2"/>
    </row>
    <row r="585" spans="1:10" ht="14.25" customHeight="1">
      <c r="A585" s="2"/>
      <c r="B585" s="2"/>
      <c r="C585" s="2"/>
      <c r="D585" s="2"/>
      <c r="E585" s="2"/>
      <c r="F585" s="2"/>
      <c r="G585" s="2"/>
      <c r="H585" s="2"/>
      <c r="I585" s="2"/>
      <c r="J585" s="2"/>
    </row>
    <row r="586" spans="1:10" ht="14.25" customHeight="1">
      <c r="A586" s="2"/>
      <c r="B586" s="2"/>
      <c r="C586" s="2"/>
      <c r="D586" s="2"/>
      <c r="E586" s="2"/>
      <c r="F586" s="2"/>
      <c r="G586" s="2"/>
      <c r="H586" s="2"/>
      <c r="I586" s="2"/>
      <c r="J586" s="2"/>
    </row>
    <row r="587" spans="1:10" ht="14.25" customHeight="1">
      <c r="A587" s="2"/>
      <c r="B587" s="2"/>
      <c r="C587" s="2"/>
      <c r="D587" s="2"/>
      <c r="E587" s="2"/>
      <c r="F587" s="2"/>
      <c r="G587" s="2"/>
      <c r="H587" s="2"/>
      <c r="I587" s="2"/>
      <c r="J587" s="2"/>
    </row>
    <row r="588" spans="1:10" ht="14.25" customHeight="1">
      <c r="A588" s="2"/>
      <c r="B588" s="2"/>
      <c r="C588" s="2"/>
      <c r="D588" s="2"/>
      <c r="E588" s="2"/>
      <c r="F588" s="2"/>
      <c r="G588" s="2"/>
      <c r="H588" s="2"/>
      <c r="I588" s="2"/>
      <c r="J588" s="2"/>
    </row>
    <row r="589" spans="1:10" ht="14.25" customHeight="1">
      <c r="A589" s="2"/>
      <c r="B589" s="2"/>
      <c r="C589" s="2"/>
      <c r="D589" s="2"/>
      <c r="E589" s="2"/>
      <c r="F589" s="2"/>
      <c r="G589" s="2"/>
      <c r="H589" s="2"/>
      <c r="I589" s="2"/>
      <c r="J589" s="2"/>
    </row>
    <row r="590" spans="1:10" ht="14.25" customHeight="1">
      <c r="A590" s="2"/>
      <c r="B590" s="2"/>
      <c r="C590" s="2"/>
      <c r="D590" s="2"/>
      <c r="E590" s="2"/>
      <c r="F590" s="2"/>
      <c r="G590" s="2"/>
      <c r="H590" s="2"/>
      <c r="I590" s="2"/>
      <c r="J590" s="2"/>
    </row>
    <row r="591" spans="1:10" ht="14.25" customHeight="1">
      <c r="A591" s="2"/>
      <c r="B591" s="2"/>
      <c r="C591" s="2"/>
      <c r="D591" s="2"/>
      <c r="E591" s="2"/>
      <c r="F591" s="2"/>
      <c r="G591" s="2"/>
      <c r="H591" s="2"/>
      <c r="I591" s="2"/>
      <c r="J591" s="2"/>
    </row>
    <row r="592" spans="1:10" ht="14.25" customHeight="1">
      <c r="A592" s="2"/>
      <c r="B592" s="2"/>
      <c r="C592" s="2"/>
      <c r="D592" s="2"/>
      <c r="E592" s="2"/>
      <c r="F592" s="2"/>
      <c r="G592" s="2"/>
      <c r="H592" s="2"/>
      <c r="I592" s="2"/>
      <c r="J592" s="2"/>
    </row>
    <row r="593" spans="1:10" ht="14.25" customHeight="1">
      <c r="A593" s="2"/>
      <c r="B593" s="2"/>
      <c r="C593" s="2"/>
      <c r="D593" s="2"/>
      <c r="E593" s="2"/>
      <c r="F593" s="2"/>
      <c r="G593" s="2"/>
      <c r="H593" s="2"/>
      <c r="I593" s="2"/>
      <c r="J593" s="2"/>
    </row>
    <row r="594" spans="1:10" ht="14.25" customHeight="1">
      <c r="A594" s="2"/>
      <c r="B594" s="2"/>
      <c r="C594" s="2"/>
      <c r="D594" s="2"/>
      <c r="E594" s="2"/>
      <c r="F594" s="2"/>
      <c r="G594" s="2"/>
      <c r="H594" s="2"/>
      <c r="I594" s="2"/>
      <c r="J594" s="2"/>
    </row>
    <row r="595" spans="1:10" ht="14.25" customHeight="1">
      <c r="A595" s="2"/>
      <c r="B595" s="2"/>
      <c r="C595" s="2"/>
      <c r="D595" s="2"/>
      <c r="E595" s="2"/>
      <c r="F595" s="2"/>
      <c r="G595" s="2"/>
      <c r="H595" s="2"/>
      <c r="I595" s="2"/>
      <c r="J595" s="2"/>
    </row>
    <row r="596" spans="1:10" ht="14.25" customHeight="1">
      <c r="A596" s="2"/>
      <c r="B596" s="2"/>
      <c r="C596" s="2"/>
      <c r="D596" s="2"/>
      <c r="E596" s="2"/>
      <c r="F596" s="2"/>
      <c r="G596" s="2"/>
      <c r="H596" s="2"/>
      <c r="I596" s="2"/>
      <c r="J596" s="2"/>
    </row>
    <row r="597" spans="1:10" ht="14.25" customHeight="1">
      <c r="A597" s="2"/>
      <c r="B597" s="2"/>
      <c r="C597" s="2"/>
      <c r="D597" s="2"/>
      <c r="E597" s="2"/>
      <c r="F597" s="2"/>
      <c r="G597" s="2"/>
      <c r="H597" s="2"/>
      <c r="I597" s="2"/>
      <c r="J597" s="2"/>
    </row>
    <row r="598" spans="1:10" ht="14.25" customHeight="1">
      <c r="A598" s="2"/>
      <c r="B598" s="2"/>
      <c r="C598" s="2"/>
      <c r="D598" s="2"/>
      <c r="E598" s="2"/>
      <c r="F598" s="2"/>
      <c r="G598" s="2"/>
      <c r="H598" s="2"/>
      <c r="I598" s="2"/>
      <c r="J598" s="2"/>
    </row>
    <row r="599" spans="1:10" ht="14.25" customHeight="1">
      <c r="A599" s="2"/>
      <c r="B599" s="2"/>
      <c r="C599" s="2"/>
      <c r="D599" s="2"/>
      <c r="E599" s="2"/>
      <c r="F599" s="2"/>
      <c r="G599" s="2"/>
      <c r="H599" s="2"/>
      <c r="I599" s="2"/>
      <c r="J599" s="2"/>
    </row>
    <row r="600" spans="1:10" ht="14.25" customHeight="1">
      <c r="A600" s="2"/>
      <c r="B600" s="2"/>
      <c r="C600" s="2"/>
      <c r="D600" s="2"/>
      <c r="E600" s="2"/>
      <c r="F600" s="2"/>
      <c r="G600" s="2"/>
      <c r="H600" s="2"/>
      <c r="I600" s="2"/>
      <c r="J600" s="2"/>
    </row>
    <row r="601" spans="1:10" ht="14.25" customHeight="1">
      <c r="A601" s="2"/>
      <c r="B601" s="2"/>
      <c r="C601" s="2"/>
      <c r="D601" s="2"/>
      <c r="E601" s="2"/>
      <c r="F601" s="2"/>
      <c r="G601" s="2"/>
      <c r="H601" s="2"/>
      <c r="I601" s="2"/>
      <c r="J601" s="2"/>
    </row>
    <row r="602" spans="1:10" ht="14.25" customHeight="1">
      <c r="A602" s="2"/>
      <c r="B602" s="2"/>
      <c r="C602" s="2"/>
      <c r="D602" s="2"/>
      <c r="E602" s="2"/>
      <c r="F602" s="2"/>
      <c r="G602" s="2"/>
      <c r="H602" s="2"/>
      <c r="I602" s="2"/>
      <c r="J602" s="2"/>
    </row>
    <row r="603" spans="1:10" ht="14.25" customHeight="1">
      <c r="A603" s="2"/>
      <c r="B603" s="2"/>
      <c r="C603" s="2"/>
      <c r="D603" s="2"/>
      <c r="E603" s="2"/>
      <c r="F603" s="2"/>
      <c r="G603" s="2"/>
      <c r="H603" s="2"/>
      <c r="I603" s="2"/>
      <c r="J603" s="2"/>
    </row>
    <row r="604" spans="1:10" ht="14.25" customHeight="1">
      <c r="A604" s="2"/>
      <c r="B604" s="2"/>
      <c r="C604" s="2"/>
      <c r="D604" s="2"/>
      <c r="E604" s="2"/>
      <c r="F604" s="2"/>
      <c r="G604" s="2"/>
      <c r="H604" s="2"/>
      <c r="I604" s="2"/>
      <c r="J604" s="2"/>
    </row>
    <row r="605" spans="1:10" ht="14.25" customHeight="1">
      <c r="A605" s="2"/>
      <c r="B605" s="2"/>
      <c r="C605" s="2"/>
      <c r="D605" s="2"/>
      <c r="E605" s="2"/>
      <c r="F605" s="2"/>
      <c r="G605" s="2"/>
      <c r="H605" s="2"/>
      <c r="I605" s="2"/>
      <c r="J605" s="2"/>
    </row>
    <row r="606" spans="1:10" ht="14.25" customHeight="1">
      <c r="A606" s="2"/>
      <c r="B606" s="2"/>
      <c r="C606" s="2"/>
      <c r="D606" s="2"/>
      <c r="E606" s="2"/>
      <c r="F606" s="2"/>
      <c r="G606" s="2"/>
      <c r="H606" s="2"/>
      <c r="I606" s="2"/>
      <c r="J606" s="2"/>
    </row>
    <row r="607" spans="1:10" ht="14.25" customHeight="1">
      <c r="A607" s="2"/>
      <c r="B607" s="2"/>
      <c r="C607" s="2"/>
      <c r="D607" s="2"/>
      <c r="E607" s="2"/>
      <c r="F607" s="2"/>
      <c r="G607" s="2"/>
      <c r="H607" s="2"/>
      <c r="I607" s="2"/>
      <c r="J607" s="2"/>
    </row>
    <row r="608" spans="1:10" ht="14.25" customHeight="1">
      <c r="A608" s="2"/>
      <c r="B608" s="2"/>
      <c r="C608" s="2"/>
      <c r="D608" s="2"/>
      <c r="E608" s="2"/>
      <c r="F608" s="2"/>
      <c r="G608" s="2"/>
      <c r="H608" s="2"/>
      <c r="I608" s="2"/>
      <c r="J608" s="2"/>
    </row>
    <row r="609" spans="1:10" ht="14.25" customHeight="1">
      <c r="A609" s="2"/>
      <c r="B609" s="2"/>
      <c r="C609" s="2"/>
      <c r="D609" s="2"/>
      <c r="E609" s="2"/>
      <c r="F609" s="2"/>
      <c r="G609" s="2"/>
      <c r="H609" s="2"/>
      <c r="I609" s="2"/>
      <c r="J609" s="2"/>
    </row>
    <row r="610" spans="1:10" ht="14.25" customHeight="1">
      <c r="A610" s="2"/>
      <c r="B610" s="2"/>
      <c r="C610" s="2"/>
      <c r="D610" s="2"/>
      <c r="E610" s="2"/>
      <c r="F610" s="2"/>
      <c r="G610" s="2"/>
      <c r="H610" s="2"/>
      <c r="I610" s="2"/>
      <c r="J610" s="2"/>
    </row>
    <row r="611" spans="1:10" ht="14.25" customHeight="1">
      <c r="A611" s="2"/>
      <c r="B611" s="2"/>
      <c r="C611" s="2"/>
      <c r="D611" s="2"/>
      <c r="E611" s="2"/>
      <c r="F611" s="2"/>
      <c r="G611" s="2"/>
      <c r="H611" s="2"/>
      <c r="I611" s="2"/>
      <c r="J611" s="2"/>
    </row>
    <row r="612" spans="1:10" ht="14.25" customHeight="1">
      <c r="A612" s="2"/>
      <c r="B612" s="2"/>
      <c r="C612" s="2"/>
      <c r="D612" s="2"/>
      <c r="E612" s="2"/>
      <c r="F612" s="2"/>
      <c r="G612" s="2"/>
      <c r="H612" s="2"/>
      <c r="I612" s="2"/>
      <c r="J612" s="2"/>
    </row>
    <row r="613" spans="1:10" ht="14.25" customHeight="1">
      <c r="A613" s="2"/>
      <c r="B613" s="2"/>
      <c r="C613" s="2"/>
      <c r="D613" s="2"/>
      <c r="E613" s="2"/>
      <c r="F613" s="2"/>
      <c r="G613" s="2"/>
      <c r="H613" s="2"/>
      <c r="I613" s="2"/>
      <c r="J613" s="2"/>
    </row>
    <row r="614" spans="1:10" ht="14.25" customHeight="1">
      <c r="A614" s="2"/>
      <c r="B614" s="2"/>
      <c r="C614" s="2"/>
      <c r="D614" s="2"/>
      <c r="E614" s="2"/>
      <c r="F614" s="2"/>
      <c r="G614" s="2"/>
      <c r="H614" s="2"/>
      <c r="I614" s="2"/>
      <c r="J614" s="2"/>
    </row>
    <row r="615" spans="1:10" ht="14.25" customHeight="1">
      <c r="A615" s="2"/>
      <c r="B615" s="2"/>
      <c r="C615" s="2"/>
      <c r="D615" s="2"/>
      <c r="E615" s="2"/>
      <c r="F615" s="2"/>
      <c r="G615" s="2"/>
      <c r="H615" s="2"/>
      <c r="I615" s="2"/>
      <c r="J615" s="2"/>
    </row>
    <row r="616" spans="1:10" ht="14.25" customHeight="1">
      <c r="A616" s="2"/>
      <c r="B616" s="2"/>
      <c r="C616" s="2"/>
      <c r="D616" s="2"/>
      <c r="E616" s="2"/>
      <c r="F616" s="2"/>
      <c r="G616" s="2"/>
      <c r="H616" s="2"/>
      <c r="I616" s="2"/>
      <c r="J616" s="2"/>
    </row>
    <row r="617" spans="1:10" ht="14.25" customHeight="1">
      <c r="A617" s="2"/>
      <c r="B617" s="2"/>
      <c r="C617" s="2"/>
      <c r="D617" s="2"/>
      <c r="E617" s="2"/>
      <c r="F617" s="2"/>
      <c r="G617" s="2"/>
      <c r="H617" s="2"/>
      <c r="I617" s="2"/>
      <c r="J617" s="2"/>
    </row>
    <row r="618" spans="1:10" ht="14.25" customHeight="1">
      <c r="A618" s="2"/>
      <c r="B618" s="2"/>
      <c r="C618" s="2"/>
      <c r="D618" s="2"/>
      <c r="E618" s="2"/>
      <c r="F618" s="2"/>
      <c r="G618" s="2"/>
      <c r="H618" s="2"/>
      <c r="I618" s="2"/>
      <c r="J618" s="2"/>
    </row>
    <row r="619" spans="1:10" ht="14.25" customHeight="1">
      <c r="A619" s="2"/>
      <c r="B619" s="2"/>
      <c r="C619" s="2"/>
      <c r="D619" s="2"/>
      <c r="E619" s="2"/>
      <c r="F619" s="2"/>
      <c r="G619" s="2"/>
      <c r="H619" s="2"/>
      <c r="I619" s="2"/>
      <c r="J619" s="2"/>
    </row>
    <row r="620" spans="1:10" ht="14.25" customHeight="1">
      <c r="A620" s="2"/>
      <c r="B620" s="2"/>
      <c r="C620" s="2"/>
      <c r="D620" s="2"/>
      <c r="E620" s="2"/>
      <c r="F620" s="2"/>
      <c r="G620" s="2"/>
      <c r="H620" s="2"/>
      <c r="I620" s="2"/>
      <c r="J620" s="2"/>
    </row>
    <row r="621" spans="1:10" ht="14.25" customHeight="1">
      <c r="A621" s="2"/>
      <c r="B621" s="2"/>
      <c r="C621" s="2"/>
      <c r="D621" s="2"/>
      <c r="E621" s="2"/>
      <c r="F621" s="2"/>
      <c r="G621" s="2"/>
      <c r="H621" s="2"/>
      <c r="I621" s="2"/>
      <c r="J621" s="2"/>
    </row>
    <row r="622" spans="1:10" ht="14.25" customHeight="1">
      <c r="A622" s="2"/>
      <c r="B622" s="2"/>
      <c r="C622" s="2"/>
      <c r="D622" s="2"/>
      <c r="E622" s="2"/>
      <c r="F622" s="2"/>
      <c r="G622" s="2"/>
      <c r="H622" s="2"/>
      <c r="I622" s="2"/>
      <c r="J622" s="2"/>
    </row>
    <row r="623" spans="1:10" ht="14.25" customHeight="1">
      <c r="A623" s="2"/>
      <c r="B623" s="2"/>
      <c r="C623" s="2"/>
      <c r="D623" s="2"/>
      <c r="E623" s="2"/>
      <c r="F623" s="2"/>
      <c r="G623" s="2"/>
      <c r="H623" s="2"/>
      <c r="I623" s="2"/>
      <c r="J623" s="2"/>
    </row>
    <row r="624" spans="1:10" ht="14.25" customHeight="1">
      <c r="A624" s="2"/>
      <c r="B624" s="2"/>
      <c r="C624" s="2"/>
      <c r="D624" s="2"/>
      <c r="E624" s="2"/>
      <c r="F624" s="2"/>
      <c r="G624" s="2"/>
      <c r="H624" s="2"/>
      <c r="I624" s="2"/>
      <c r="J624" s="2"/>
    </row>
    <row r="625" spans="1:10" ht="14.25" customHeight="1">
      <c r="A625" s="2"/>
      <c r="B625" s="2"/>
      <c r="C625" s="2"/>
      <c r="D625" s="2"/>
      <c r="E625" s="2"/>
      <c r="F625" s="2"/>
      <c r="G625" s="2"/>
      <c r="H625" s="2"/>
      <c r="I625" s="2"/>
      <c r="J625" s="2"/>
    </row>
    <row r="626" spans="1:10" ht="14.25" customHeight="1">
      <c r="A626" s="2"/>
      <c r="B626" s="2"/>
      <c r="C626" s="2"/>
      <c r="D626" s="2"/>
      <c r="E626" s="2"/>
      <c r="F626" s="2"/>
      <c r="G626" s="2"/>
      <c r="H626" s="2"/>
      <c r="I626" s="2"/>
      <c r="J626" s="2"/>
    </row>
    <row r="627" spans="1:10" ht="14.25" customHeight="1">
      <c r="A627" s="2"/>
      <c r="B627" s="2"/>
      <c r="C627" s="2"/>
      <c r="D627" s="2"/>
      <c r="E627" s="2"/>
      <c r="F627" s="2"/>
      <c r="G627" s="2"/>
      <c r="H627" s="2"/>
      <c r="I627" s="2"/>
      <c r="J627" s="2"/>
    </row>
    <row r="628" spans="1:10" ht="14.25" customHeight="1">
      <c r="A628" s="2"/>
      <c r="B628" s="2"/>
      <c r="C628" s="2"/>
      <c r="D628" s="2"/>
      <c r="E628" s="2"/>
      <c r="F628" s="2"/>
      <c r="G628" s="2"/>
      <c r="H628" s="2"/>
      <c r="I628" s="2"/>
      <c r="J628" s="2"/>
    </row>
    <row r="629" spans="1:10" ht="14.25" customHeight="1">
      <c r="A629" s="2"/>
      <c r="B629" s="2"/>
      <c r="C629" s="2"/>
      <c r="D629" s="2"/>
      <c r="E629" s="2"/>
      <c r="F629" s="2"/>
      <c r="G629" s="2"/>
      <c r="H629" s="2"/>
      <c r="I629" s="2"/>
      <c r="J629" s="2"/>
    </row>
    <row r="630" spans="1:10" ht="14.25" customHeight="1">
      <c r="A630" s="2"/>
      <c r="B630" s="2"/>
      <c r="C630" s="2"/>
      <c r="D630" s="2"/>
      <c r="E630" s="2"/>
      <c r="F630" s="2"/>
      <c r="G630" s="2"/>
      <c r="H630" s="2"/>
      <c r="I630" s="2"/>
      <c r="J630" s="2"/>
    </row>
    <row r="631" spans="1:10" ht="14.25" customHeight="1">
      <c r="A631" s="2"/>
      <c r="B631" s="2"/>
      <c r="C631" s="2"/>
      <c r="D631" s="2"/>
      <c r="E631" s="2"/>
      <c r="F631" s="2"/>
      <c r="G631" s="2"/>
      <c r="H631" s="2"/>
      <c r="I631" s="2"/>
      <c r="J631" s="2"/>
    </row>
    <row r="632" spans="1:10" ht="14.25" customHeight="1">
      <c r="A632" s="2"/>
      <c r="B632" s="2"/>
      <c r="C632" s="2"/>
      <c r="D632" s="2"/>
      <c r="E632" s="2"/>
      <c r="F632" s="2"/>
      <c r="G632" s="2"/>
      <c r="H632" s="2"/>
      <c r="I632" s="2"/>
      <c r="J632" s="2"/>
    </row>
    <row r="633" spans="1:10" ht="14.25" customHeight="1">
      <c r="A633" s="2"/>
      <c r="B633" s="2"/>
      <c r="C633" s="2"/>
      <c r="D633" s="2"/>
      <c r="E633" s="2"/>
      <c r="F633" s="2"/>
      <c r="G633" s="2"/>
      <c r="H633" s="2"/>
      <c r="I633" s="2"/>
      <c r="J633" s="2"/>
    </row>
    <row r="634" spans="1:10" ht="14.25" customHeight="1">
      <c r="A634" s="2"/>
      <c r="B634" s="2"/>
      <c r="C634" s="2"/>
      <c r="D634" s="2"/>
      <c r="E634" s="2"/>
      <c r="F634" s="2"/>
      <c r="G634" s="2"/>
      <c r="H634" s="2"/>
      <c r="I634" s="2"/>
      <c r="J634" s="2"/>
    </row>
    <row r="635" spans="1:10" ht="14.25" customHeight="1">
      <c r="A635" s="2"/>
      <c r="B635" s="2"/>
      <c r="C635" s="2"/>
      <c r="D635" s="2"/>
      <c r="E635" s="2"/>
      <c r="F635" s="2"/>
      <c r="G635" s="2"/>
      <c r="H635" s="2"/>
      <c r="I635" s="2"/>
      <c r="J635" s="2"/>
    </row>
    <row r="636" spans="1:10" ht="14.25" customHeight="1">
      <c r="A636" s="2"/>
      <c r="B636" s="2"/>
      <c r="C636" s="2"/>
      <c r="D636" s="2"/>
      <c r="E636" s="2"/>
      <c r="F636" s="2"/>
      <c r="G636" s="2"/>
      <c r="H636" s="2"/>
      <c r="I636" s="2"/>
      <c r="J636" s="2"/>
    </row>
    <row r="637" spans="1:10" ht="14.25" customHeight="1">
      <c r="A637" s="2"/>
      <c r="B637" s="2"/>
      <c r="C637" s="2"/>
      <c r="D637" s="2"/>
      <c r="E637" s="2"/>
      <c r="F637" s="2"/>
      <c r="G637" s="2"/>
      <c r="H637" s="2"/>
      <c r="I637" s="2"/>
      <c r="J637" s="2"/>
    </row>
    <row r="638" spans="1:10" ht="14.25" customHeight="1">
      <c r="A638" s="2"/>
      <c r="B638" s="2"/>
      <c r="C638" s="2"/>
      <c r="D638" s="2"/>
      <c r="E638" s="2"/>
      <c r="F638" s="2"/>
      <c r="G638" s="2"/>
      <c r="H638" s="2"/>
      <c r="I638" s="2"/>
      <c r="J638" s="2"/>
    </row>
    <row r="639" spans="1:10" ht="14.25" customHeight="1">
      <c r="A639" s="2"/>
      <c r="B639" s="2"/>
      <c r="C639" s="2"/>
      <c r="D639" s="2"/>
      <c r="E639" s="2"/>
      <c r="F639" s="2"/>
      <c r="G639" s="2"/>
      <c r="H639" s="2"/>
      <c r="I639" s="2"/>
      <c r="J639" s="2"/>
    </row>
    <row r="640" spans="1:10" ht="14.25" customHeight="1">
      <c r="A640" s="2"/>
      <c r="B640" s="2"/>
      <c r="C640" s="2"/>
      <c r="D640" s="2"/>
      <c r="E640" s="2"/>
      <c r="F640" s="2"/>
      <c r="G640" s="2"/>
      <c r="H640" s="2"/>
      <c r="I640" s="2"/>
      <c r="J640" s="2"/>
    </row>
    <row r="641" spans="1:10" ht="14.25" customHeight="1">
      <c r="A641" s="2"/>
      <c r="B641" s="2"/>
      <c r="C641" s="2"/>
      <c r="D641" s="2"/>
      <c r="E641" s="2"/>
      <c r="F641" s="2"/>
      <c r="G641" s="2"/>
      <c r="H641" s="2"/>
      <c r="I641" s="2"/>
      <c r="J641" s="2"/>
    </row>
    <row r="642" spans="1:10" ht="14.25" customHeight="1">
      <c r="A642" s="2"/>
      <c r="B642" s="2"/>
      <c r="C642" s="2"/>
      <c r="D642" s="2"/>
      <c r="E642" s="2"/>
      <c r="F642" s="2"/>
      <c r="G642" s="2"/>
      <c r="H642" s="2"/>
      <c r="I642" s="2"/>
      <c r="J642" s="2"/>
    </row>
    <row r="643" spans="1:10" ht="14.25" customHeight="1">
      <c r="A643" s="2"/>
      <c r="B643" s="2"/>
      <c r="C643" s="2"/>
      <c r="D643" s="2"/>
      <c r="E643" s="2"/>
      <c r="F643" s="2"/>
      <c r="G643" s="2"/>
      <c r="H643" s="2"/>
      <c r="I643" s="2"/>
      <c r="J643" s="2"/>
    </row>
    <row r="644" spans="1:10" ht="14.25" customHeight="1">
      <c r="A644" s="2"/>
      <c r="B644" s="2"/>
      <c r="C644" s="2"/>
      <c r="D644" s="2"/>
      <c r="E644" s="2"/>
      <c r="F644" s="2"/>
      <c r="G644" s="2"/>
      <c r="H644" s="2"/>
      <c r="I644" s="2"/>
      <c r="J644" s="2"/>
    </row>
    <row r="645" spans="1:10" ht="14.25" customHeight="1">
      <c r="A645" s="2"/>
      <c r="B645" s="2"/>
      <c r="C645" s="2"/>
      <c r="D645" s="2"/>
      <c r="E645" s="2"/>
      <c r="F645" s="2"/>
      <c r="G645" s="2"/>
      <c r="H645" s="2"/>
      <c r="I645" s="2"/>
      <c r="J645" s="2"/>
    </row>
    <row r="646" spans="1:10" ht="14.25" customHeight="1">
      <c r="A646" s="2"/>
      <c r="B646" s="2"/>
      <c r="C646" s="2"/>
      <c r="D646" s="2"/>
      <c r="E646" s="2"/>
      <c r="F646" s="2"/>
      <c r="G646" s="2"/>
      <c r="H646" s="2"/>
      <c r="I646" s="2"/>
      <c r="J646" s="2"/>
    </row>
    <row r="647" spans="1:10" ht="14.25" customHeight="1">
      <c r="A647" s="2"/>
      <c r="B647" s="2"/>
      <c r="C647" s="2"/>
      <c r="D647" s="2"/>
      <c r="E647" s="2"/>
      <c r="F647" s="2"/>
      <c r="G647" s="2"/>
      <c r="H647" s="2"/>
      <c r="I647" s="2"/>
      <c r="J647" s="2"/>
    </row>
    <row r="648" spans="1:10" ht="14.25" customHeight="1">
      <c r="A648" s="2"/>
      <c r="B648" s="2"/>
      <c r="C648" s="2"/>
      <c r="D648" s="2"/>
      <c r="E648" s="2"/>
      <c r="F648" s="2"/>
      <c r="G648" s="2"/>
      <c r="H648" s="2"/>
      <c r="I648" s="2"/>
      <c r="J648" s="2"/>
    </row>
    <row r="649" spans="1:10" ht="14.25" customHeight="1">
      <c r="A649" s="2"/>
      <c r="B649" s="2"/>
      <c r="C649" s="2"/>
      <c r="D649" s="2"/>
      <c r="E649" s="2"/>
      <c r="F649" s="2"/>
      <c r="G649" s="2"/>
      <c r="H649" s="2"/>
      <c r="I649" s="2"/>
      <c r="J649" s="2"/>
    </row>
    <row r="650" spans="1:10" ht="14.25" customHeight="1">
      <c r="A650" s="2"/>
      <c r="B650" s="2"/>
      <c r="C650" s="2"/>
      <c r="D650" s="2"/>
      <c r="E650" s="2"/>
      <c r="F650" s="2"/>
      <c r="G650" s="2"/>
      <c r="H650" s="2"/>
      <c r="I650" s="2"/>
      <c r="J650" s="2"/>
    </row>
    <row r="651" spans="1:10" ht="14.25" customHeight="1">
      <c r="A651" s="2"/>
      <c r="B651" s="2"/>
      <c r="C651" s="2"/>
      <c r="D651" s="2"/>
      <c r="E651" s="2"/>
      <c r="F651" s="2"/>
      <c r="G651" s="2"/>
      <c r="H651" s="2"/>
      <c r="I651" s="2"/>
      <c r="J651" s="2"/>
    </row>
    <row r="652" spans="1:10" ht="14.25" customHeight="1">
      <c r="A652" s="2"/>
      <c r="B652" s="2"/>
      <c r="C652" s="2"/>
      <c r="D652" s="2"/>
      <c r="E652" s="2"/>
      <c r="F652" s="2"/>
      <c r="G652" s="2"/>
      <c r="H652" s="2"/>
      <c r="I652" s="2"/>
      <c r="J652" s="2"/>
    </row>
    <row r="653" spans="1:10" ht="14.25" customHeight="1">
      <c r="A653" s="2"/>
      <c r="B653" s="2"/>
      <c r="C653" s="2"/>
      <c r="D653" s="2"/>
      <c r="E653" s="2"/>
      <c r="F653" s="2"/>
      <c r="G653" s="2"/>
      <c r="H653" s="2"/>
      <c r="I653" s="2"/>
      <c r="J653" s="2"/>
    </row>
    <row r="654" spans="1:10" ht="14.25" customHeight="1">
      <c r="A654" s="2"/>
      <c r="B654" s="2"/>
      <c r="C654" s="2"/>
      <c r="D654" s="2"/>
      <c r="E654" s="2"/>
      <c r="F654" s="2"/>
      <c r="G654" s="2"/>
      <c r="H654" s="2"/>
      <c r="I654" s="2"/>
      <c r="J654" s="2"/>
    </row>
    <row r="655" spans="1:10" ht="14.25" customHeight="1">
      <c r="A655" s="2"/>
      <c r="B655" s="2"/>
      <c r="C655" s="2"/>
      <c r="D655" s="2"/>
      <c r="E655" s="2"/>
      <c r="F655" s="2"/>
      <c r="G655" s="2"/>
      <c r="H655" s="2"/>
      <c r="I655" s="2"/>
      <c r="J655" s="2"/>
    </row>
    <row r="656" spans="1:10" ht="14.25" customHeight="1">
      <c r="A656" s="2"/>
      <c r="B656" s="2"/>
      <c r="C656" s="2"/>
      <c r="D656" s="2"/>
      <c r="E656" s="2"/>
      <c r="F656" s="2"/>
      <c r="G656" s="2"/>
      <c r="H656" s="2"/>
      <c r="I656" s="2"/>
      <c r="J656" s="2"/>
    </row>
    <row r="657" spans="1:10" ht="14.25" customHeight="1">
      <c r="A657" s="2"/>
      <c r="B657" s="2"/>
      <c r="C657" s="2"/>
      <c r="D657" s="2"/>
      <c r="E657" s="2"/>
      <c r="F657" s="2"/>
      <c r="G657" s="2"/>
      <c r="H657" s="2"/>
      <c r="I657" s="2"/>
      <c r="J657" s="2"/>
    </row>
    <row r="658" spans="1:10" ht="14.25" customHeight="1">
      <c r="A658" s="2"/>
      <c r="B658" s="2"/>
      <c r="C658" s="2"/>
      <c r="D658" s="2"/>
      <c r="E658" s="2"/>
      <c r="F658" s="2"/>
      <c r="G658" s="2"/>
      <c r="H658" s="2"/>
      <c r="I658" s="2"/>
      <c r="J658" s="2"/>
    </row>
    <row r="659" spans="1:10" ht="14.25" customHeight="1">
      <c r="A659" s="2"/>
      <c r="B659" s="2"/>
      <c r="C659" s="2"/>
      <c r="D659" s="2"/>
      <c r="E659" s="2"/>
      <c r="F659" s="2"/>
      <c r="G659" s="2"/>
      <c r="H659" s="2"/>
      <c r="I659" s="2"/>
      <c r="J659" s="2"/>
    </row>
    <row r="660" spans="1:10" ht="14.25" customHeight="1">
      <c r="A660" s="2"/>
      <c r="B660" s="2"/>
      <c r="C660" s="2"/>
      <c r="D660" s="2"/>
      <c r="E660" s="2"/>
      <c r="F660" s="2"/>
      <c r="G660" s="2"/>
      <c r="H660" s="2"/>
      <c r="I660" s="2"/>
      <c r="J660" s="2"/>
    </row>
    <row r="661" spans="1:10" ht="14.25" customHeight="1">
      <c r="A661" s="2"/>
      <c r="B661" s="2"/>
      <c r="C661" s="2"/>
      <c r="D661" s="2"/>
      <c r="E661" s="2"/>
      <c r="F661" s="2"/>
      <c r="G661" s="2"/>
      <c r="H661" s="2"/>
      <c r="I661" s="2"/>
      <c r="J661" s="2"/>
    </row>
    <row r="662" spans="1:10" ht="14.25" customHeight="1">
      <c r="A662" s="2"/>
      <c r="B662" s="2"/>
      <c r="C662" s="2"/>
      <c r="D662" s="2"/>
      <c r="E662" s="2"/>
      <c r="F662" s="2"/>
      <c r="G662" s="2"/>
      <c r="H662" s="2"/>
      <c r="I662" s="2"/>
      <c r="J662" s="2"/>
    </row>
    <row r="663" spans="1:10" ht="14.25" customHeight="1">
      <c r="A663" s="2"/>
      <c r="B663" s="2"/>
      <c r="C663" s="2"/>
      <c r="D663" s="2"/>
      <c r="E663" s="2"/>
      <c r="F663" s="2"/>
      <c r="G663" s="2"/>
      <c r="H663" s="2"/>
      <c r="I663" s="2"/>
      <c r="J663" s="2"/>
    </row>
    <row r="664" spans="1:10" ht="14.25" customHeight="1">
      <c r="A664" s="2"/>
      <c r="B664" s="2"/>
      <c r="C664" s="2"/>
      <c r="D664" s="2"/>
      <c r="E664" s="2"/>
      <c r="F664" s="2"/>
      <c r="G664" s="2"/>
      <c r="H664" s="2"/>
      <c r="I664" s="2"/>
      <c r="J664" s="2"/>
    </row>
    <row r="665" spans="1:10" ht="14.25" customHeight="1">
      <c r="A665" s="2"/>
      <c r="B665" s="2"/>
      <c r="C665" s="2"/>
      <c r="D665" s="2"/>
      <c r="E665" s="2"/>
      <c r="F665" s="2"/>
      <c r="G665" s="2"/>
      <c r="H665" s="2"/>
      <c r="I665" s="2"/>
      <c r="J665" s="2"/>
    </row>
    <row r="666" spans="1:10" ht="14.25" customHeight="1">
      <c r="A666" s="2"/>
      <c r="B666" s="2"/>
      <c r="C666" s="2"/>
      <c r="D666" s="2"/>
      <c r="E666" s="2"/>
      <c r="F666" s="2"/>
      <c r="G666" s="2"/>
      <c r="H666" s="2"/>
      <c r="I666" s="2"/>
      <c r="J666" s="2"/>
    </row>
    <row r="667" spans="1:10" ht="14.25" customHeight="1">
      <c r="A667" s="2"/>
      <c r="B667" s="2"/>
      <c r="C667" s="2"/>
      <c r="D667" s="2"/>
      <c r="E667" s="2"/>
      <c r="F667" s="2"/>
      <c r="G667" s="2"/>
      <c r="H667" s="2"/>
      <c r="I667" s="2"/>
      <c r="J667" s="2"/>
    </row>
    <row r="668" spans="1:10" ht="14.25" customHeight="1">
      <c r="A668" s="2"/>
      <c r="B668" s="2"/>
      <c r="C668" s="2"/>
      <c r="D668" s="2"/>
      <c r="E668" s="2"/>
      <c r="F668" s="2"/>
      <c r="G668" s="2"/>
      <c r="H668" s="2"/>
      <c r="I668" s="2"/>
      <c r="J668" s="2"/>
    </row>
    <row r="669" spans="1:10" ht="14.25" customHeight="1">
      <c r="A669" s="2"/>
      <c r="B669" s="2"/>
      <c r="C669" s="2"/>
      <c r="D669" s="2"/>
      <c r="E669" s="2"/>
      <c r="F669" s="2"/>
      <c r="G669" s="2"/>
      <c r="H669" s="2"/>
      <c r="I669" s="2"/>
      <c r="J669" s="2"/>
    </row>
    <row r="670" spans="1:10" ht="14.25" customHeight="1">
      <c r="A670" s="2"/>
      <c r="B670" s="2"/>
      <c r="C670" s="2"/>
      <c r="D670" s="2"/>
      <c r="E670" s="2"/>
      <c r="F670" s="2"/>
      <c r="G670" s="2"/>
      <c r="H670" s="2"/>
      <c r="I670" s="2"/>
      <c r="J670" s="2"/>
    </row>
    <row r="671" spans="1:10" ht="14.25" customHeight="1">
      <c r="A671" s="2"/>
      <c r="B671" s="2"/>
      <c r="C671" s="2"/>
      <c r="D671" s="2"/>
      <c r="E671" s="2"/>
      <c r="F671" s="2"/>
      <c r="G671" s="2"/>
      <c r="H671" s="2"/>
      <c r="I671" s="2"/>
      <c r="J671" s="2"/>
    </row>
    <row r="672" spans="1:10" ht="14.25" customHeight="1">
      <c r="A672" s="2"/>
      <c r="B672" s="2"/>
      <c r="C672" s="2"/>
      <c r="D672" s="2"/>
      <c r="E672" s="2"/>
      <c r="F672" s="2"/>
      <c r="G672" s="2"/>
      <c r="H672" s="2"/>
      <c r="I672" s="2"/>
      <c r="J672" s="2"/>
    </row>
    <row r="673" spans="1:10" ht="14.25" customHeight="1">
      <c r="A673" s="2"/>
      <c r="B673" s="2"/>
      <c r="C673" s="2"/>
      <c r="D673" s="2"/>
      <c r="E673" s="2"/>
      <c r="F673" s="2"/>
      <c r="G673" s="2"/>
      <c r="H673" s="2"/>
      <c r="I673" s="2"/>
      <c r="J673" s="2"/>
    </row>
    <row r="674" spans="1:10" ht="14.25" customHeight="1">
      <c r="A674" s="2"/>
      <c r="B674" s="2"/>
      <c r="C674" s="2"/>
      <c r="D674" s="2"/>
      <c r="E674" s="2"/>
      <c r="F674" s="2"/>
      <c r="G674" s="2"/>
      <c r="H674" s="2"/>
      <c r="I674" s="2"/>
      <c r="J674" s="2"/>
    </row>
    <row r="675" spans="1:10" ht="14.25" customHeight="1">
      <c r="A675" s="2"/>
      <c r="B675" s="2"/>
      <c r="C675" s="2"/>
      <c r="D675" s="2"/>
      <c r="E675" s="2"/>
      <c r="F675" s="2"/>
      <c r="G675" s="2"/>
      <c r="H675" s="2"/>
      <c r="I675" s="2"/>
      <c r="J675" s="2"/>
    </row>
    <row r="676" spans="1:10" ht="14.25" customHeight="1">
      <c r="A676" s="2"/>
      <c r="B676" s="2"/>
      <c r="C676" s="2"/>
      <c r="D676" s="2"/>
      <c r="E676" s="2"/>
      <c r="F676" s="2"/>
      <c r="G676" s="2"/>
      <c r="H676" s="2"/>
      <c r="I676" s="2"/>
      <c r="J676" s="2"/>
    </row>
    <row r="677" spans="1:10" ht="14.25" customHeight="1">
      <c r="A677" s="2"/>
      <c r="B677" s="2"/>
      <c r="C677" s="2"/>
      <c r="D677" s="2"/>
      <c r="E677" s="2"/>
      <c r="F677" s="2"/>
      <c r="G677" s="2"/>
      <c r="H677" s="2"/>
      <c r="I677" s="2"/>
      <c r="J677" s="2"/>
    </row>
    <row r="678" spans="1:10" ht="14.25" customHeight="1">
      <c r="A678" s="2"/>
      <c r="B678" s="2"/>
      <c r="C678" s="2"/>
      <c r="D678" s="2"/>
      <c r="E678" s="2"/>
      <c r="F678" s="2"/>
      <c r="G678" s="2"/>
      <c r="H678" s="2"/>
      <c r="I678" s="2"/>
      <c r="J678" s="2"/>
    </row>
    <row r="679" spans="1:10" ht="14.25" customHeight="1">
      <c r="A679" s="2"/>
      <c r="B679" s="2"/>
      <c r="C679" s="2"/>
      <c r="D679" s="2"/>
      <c r="E679" s="2"/>
      <c r="F679" s="2"/>
      <c r="G679" s="2"/>
      <c r="H679" s="2"/>
      <c r="I679" s="2"/>
      <c r="J679" s="2"/>
    </row>
    <row r="680" spans="1:10" ht="14.25" customHeight="1">
      <c r="A680" s="2"/>
      <c r="B680" s="2"/>
      <c r="C680" s="2"/>
      <c r="D680" s="2"/>
      <c r="E680" s="2"/>
      <c r="F680" s="2"/>
      <c r="G680" s="2"/>
      <c r="H680" s="2"/>
      <c r="I680" s="2"/>
      <c r="J680" s="2"/>
    </row>
    <row r="681" spans="1:10" ht="14.25" customHeight="1">
      <c r="A681" s="2"/>
      <c r="B681" s="2"/>
      <c r="C681" s="2"/>
      <c r="D681" s="2"/>
      <c r="E681" s="2"/>
      <c r="F681" s="2"/>
      <c r="G681" s="2"/>
      <c r="H681" s="2"/>
      <c r="I681" s="2"/>
      <c r="J681" s="2"/>
    </row>
    <row r="682" spans="1:10" ht="14.25" customHeight="1">
      <c r="A682" s="2"/>
      <c r="B682" s="2"/>
      <c r="C682" s="2"/>
      <c r="D682" s="2"/>
      <c r="E682" s="2"/>
      <c r="F682" s="2"/>
      <c r="G682" s="2"/>
      <c r="H682" s="2"/>
      <c r="I682" s="2"/>
      <c r="J682" s="2"/>
    </row>
    <row r="683" spans="1:10" ht="14.25" customHeight="1">
      <c r="A683" s="2"/>
      <c r="B683" s="2"/>
      <c r="C683" s="2"/>
      <c r="D683" s="2"/>
      <c r="E683" s="2"/>
      <c r="F683" s="2"/>
      <c r="G683" s="2"/>
      <c r="H683" s="2"/>
      <c r="I683" s="2"/>
      <c r="J683" s="2"/>
    </row>
    <row r="684" spans="1:10" ht="14.25" customHeight="1">
      <c r="A684" s="2"/>
      <c r="B684" s="2"/>
      <c r="C684" s="2"/>
      <c r="D684" s="2"/>
      <c r="E684" s="2"/>
      <c r="F684" s="2"/>
      <c r="G684" s="2"/>
      <c r="H684" s="2"/>
      <c r="I684" s="2"/>
      <c r="J684" s="2"/>
    </row>
    <row r="685" spans="1:10" ht="14.25" customHeight="1">
      <c r="A685" s="2"/>
      <c r="B685" s="2"/>
      <c r="C685" s="2"/>
      <c r="D685" s="2"/>
      <c r="E685" s="2"/>
      <c r="F685" s="2"/>
      <c r="G685" s="2"/>
      <c r="H685" s="2"/>
      <c r="I685" s="2"/>
      <c r="J685" s="2"/>
    </row>
    <row r="686" spans="1:10" ht="14.25" customHeight="1">
      <c r="A686" s="2"/>
      <c r="B686" s="2"/>
      <c r="C686" s="2"/>
      <c r="D686" s="2"/>
      <c r="E686" s="2"/>
      <c r="F686" s="2"/>
      <c r="G686" s="2"/>
      <c r="H686" s="2"/>
      <c r="I686" s="2"/>
      <c r="J686" s="2"/>
    </row>
    <row r="687" spans="1:10" ht="14.25" customHeight="1">
      <c r="A687" s="2"/>
      <c r="B687" s="2"/>
      <c r="C687" s="2"/>
      <c r="D687" s="2"/>
      <c r="E687" s="2"/>
      <c r="F687" s="2"/>
      <c r="G687" s="2"/>
      <c r="H687" s="2"/>
      <c r="I687" s="2"/>
      <c r="J687" s="2"/>
    </row>
    <row r="688" spans="1:10" ht="14.25" customHeight="1">
      <c r="A688" s="2"/>
      <c r="B688" s="2"/>
      <c r="C688" s="2"/>
      <c r="D688" s="2"/>
      <c r="E688" s="2"/>
      <c r="F688" s="2"/>
      <c r="G688" s="2"/>
      <c r="H688" s="2"/>
      <c r="I688" s="2"/>
      <c r="J688" s="2"/>
    </row>
    <row r="689" spans="1:10" ht="14.25" customHeight="1">
      <c r="A689" s="2"/>
      <c r="B689" s="2"/>
      <c r="C689" s="2"/>
      <c r="D689" s="2"/>
      <c r="E689" s="2"/>
      <c r="F689" s="2"/>
      <c r="G689" s="2"/>
      <c r="H689" s="2"/>
      <c r="I689" s="2"/>
      <c r="J689" s="2"/>
    </row>
    <row r="690" spans="1:10" ht="14.25" customHeight="1">
      <c r="A690" s="2"/>
      <c r="B690" s="2"/>
      <c r="C690" s="2"/>
      <c r="D690" s="2"/>
      <c r="E690" s="2"/>
      <c r="F690" s="2"/>
      <c r="G690" s="2"/>
      <c r="H690" s="2"/>
      <c r="I690" s="2"/>
      <c r="J690" s="2"/>
    </row>
    <row r="691" spans="1:10" ht="14.25" customHeight="1">
      <c r="A691" s="2"/>
      <c r="B691" s="2"/>
      <c r="C691" s="2"/>
      <c r="D691" s="2"/>
      <c r="E691" s="2"/>
      <c r="F691" s="2"/>
      <c r="G691" s="2"/>
      <c r="H691" s="2"/>
      <c r="I691" s="2"/>
      <c r="J691" s="2"/>
    </row>
    <row r="692" spans="1:10" ht="14.25" customHeight="1">
      <c r="A692" s="2"/>
      <c r="B692" s="2"/>
      <c r="C692" s="2"/>
      <c r="D692" s="2"/>
      <c r="E692" s="2"/>
      <c r="F692" s="2"/>
      <c r="G692" s="2"/>
      <c r="H692" s="2"/>
      <c r="I692" s="2"/>
      <c r="J692" s="2"/>
    </row>
    <row r="693" spans="1:10" ht="14.25" customHeight="1">
      <c r="A693" s="2"/>
      <c r="B693" s="2"/>
      <c r="C693" s="2"/>
      <c r="D693" s="2"/>
      <c r="E693" s="2"/>
      <c r="F693" s="2"/>
      <c r="G693" s="2"/>
      <c r="H693" s="2"/>
      <c r="I693" s="2"/>
      <c r="J693" s="2"/>
    </row>
    <row r="694" spans="1:10" ht="14.25" customHeight="1">
      <c r="A694" s="2"/>
      <c r="B694" s="2"/>
      <c r="C694" s="2"/>
      <c r="D694" s="2"/>
      <c r="E694" s="2"/>
      <c r="F694" s="2"/>
      <c r="G694" s="2"/>
      <c r="H694" s="2"/>
      <c r="I694" s="2"/>
      <c r="J694" s="2"/>
    </row>
    <row r="695" spans="1:10" ht="14.25" customHeight="1">
      <c r="A695" s="2"/>
      <c r="B695" s="2"/>
      <c r="C695" s="2"/>
      <c r="D695" s="2"/>
      <c r="E695" s="2"/>
      <c r="F695" s="2"/>
      <c r="G695" s="2"/>
      <c r="H695" s="2"/>
      <c r="I695" s="2"/>
      <c r="J695" s="2"/>
    </row>
    <row r="696" spans="1:10" ht="14.25" customHeight="1">
      <c r="A696" s="2"/>
      <c r="B696" s="2"/>
      <c r="C696" s="2"/>
      <c r="D696" s="2"/>
      <c r="E696" s="2"/>
      <c r="F696" s="2"/>
      <c r="G696" s="2"/>
      <c r="H696" s="2"/>
      <c r="I696" s="2"/>
      <c r="J696" s="2"/>
    </row>
    <row r="697" spans="1:10" ht="14.25" customHeight="1">
      <c r="A697" s="2"/>
      <c r="B697" s="2"/>
      <c r="C697" s="2"/>
      <c r="D697" s="2"/>
      <c r="E697" s="2"/>
      <c r="F697" s="2"/>
      <c r="G697" s="2"/>
      <c r="H697" s="2"/>
      <c r="I697" s="2"/>
      <c r="J697" s="2"/>
    </row>
    <row r="698" spans="1:10" ht="14.25" customHeight="1">
      <c r="A698" s="2"/>
      <c r="B698" s="2"/>
      <c r="C698" s="2"/>
      <c r="D698" s="2"/>
      <c r="E698" s="2"/>
      <c r="F698" s="2"/>
      <c r="G698" s="2"/>
      <c r="H698" s="2"/>
      <c r="I698" s="2"/>
      <c r="J698" s="2"/>
    </row>
    <row r="699" spans="1:10" ht="14.25" customHeight="1">
      <c r="A699" s="2"/>
      <c r="B699" s="2"/>
      <c r="C699" s="2"/>
      <c r="D699" s="2"/>
      <c r="E699" s="2"/>
      <c r="F699" s="2"/>
      <c r="G699" s="2"/>
      <c r="H699" s="2"/>
      <c r="I699" s="2"/>
      <c r="J699" s="2"/>
    </row>
    <row r="700" spans="1:10" ht="14.25" customHeight="1">
      <c r="A700" s="2"/>
      <c r="B700" s="2"/>
      <c r="C700" s="2"/>
      <c r="D700" s="2"/>
      <c r="E700" s="2"/>
      <c r="F700" s="2"/>
      <c r="G700" s="2"/>
      <c r="H700" s="2"/>
      <c r="I700" s="2"/>
      <c r="J700" s="2"/>
    </row>
    <row r="701" spans="1:10" ht="14.25" customHeight="1">
      <c r="A701" s="2"/>
      <c r="B701" s="2"/>
      <c r="C701" s="2"/>
      <c r="D701" s="2"/>
      <c r="E701" s="2"/>
      <c r="F701" s="2"/>
      <c r="G701" s="2"/>
      <c r="H701" s="2"/>
      <c r="I701" s="2"/>
      <c r="J701" s="2"/>
    </row>
    <row r="702" spans="1:10" ht="14.25" customHeight="1">
      <c r="A702" s="2"/>
      <c r="B702" s="2"/>
      <c r="C702" s="2"/>
      <c r="D702" s="2"/>
      <c r="E702" s="2"/>
      <c r="F702" s="2"/>
      <c r="G702" s="2"/>
      <c r="H702" s="2"/>
      <c r="I702" s="2"/>
      <c r="J702" s="2"/>
    </row>
    <row r="703" spans="1:10" ht="14.25" customHeight="1">
      <c r="A703" s="2"/>
      <c r="B703" s="2"/>
      <c r="C703" s="2"/>
      <c r="D703" s="2"/>
      <c r="E703" s="2"/>
      <c r="F703" s="2"/>
      <c r="G703" s="2"/>
      <c r="H703" s="2"/>
      <c r="I703" s="2"/>
      <c r="J703" s="2"/>
    </row>
    <row r="704" spans="1:10" ht="14.25" customHeight="1">
      <c r="A704" s="2"/>
      <c r="B704" s="2"/>
      <c r="C704" s="2"/>
      <c r="D704" s="2"/>
      <c r="E704" s="2"/>
      <c r="F704" s="2"/>
      <c r="G704" s="2"/>
      <c r="H704" s="2"/>
      <c r="I704" s="2"/>
      <c r="J704" s="2"/>
    </row>
    <row r="705" spans="1:10" ht="14.25" customHeight="1">
      <c r="A705" s="2"/>
      <c r="B705" s="2"/>
      <c r="C705" s="2"/>
      <c r="D705" s="2"/>
      <c r="E705" s="2"/>
      <c r="F705" s="2"/>
      <c r="G705" s="2"/>
      <c r="H705" s="2"/>
      <c r="I705" s="2"/>
      <c r="J705" s="2"/>
    </row>
    <row r="706" spans="1:10" ht="14.25" customHeight="1">
      <c r="A706" s="2"/>
      <c r="B706" s="2"/>
      <c r="C706" s="2"/>
      <c r="D706" s="2"/>
      <c r="E706" s="2"/>
      <c r="F706" s="2"/>
      <c r="G706" s="2"/>
      <c r="H706" s="2"/>
      <c r="I706" s="2"/>
      <c r="J706" s="2"/>
    </row>
    <row r="707" spans="1:10" ht="14.25" customHeight="1">
      <c r="A707" s="2"/>
      <c r="B707" s="2"/>
      <c r="C707" s="2"/>
      <c r="D707" s="2"/>
      <c r="E707" s="2"/>
      <c r="F707" s="2"/>
      <c r="G707" s="2"/>
      <c r="H707" s="2"/>
      <c r="I707" s="2"/>
      <c r="J707" s="2"/>
    </row>
    <row r="708" spans="1:10" ht="14.25" customHeight="1">
      <c r="A708" s="2"/>
      <c r="B708" s="2"/>
      <c r="C708" s="2"/>
      <c r="D708" s="2"/>
      <c r="E708" s="2"/>
      <c r="F708" s="2"/>
      <c r="G708" s="2"/>
      <c r="H708" s="2"/>
      <c r="I708" s="2"/>
      <c r="J708" s="2"/>
    </row>
    <row r="709" spans="1:10" ht="14.25" customHeight="1">
      <c r="A709" s="2"/>
      <c r="B709" s="2"/>
      <c r="C709" s="2"/>
      <c r="D709" s="2"/>
      <c r="E709" s="2"/>
      <c r="F709" s="2"/>
      <c r="G709" s="2"/>
      <c r="H709" s="2"/>
      <c r="I709" s="2"/>
      <c r="J709" s="2"/>
    </row>
    <row r="710" spans="1:10" ht="14.25" customHeight="1">
      <c r="A710" s="2"/>
      <c r="B710" s="2"/>
      <c r="C710" s="2"/>
      <c r="D710" s="2"/>
      <c r="E710" s="2"/>
      <c r="F710" s="2"/>
      <c r="G710" s="2"/>
      <c r="H710" s="2"/>
      <c r="I710" s="2"/>
      <c r="J710" s="2"/>
    </row>
    <row r="711" spans="1:10" ht="14.25" customHeight="1">
      <c r="A711" s="2"/>
      <c r="B711" s="2"/>
      <c r="C711" s="2"/>
      <c r="D711" s="2"/>
      <c r="E711" s="2"/>
      <c r="F711" s="2"/>
      <c r="G711" s="2"/>
      <c r="H711" s="2"/>
      <c r="I711" s="2"/>
      <c r="J711" s="2"/>
    </row>
    <row r="712" spans="1:10" ht="14.25" customHeight="1">
      <c r="A712" s="2"/>
      <c r="B712" s="2"/>
      <c r="C712" s="2"/>
      <c r="D712" s="2"/>
      <c r="E712" s="2"/>
      <c r="F712" s="2"/>
      <c r="G712" s="2"/>
      <c r="H712" s="2"/>
      <c r="I712" s="2"/>
      <c r="J712" s="2"/>
    </row>
    <row r="713" spans="1:10" ht="14.25" customHeight="1">
      <c r="A713" s="2"/>
      <c r="B713" s="2"/>
      <c r="C713" s="2"/>
      <c r="D713" s="2"/>
      <c r="E713" s="2"/>
      <c r="F713" s="2"/>
      <c r="G713" s="2"/>
      <c r="H713" s="2"/>
      <c r="I713" s="2"/>
      <c r="J713" s="2"/>
    </row>
    <row r="714" spans="1:10" ht="14.25" customHeight="1">
      <c r="A714" s="2"/>
      <c r="B714" s="2"/>
      <c r="C714" s="2"/>
      <c r="D714" s="2"/>
      <c r="E714" s="2"/>
      <c r="F714" s="2"/>
      <c r="G714" s="2"/>
      <c r="H714" s="2"/>
      <c r="I714" s="2"/>
      <c r="J714" s="2"/>
    </row>
    <row r="715" spans="1:10" ht="14.25" customHeight="1">
      <c r="A715" s="2"/>
      <c r="B715" s="2"/>
      <c r="C715" s="2"/>
      <c r="D715" s="2"/>
      <c r="E715" s="2"/>
      <c r="F715" s="2"/>
      <c r="G715" s="2"/>
      <c r="H715" s="2"/>
      <c r="I715" s="2"/>
      <c r="J715" s="2"/>
    </row>
    <row r="716" spans="1:10" ht="14.25" customHeight="1">
      <c r="A716" s="2"/>
      <c r="B716" s="2"/>
      <c r="C716" s="2"/>
      <c r="D716" s="2"/>
      <c r="E716" s="2"/>
      <c r="F716" s="2"/>
      <c r="G716" s="2"/>
      <c r="H716" s="2"/>
      <c r="I716" s="2"/>
      <c r="J716" s="2"/>
    </row>
    <row r="717" spans="1:10" ht="14.25" customHeight="1">
      <c r="A717" s="2"/>
      <c r="B717" s="2"/>
      <c r="C717" s="2"/>
      <c r="D717" s="2"/>
      <c r="E717" s="2"/>
      <c r="F717" s="2"/>
      <c r="G717" s="2"/>
      <c r="H717" s="2"/>
      <c r="I717" s="2"/>
      <c r="J717" s="2"/>
    </row>
    <row r="718" spans="1:10" ht="14.25" customHeight="1">
      <c r="A718" s="2"/>
      <c r="B718" s="2"/>
      <c r="C718" s="2"/>
      <c r="D718" s="2"/>
      <c r="E718" s="2"/>
      <c r="F718" s="2"/>
      <c r="G718" s="2"/>
      <c r="H718" s="2"/>
      <c r="I718" s="2"/>
      <c r="J718" s="2"/>
    </row>
    <row r="719" spans="1:10" ht="14.25" customHeight="1">
      <c r="A719" s="2"/>
      <c r="B719" s="2"/>
      <c r="C719" s="2"/>
      <c r="D719" s="2"/>
      <c r="E719" s="2"/>
      <c r="F719" s="2"/>
      <c r="G719" s="2"/>
      <c r="H719" s="2"/>
      <c r="I719" s="2"/>
      <c r="J719" s="2"/>
    </row>
    <row r="720" spans="1:10" ht="14.25" customHeight="1">
      <c r="A720" s="2"/>
      <c r="B720" s="2"/>
      <c r="C720" s="2"/>
      <c r="D720" s="2"/>
      <c r="E720" s="2"/>
      <c r="F720" s="2"/>
      <c r="G720" s="2"/>
      <c r="H720" s="2"/>
      <c r="I720" s="2"/>
      <c r="J720" s="2"/>
    </row>
    <row r="721" spans="1:10" ht="14.25" customHeight="1">
      <c r="A721" s="2"/>
      <c r="B721" s="2"/>
      <c r="C721" s="2"/>
      <c r="D721" s="2"/>
      <c r="E721" s="2"/>
      <c r="F721" s="2"/>
      <c r="G721" s="2"/>
      <c r="H721" s="2"/>
      <c r="I721" s="2"/>
      <c r="J721" s="2"/>
    </row>
    <row r="722" spans="1:10" ht="14.25" customHeight="1">
      <c r="A722" s="2"/>
      <c r="B722" s="2"/>
      <c r="C722" s="2"/>
      <c r="D722" s="2"/>
      <c r="E722" s="2"/>
      <c r="F722" s="2"/>
      <c r="G722" s="2"/>
      <c r="H722" s="2"/>
      <c r="I722" s="2"/>
      <c r="J722" s="2"/>
    </row>
    <row r="723" spans="1:10" ht="14.25" customHeight="1">
      <c r="A723" s="2"/>
      <c r="B723" s="2"/>
      <c r="C723" s="2"/>
      <c r="D723" s="2"/>
      <c r="E723" s="2"/>
      <c r="F723" s="2"/>
      <c r="G723" s="2"/>
      <c r="H723" s="2"/>
      <c r="I723" s="2"/>
      <c r="J723" s="2"/>
    </row>
    <row r="724" spans="1:10" ht="14.25" customHeight="1">
      <c r="A724" s="2"/>
      <c r="B724" s="2"/>
      <c r="C724" s="2"/>
      <c r="D724" s="2"/>
      <c r="E724" s="2"/>
      <c r="F724" s="2"/>
      <c r="G724" s="2"/>
      <c r="H724" s="2"/>
      <c r="I724" s="2"/>
      <c r="J724" s="2"/>
    </row>
    <row r="725" spans="1:10" ht="14.25" customHeight="1">
      <c r="A725" s="2"/>
      <c r="B725" s="2"/>
      <c r="C725" s="2"/>
      <c r="D725" s="2"/>
      <c r="E725" s="2"/>
      <c r="F725" s="2"/>
      <c r="G725" s="2"/>
      <c r="H725" s="2"/>
      <c r="I725" s="2"/>
      <c r="J725" s="2"/>
    </row>
    <row r="726" spans="1:10" ht="14.25" customHeight="1">
      <c r="A726" s="2"/>
      <c r="B726" s="2"/>
      <c r="C726" s="2"/>
      <c r="D726" s="2"/>
      <c r="E726" s="2"/>
      <c r="F726" s="2"/>
      <c r="G726" s="2"/>
      <c r="H726" s="2"/>
      <c r="I726" s="2"/>
      <c r="J726" s="2"/>
    </row>
    <row r="727" spans="1:10" ht="14.25" customHeight="1">
      <c r="A727" s="2"/>
      <c r="B727" s="2"/>
      <c r="C727" s="2"/>
      <c r="D727" s="2"/>
      <c r="E727" s="2"/>
      <c r="F727" s="2"/>
      <c r="G727" s="2"/>
      <c r="H727" s="2"/>
      <c r="I727" s="2"/>
      <c r="J727" s="2"/>
    </row>
    <row r="728" spans="1:10" ht="14.25" customHeight="1">
      <c r="A728" s="2"/>
      <c r="B728" s="2"/>
      <c r="C728" s="2"/>
      <c r="D728" s="2"/>
      <c r="E728" s="2"/>
      <c r="F728" s="2"/>
      <c r="G728" s="2"/>
      <c r="H728" s="2"/>
      <c r="I728" s="2"/>
      <c r="J728" s="2"/>
    </row>
    <row r="729" spans="1:10" ht="14.25" customHeight="1">
      <c r="A729" s="2"/>
      <c r="B729" s="2"/>
      <c r="C729" s="2"/>
      <c r="D729" s="2"/>
      <c r="E729" s="2"/>
      <c r="F729" s="2"/>
      <c r="G729" s="2"/>
      <c r="H729" s="2"/>
      <c r="I729" s="2"/>
      <c r="J729" s="2"/>
    </row>
    <row r="730" spans="1:10" ht="14.25" customHeight="1">
      <c r="A730" s="2"/>
      <c r="B730" s="2"/>
      <c r="C730" s="2"/>
      <c r="D730" s="2"/>
      <c r="E730" s="2"/>
      <c r="F730" s="2"/>
      <c r="G730" s="2"/>
      <c r="H730" s="2"/>
      <c r="I730" s="2"/>
      <c r="J730" s="2"/>
    </row>
    <row r="731" spans="1:10" ht="14.25" customHeight="1">
      <c r="A731" s="2"/>
      <c r="B731" s="2"/>
      <c r="C731" s="2"/>
      <c r="D731" s="2"/>
      <c r="E731" s="2"/>
      <c r="F731" s="2"/>
      <c r="G731" s="2"/>
      <c r="H731" s="2"/>
      <c r="I731" s="2"/>
      <c r="J731" s="2"/>
    </row>
    <row r="732" spans="1:10" ht="14.25" customHeight="1">
      <c r="A732" s="2"/>
      <c r="B732" s="2"/>
      <c r="C732" s="2"/>
      <c r="D732" s="2"/>
      <c r="E732" s="2"/>
      <c r="F732" s="2"/>
      <c r="G732" s="2"/>
      <c r="H732" s="2"/>
      <c r="I732" s="2"/>
      <c r="J732" s="2"/>
    </row>
    <row r="733" spans="1:10" ht="14.25" customHeight="1">
      <c r="A733" s="2"/>
      <c r="B733" s="2"/>
      <c r="C733" s="2"/>
      <c r="D733" s="2"/>
      <c r="E733" s="2"/>
      <c r="F733" s="2"/>
      <c r="G733" s="2"/>
      <c r="H733" s="2"/>
      <c r="I733" s="2"/>
      <c r="J733" s="2"/>
    </row>
    <row r="734" spans="1:10" ht="14.25" customHeight="1">
      <c r="A734" s="2"/>
      <c r="B734" s="2"/>
      <c r="C734" s="2"/>
      <c r="D734" s="2"/>
      <c r="E734" s="2"/>
      <c r="F734" s="2"/>
      <c r="G734" s="2"/>
      <c r="H734" s="2"/>
      <c r="I734" s="2"/>
      <c r="J734" s="2"/>
    </row>
    <row r="735" spans="1:10" ht="14.25" customHeight="1">
      <c r="A735" s="2"/>
      <c r="B735" s="2"/>
      <c r="C735" s="2"/>
      <c r="D735" s="2"/>
      <c r="E735" s="2"/>
      <c r="F735" s="2"/>
      <c r="G735" s="2"/>
      <c r="H735" s="2"/>
      <c r="I735" s="2"/>
      <c r="J735" s="2"/>
    </row>
    <row r="736" spans="1:10" ht="14.25" customHeight="1">
      <c r="A736" s="2"/>
      <c r="B736" s="2"/>
      <c r="C736" s="2"/>
      <c r="D736" s="2"/>
      <c r="E736" s="2"/>
      <c r="F736" s="2"/>
      <c r="G736" s="2"/>
      <c r="H736" s="2"/>
      <c r="I736" s="2"/>
      <c r="J736" s="2"/>
    </row>
    <row r="737" spans="1:10" ht="14.25" customHeight="1">
      <c r="A737" s="2"/>
      <c r="B737" s="2"/>
      <c r="C737" s="2"/>
      <c r="D737" s="2"/>
      <c r="E737" s="2"/>
      <c r="F737" s="2"/>
      <c r="G737" s="2"/>
      <c r="H737" s="2"/>
      <c r="I737" s="2"/>
      <c r="J737" s="2"/>
    </row>
    <row r="738" spans="1:10" ht="14.25" customHeight="1">
      <c r="A738" s="2"/>
      <c r="B738" s="2"/>
      <c r="C738" s="2"/>
      <c r="D738" s="2"/>
      <c r="E738" s="2"/>
      <c r="F738" s="2"/>
      <c r="G738" s="2"/>
      <c r="H738" s="2"/>
      <c r="I738" s="2"/>
      <c r="J738" s="2"/>
    </row>
    <row r="739" spans="1:10" ht="14.25" customHeight="1">
      <c r="A739" s="2"/>
      <c r="B739" s="2"/>
      <c r="C739" s="2"/>
      <c r="D739" s="2"/>
      <c r="E739" s="2"/>
      <c r="F739" s="2"/>
      <c r="G739" s="2"/>
      <c r="H739" s="2"/>
      <c r="I739" s="2"/>
      <c r="J739" s="2"/>
    </row>
    <row r="740" spans="1:10" ht="14.25" customHeight="1">
      <c r="A740" s="2"/>
      <c r="B740" s="2"/>
      <c r="C740" s="2"/>
      <c r="D740" s="2"/>
      <c r="E740" s="2"/>
      <c r="F740" s="2"/>
      <c r="G740" s="2"/>
      <c r="H740" s="2"/>
      <c r="I740" s="2"/>
      <c r="J740" s="2"/>
    </row>
    <row r="741" spans="1:10" ht="14.25" customHeight="1">
      <c r="A741" s="2"/>
      <c r="B741" s="2"/>
      <c r="C741" s="2"/>
      <c r="D741" s="2"/>
      <c r="E741" s="2"/>
      <c r="F741" s="2"/>
      <c r="G741" s="2"/>
      <c r="H741" s="2"/>
      <c r="I741" s="2"/>
      <c r="J741" s="2"/>
    </row>
    <row r="742" spans="1:10" ht="14.25" customHeight="1">
      <c r="A742" s="2"/>
      <c r="B742" s="2"/>
      <c r="C742" s="2"/>
      <c r="D742" s="2"/>
      <c r="E742" s="2"/>
      <c r="F742" s="2"/>
      <c r="G742" s="2"/>
      <c r="H742" s="2"/>
      <c r="I742" s="2"/>
      <c r="J742" s="2"/>
    </row>
    <row r="743" spans="1:10" ht="14.25" customHeight="1">
      <c r="A743" s="2"/>
      <c r="B743" s="2"/>
      <c r="C743" s="2"/>
      <c r="D743" s="2"/>
      <c r="E743" s="2"/>
      <c r="F743" s="2"/>
      <c r="G743" s="2"/>
      <c r="H743" s="2"/>
      <c r="I743" s="2"/>
      <c r="J743" s="2"/>
    </row>
    <row r="744" spans="1:10" ht="14.25" customHeight="1">
      <c r="A744" s="2"/>
      <c r="B744" s="2"/>
      <c r="C744" s="2"/>
      <c r="D744" s="2"/>
      <c r="E744" s="2"/>
      <c r="F744" s="2"/>
      <c r="G744" s="2"/>
      <c r="H744" s="2"/>
      <c r="I744" s="2"/>
      <c r="J744" s="2"/>
    </row>
    <row r="745" spans="1:10" ht="14.25" customHeight="1">
      <c r="A745" s="2"/>
      <c r="B745" s="2"/>
      <c r="C745" s="2"/>
      <c r="D745" s="2"/>
      <c r="E745" s="2"/>
      <c r="F745" s="2"/>
      <c r="G745" s="2"/>
      <c r="H745" s="2"/>
      <c r="I745" s="2"/>
      <c r="J745" s="2"/>
    </row>
    <row r="746" spans="1:10" ht="14.25" customHeight="1">
      <c r="A746" s="2"/>
      <c r="B746" s="2"/>
      <c r="C746" s="2"/>
      <c r="D746" s="2"/>
      <c r="E746" s="2"/>
      <c r="F746" s="2"/>
      <c r="G746" s="2"/>
      <c r="H746" s="2"/>
      <c r="I746" s="2"/>
      <c r="J746" s="2"/>
    </row>
    <row r="747" spans="1:10" ht="14.25" customHeight="1">
      <c r="A747" s="2"/>
      <c r="B747" s="2"/>
      <c r="C747" s="2"/>
      <c r="D747" s="2"/>
      <c r="E747" s="2"/>
      <c r="F747" s="2"/>
      <c r="G747" s="2"/>
      <c r="H747" s="2"/>
      <c r="I747" s="2"/>
      <c r="J747" s="2"/>
    </row>
    <row r="748" spans="1:10" ht="14.25" customHeight="1">
      <c r="A748" s="2"/>
      <c r="B748" s="2"/>
      <c r="C748" s="2"/>
      <c r="D748" s="2"/>
      <c r="E748" s="2"/>
      <c r="F748" s="2"/>
      <c r="G748" s="2"/>
      <c r="H748" s="2"/>
      <c r="I748" s="2"/>
      <c r="J748" s="2"/>
    </row>
    <row r="749" spans="1:10" ht="14.25" customHeight="1">
      <c r="A749" s="2"/>
      <c r="B749" s="2"/>
      <c r="C749" s="2"/>
      <c r="D749" s="2"/>
      <c r="E749" s="2"/>
      <c r="F749" s="2"/>
      <c r="G749" s="2"/>
      <c r="H749" s="2"/>
      <c r="I749" s="2"/>
      <c r="J749" s="2"/>
    </row>
    <row r="750" spans="1:10" ht="14.25" customHeight="1">
      <c r="A750" s="2"/>
      <c r="B750" s="2"/>
      <c r="C750" s="2"/>
      <c r="D750" s="2"/>
      <c r="E750" s="2"/>
      <c r="F750" s="2"/>
      <c r="G750" s="2"/>
      <c r="H750" s="2"/>
      <c r="I750" s="2"/>
      <c r="J750" s="2"/>
    </row>
    <row r="751" spans="1:10" ht="14.25" customHeight="1">
      <c r="A751" s="2"/>
      <c r="B751" s="2"/>
      <c r="C751" s="2"/>
      <c r="D751" s="2"/>
      <c r="E751" s="2"/>
      <c r="F751" s="2"/>
      <c r="G751" s="2"/>
      <c r="H751" s="2"/>
      <c r="I751" s="2"/>
      <c r="J751" s="2"/>
    </row>
    <row r="752" spans="1:10" ht="14.25" customHeight="1">
      <c r="A752" s="2"/>
      <c r="B752" s="2"/>
      <c r="C752" s="2"/>
      <c r="D752" s="2"/>
      <c r="E752" s="2"/>
      <c r="F752" s="2"/>
      <c r="G752" s="2"/>
      <c r="H752" s="2"/>
      <c r="I752" s="2"/>
      <c r="J752" s="2"/>
    </row>
    <row r="753" spans="1:10" ht="14.25" customHeight="1">
      <c r="A753" s="2"/>
      <c r="B753" s="2"/>
      <c r="C753" s="2"/>
      <c r="D753" s="2"/>
      <c r="E753" s="2"/>
      <c r="F753" s="2"/>
      <c r="G753" s="2"/>
      <c r="H753" s="2"/>
      <c r="I753" s="2"/>
      <c r="J753" s="2"/>
    </row>
    <row r="754" spans="1:10" ht="14.25" customHeight="1">
      <c r="A754" s="2"/>
      <c r="B754" s="2"/>
      <c r="C754" s="2"/>
      <c r="D754" s="2"/>
      <c r="E754" s="2"/>
      <c r="F754" s="2"/>
      <c r="G754" s="2"/>
      <c r="H754" s="2"/>
      <c r="I754" s="2"/>
      <c r="J754" s="2"/>
    </row>
    <row r="755" spans="1:10" ht="14.25" customHeight="1">
      <c r="A755" s="2"/>
      <c r="B755" s="2"/>
      <c r="C755" s="2"/>
      <c r="D755" s="2"/>
      <c r="E755" s="2"/>
      <c r="F755" s="2"/>
      <c r="G755" s="2"/>
      <c r="H755" s="2"/>
      <c r="I755" s="2"/>
      <c r="J755" s="2"/>
    </row>
    <row r="756" spans="1:10" ht="14.25" customHeight="1">
      <c r="A756" s="2"/>
      <c r="B756" s="2"/>
      <c r="C756" s="2"/>
      <c r="D756" s="2"/>
      <c r="E756" s="2"/>
      <c r="F756" s="2"/>
      <c r="G756" s="2"/>
      <c r="H756" s="2"/>
      <c r="I756" s="2"/>
      <c r="J756" s="2"/>
    </row>
    <row r="757" spans="1:10" ht="14.25" customHeight="1">
      <c r="A757" s="2"/>
      <c r="B757" s="2"/>
      <c r="C757" s="2"/>
      <c r="D757" s="2"/>
      <c r="E757" s="2"/>
      <c r="F757" s="2"/>
      <c r="G757" s="2"/>
      <c r="H757" s="2"/>
      <c r="I757" s="2"/>
      <c r="J757" s="2"/>
    </row>
    <row r="758" spans="1:10" ht="14.25" customHeight="1">
      <c r="A758" s="2"/>
      <c r="B758" s="2"/>
      <c r="C758" s="2"/>
      <c r="D758" s="2"/>
      <c r="E758" s="2"/>
      <c r="F758" s="2"/>
      <c r="G758" s="2"/>
      <c r="H758" s="2"/>
      <c r="I758" s="2"/>
      <c r="J758" s="2"/>
    </row>
    <row r="759" spans="1:10" ht="14.25" customHeight="1">
      <c r="A759" s="2"/>
      <c r="B759" s="2"/>
      <c r="C759" s="2"/>
      <c r="D759" s="2"/>
      <c r="E759" s="2"/>
      <c r="F759" s="2"/>
      <c r="G759" s="2"/>
      <c r="H759" s="2"/>
      <c r="I759" s="2"/>
      <c r="J759" s="2"/>
    </row>
    <row r="760" spans="1:10" ht="14.25" customHeight="1">
      <c r="A760" s="2"/>
      <c r="B760" s="2"/>
      <c r="C760" s="2"/>
      <c r="D760" s="2"/>
      <c r="E760" s="2"/>
      <c r="F760" s="2"/>
      <c r="G760" s="2"/>
      <c r="H760" s="2"/>
      <c r="I760" s="2"/>
      <c r="J760" s="2"/>
    </row>
    <row r="761" spans="1:10" ht="14.25" customHeight="1">
      <c r="A761" s="2"/>
      <c r="B761" s="2"/>
      <c r="C761" s="2"/>
      <c r="D761" s="2"/>
      <c r="E761" s="2"/>
      <c r="F761" s="2"/>
      <c r="G761" s="2"/>
      <c r="H761" s="2"/>
      <c r="I761" s="2"/>
      <c r="J761" s="2"/>
    </row>
    <row r="762" spans="1:10" ht="14.25" customHeight="1">
      <c r="A762" s="2"/>
      <c r="B762" s="2"/>
      <c r="C762" s="2"/>
      <c r="D762" s="2"/>
      <c r="E762" s="2"/>
      <c r="F762" s="2"/>
      <c r="G762" s="2"/>
      <c r="H762" s="2"/>
      <c r="I762" s="2"/>
      <c r="J762" s="2"/>
    </row>
    <row r="763" spans="1:10" ht="14.25" customHeight="1">
      <c r="A763" s="2"/>
      <c r="B763" s="2"/>
      <c r="C763" s="2"/>
      <c r="D763" s="2"/>
      <c r="E763" s="2"/>
      <c r="F763" s="2"/>
      <c r="G763" s="2"/>
      <c r="H763" s="2"/>
      <c r="I763" s="2"/>
      <c r="J763" s="2"/>
    </row>
    <row r="764" spans="1:10" ht="14.25" customHeight="1">
      <c r="A764" s="2"/>
      <c r="B764" s="2"/>
      <c r="C764" s="2"/>
      <c r="D764" s="2"/>
      <c r="E764" s="2"/>
      <c r="F764" s="2"/>
      <c r="G764" s="2"/>
      <c r="H764" s="2"/>
      <c r="I764" s="2"/>
      <c r="J764" s="2"/>
    </row>
    <row r="765" spans="1:10" ht="14.25" customHeight="1">
      <c r="A765" s="2"/>
      <c r="B765" s="2"/>
      <c r="C765" s="2"/>
      <c r="D765" s="2"/>
      <c r="E765" s="2"/>
      <c r="F765" s="2"/>
      <c r="G765" s="2"/>
      <c r="H765" s="2"/>
      <c r="I765" s="2"/>
      <c r="J765" s="2"/>
    </row>
    <row r="766" spans="1:10" ht="14.25" customHeight="1">
      <c r="A766" s="2"/>
      <c r="B766" s="2"/>
      <c r="C766" s="2"/>
      <c r="D766" s="2"/>
      <c r="E766" s="2"/>
      <c r="F766" s="2"/>
      <c r="G766" s="2"/>
      <c r="H766" s="2"/>
      <c r="I766" s="2"/>
      <c r="J766" s="2"/>
    </row>
    <row r="767" spans="1:10" ht="14.25" customHeight="1">
      <c r="A767" s="2"/>
      <c r="B767" s="2"/>
      <c r="C767" s="2"/>
      <c r="D767" s="2"/>
      <c r="E767" s="2"/>
      <c r="F767" s="2"/>
      <c r="G767" s="2"/>
      <c r="H767" s="2"/>
      <c r="I767" s="2"/>
      <c r="J767" s="2"/>
    </row>
    <row r="768" spans="1:10" ht="14.25" customHeight="1">
      <c r="A768" s="2"/>
      <c r="B768" s="2"/>
      <c r="C768" s="2"/>
      <c r="D768" s="2"/>
      <c r="E768" s="2"/>
      <c r="F768" s="2"/>
      <c r="G768" s="2"/>
      <c r="H768" s="2"/>
      <c r="I768" s="2"/>
      <c r="J768" s="2"/>
    </row>
    <row r="769" spans="1:10" ht="14.25" customHeight="1">
      <c r="A769" s="2"/>
      <c r="B769" s="2"/>
      <c r="C769" s="2"/>
      <c r="D769" s="2"/>
      <c r="E769" s="2"/>
      <c r="F769" s="2"/>
      <c r="G769" s="2"/>
      <c r="H769" s="2"/>
      <c r="I769" s="2"/>
      <c r="J769" s="2"/>
    </row>
    <row r="770" spans="1:10" ht="14.25" customHeight="1">
      <c r="A770" s="2"/>
      <c r="B770" s="2"/>
      <c r="C770" s="2"/>
      <c r="D770" s="2"/>
      <c r="E770" s="2"/>
      <c r="F770" s="2"/>
      <c r="G770" s="2"/>
      <c r="H770" s="2"/>
      <c r="I770" s="2"/>
      <c r="J770" s="2"/>
    </row>
    <row r="771" spans="1:10" ht="14.25" customHeight="1">
      <c r="A771" s="2"/>
      <c r="B771" s="2"/>
      <c r="C771" s="2"/>
      <c r="D771" s="2"/>
      <c r="E771" s="2"/>
      <c r="F771" s="2"/>
      <c r="G771" s="2"/>
      <c r="H771" s="2"/>
      <c r="I771" s="2"/>
      <c r="J771" s="2"/>
    </row>
    <row r="772" spans="1:10" ht="14.25" customHeight="1">
      <c r="A772" s="2"/>
      <c r="B772" s="2"/>
      <c r="C772" s="2"/>
      <c r="D772" s="2"/>
      <c r="E772" s="2"/>
      <c r="F772" s="2"/>
      <c r="G772" s="2"/>
      <c r="H772" s="2"/>
      <c r="I772" s="2"/>
      <c r="J772" s="2"/>
    </row>
    <row r="773" spans="1:10" ht="14.25" customHeight="1">
      <c r="A773" s="2"/>
      <c r="B773" s="2"/>
      <c r="C773" s="2"/>
      <c r="D773" s="2"/>
      <c r="E773" s="2"/>
      <c r="F773" s="2"/>
      <c r="G773" s="2"/>
      <c r="H773" s="2"/>
      <c r="I773" s="2"/>
      <c r="J773" s="2"/>
    </row>
    <row r="774" spans="1:10" ht="14.25" customHeight="1">
      <c r="A774" s="2"/>
      <c r="B774" s="2"/>
      <c r="C774" s="2"/>
      <c r="D774" s="2"/>
      <c r="E774" s="2"/>
      <c r="F774" s="2"/>
      <c r="G774" s="2"/>
      <c r="H774" s="2"/>
      <c r="I774" s="2"/>
      <c r="J774" s="2"/>
    </row>
    <row r="775" spans="1:10" ht="14.25" customHeight="1">
      <c r="A775" s="2"/>
      <c r="B775" s="2"/>
      <c r="C775" s="2"/>
      <c r="D775" s="2"/>
      <c r="E775" s="2"/>
      <c r="F775" s="2"/>
      <c r="G775" s="2"/>
      <c r="H775" s="2"/>
      <c r="I775" s="2"/>
      <c r="J775" s="2"/>
    </row>
    <row r="776" spans="1:10" ht="14.25" customHeight="1">
      <c r="A776" s="2"/>
      <c r="B776" s="2"/>
      <c r="C776" s="2"/>
      <c r="D776" s="2"/>
      <c r="E776" s="2"/>
      <c r="F776" s="2"/>
      <c r="G776" s="2"/>
      <c r="H776" s="2"/>
      <c r="I776" s="2"/>
      <c r="J776" s="2"/>
    </row>
    <row r="777" spans="1:10" ht="14.25" customHeight="1">
      <c r="A777" s="2"/>
      <c r="B777" s="2"/>
      <c r="C777" s="2"/>
      <c r="D777" s="2"/>
      <c r="E777" s="2"/>
      <c r="F777" s="2"/>
      <c r="G777" s="2"/>
      <c r="H777" s="2"/>
      <c r="I777" s="2"/>
      <c r="J777" s="2"/>
    </row>
    <row r="778" spans="1:10" ht="14.25" customHeight="1">
      <c r="A778" s="2"/>
      <c r="B778" s="2"/>
      <c r="C778" s="2"/>
      <c r="D778" s="2"/>
      <c r="E778" s="2"/>
      <c r="F778" s="2"/>
      <c r="G778" s="2"/>
      <c r="H778" s="2"/>
      <c r="I778" s="2"/>
      <c r="J778" s="2"/>
    </row>
    <row r="779" spans="1:10" ht="14.25" customHeight="1">
      <c r="A779" s="2"/>
      <c r="B779" s="2"/>
      <c r="C779" s="2"/>
      <c r="D779" s="2"/>
      <c r="E779" s="2"/>
      <c r="F779" s="2"/>
      <c r="G779" s="2"/>
      <c r="H779" s="2"/>
      <c r="I779" s="2"/>
      <c r="J779" s="2"/>
    </row>
    <row r="780" spans="1:10" ht="14.25" customHeight="1">
      <c r="A780" s="2"/>
      <c r="B780" s="2"/>
      <c r="C780" s="2"/>
      <c r="D780" s="2"/>
      <c r="E780" s="2"/>
      <c r="F780" s="2"/>
      <c r="G780" s="2"/>
      <c r="H780" s="2"/>
      <c r="I780" s="2"/>
      <c r="J780" s="2"/>
    </row>
    <row r="781" spans="1:10" ht="14.25" customHeight="1">
      <c r="A781" s="2"/>
      <c r="B781" s="2"/>
      <c r="C781" s="2"/>
      <c r="D781" s="2"/>
      <c r="E781" s="2"/>
      <c r="F781" s="2"/>
      <c r="G781" s="2"/>
      <c r="H781" s="2"/>
      <c r="I781" s="2"/>
      <c r="J781" s="2"/>
    </row>
    <row r="782" spans="1:10" ht="14.25" customHeight="1">
      <c r="A782" s="2"/>
      <c r="B782" s="2"/>
      <c r="C782" s="2"/>
      <c r="D782" s="2"/>
      <c r="E782" s="2"/>
      <c r="F782" s="2"/>
      <c r="G782" s="2"/>
      <c r="H782" s="2"/>
      <c r="I782" s="2"/>
      <c r="J782" s="2"/>
    </row>
    <row r="783" spans="1:10" ht="14.25" customHeight="1">
      <c r="A783" s="2"/>
      <c r="B783" s="2"/>
      <c r="C783" s="2"/>
      <c r="D783" s="2"/>
      <c r="E783" s="2"/>
      <c r="F783" s="2"/>
      <c r="G783" s="2"/>
      <c r="H783" s="2"/>
      <c r="I783" s="2"/>
      <c r="J783" s="2"/>
    </row>
    <row r="784" spans="1:10" ht="14.25" customHeight="1">
      <c r="A784" s="2"/>
      <c r="B784" s="2"/>
      <c r="C784" s="2"/>
      <c r="D784" s="2"/>
      <c r="E784" s="2"/>
      <c r="F784" s="2"/>
      <c r="G784" s="2"/>
      <c r="H784" s="2"/>
      <c r="I784" s="2"/>
      <c r="J784" s="2"/>
    </row>
    <row r="785" spans="1:10" ht="14.25" customHeight="1">
      <c r="A785" s="2"/>
      <c r="B785" s="2"/>
      <c r="C785" s="2"/>
      <c r="D785" s="2"/>
      <c r="E785" s="2"/>
      <c r="F785" s="2"/>
      <c r="G785" s="2"/>
      <c r="H785" s="2"/>
      <c r="I785" s="2"/>
      <c r="J785" s="2"/>
    </row>
    <row r="786" spans="1:10" ht="14.25" customHeight="1">
      <c r="A786" s="2"/>
      <c r="B786" s="2"/>
      <c r="C786" s="2"/>
      <c r="D786" s="2"/>
      <c r="E786" s="2"/>
      <c r="F786" s="2"/>
      <c r="G786" s="2"/>
      <c r="H786" s="2"/>
      <c r="I786" s="2"/>
      <c r="J786" s="2"/>
    </row>
    <row r="787" spans="1:10" ht="14.25" customHeight="1">
      <c r="A787" s="2"/>
      <c r="B787" s="2"/>
      <c r="C787" s="2"/>
      <c r="D787" s="2"/>
      <c r="E787" s="2"/>
      <c r="F787" s="2"/>
      <c r="G787" s="2"/>
      <c r="H787" s="2"/>
      <c r="I787" s="2"/>
      <c r="J787" s="2"/>
    </row>
    <row r="788" spans="1:10" ht="14.25" customHeight="1">
      <c r="A788" s="2"/>
      <c r="B788" s="2"/>
      <c r="C788" s="2"/>
      <c r="D788" s="2"/>
      <c r="E788" s="2"/>
      <c r="F788" s="2"/>
      <c r="G788" s="2"/>
      <c r="H788" s="2"/>
      <c r="I788" s="2"/>
      <c r="J788" s="2"/>
    </row>
    <row r="789" spans="1:10" ht="14.25" customHeight="1">
      <c r="A789" s="2"/>
      <c r="B789" s="2"/>
      <c r="C789" s="2"/>
      <c r="D789" s="2"/>
      <c r="E789" s="2"/>
      <c r="F789" s="2"/>
      <c r="G789" s="2"/>
      <c r="H789" s="2"/>
      <c r="I789" s="2"/>
      <c r="J789" s="2"/>
    </row>
    <row r="790" spans="1:10" ht="14.25" customHeight="1">
      <c r="A790" s="2"/>
      <c r="B790" s="2"/>
      <c r="C790" s="2"/>
      <c r="D790" s="2"/>
      <c r="E790" s="2"/>
      <c r="F790" s="2"/>
      <c r="G790" s="2"/>
      <c r="H790" s="2"/>
      <c r="I790" s="2"/>
      <c r="J790" s="2"/>
    </row>
    <row r="791" spans="1:10" ht="14.25" customHeight="1">
      <c r="A791" s="2"/>
      <c r="B791" s="2"/>
      <c r="C791" s="2"/>
      <c r="D791" s="2"/>
      <c r="E791" s="2"/>
      <c r="F791" s="2"/>
      <c r="G791" s="2"/>
      <c r="H791" s="2"/>
      <c r="I791" s="2"/>
      <c r="J791" s="2"/>
    </row>
    <row r="792" spans="1:10" ht="14.25" customHeight="1">
      <c r="A792" s="2"/>
      <c r="B792" s="2"/>
      <c r="C792" s="2"/>
      <c r="D792" s="2"/>
      <c r="E792" s="2"/>
      <c r="F792" s="2"/>
      <c r="G792" s="2"/>
      <c r="H792" s="2"/>
      <c r="I792" s="2"/>
      <c r="J792" s="2"/>
    </row>
    <row r="793" spans="1:10" ht="14.25" customHeight="1">
      <c r="A793" s="2"/>
      <c r="B793" s="2"/>
      <c r="C793" s="2"/>
      <c r="D793" s="2"/>
      <c r="E793" s="2"/>
      <c r="F793" s="2"/>
      <c r="G793" s="2"/>
      <c r="H793" s="2"/>
      <c r="I793" s="2"/>
      <c r="J793" s="2"/>
    </row>
    <row r="794" spans="1:10" ht="14.25" customHeight="1">
      <c r="A794" s="2"/>
      <c r="B794" s="2"/>
      <c r="C794" s="2"/>
      <c r="D794" s="2"/>
      <c r="E794" s="2"/>
      <c r="F794" s="2"/>
      <c r="G794" s="2"/>
      <c r="H794" s="2"/>
      <c r="I794" s="2"/>
      <c r="J794" s="2"/>
    </row>
    <row r="795" spans="1:10" ht="14.25" customHeight="1">
      <c r="A795" s="2"/>
      <c r="B795" s="2"/>
      <c r="C795" s="2"/>
      <c r="D795" s="2"/>
      <c r="E795" s="2"/>
      <c r="F795" s="2"/>
      <c r="G795" s="2"/>
      <c r="H795" s="2"/>
      <c r="I795" s="2"/>
      <c r="J795" s="2"/>
    </row>
    <row r="796" spans="1:10" ht="14.25" customHeight="1">
      <c r="A796" s="2"/>
      <c r="B796" s="2"/>
      <c r="C796" s="2"/>
      <c r="D796" s="2"/>
      <c r="E796" s="2"/>
      <c r="F796" s="2"/>
      <c r="G796" s="2"/>
      <c r="H796" s="2"/>
      <c r="I796" s="2"/>
      <c r="J796" s="2"/>
    </row>
    <row r="797" spans="1:10" ht="14.25" customHeight="1">
      <c r="A797" s="2"/>
      <c r="B797" s="2"/>
      <c r="C797" s="2"/>
      <c r="D797" s="2"/>
      <c r="E797" s="2"/>
      <c r="F797" s="2"/>
      <c r="G797" s="2"/>
      <c r="H797" s="2"/>
      <c r="I797" s="2"/>
      <c r="J797" s="2"/>
    </row>
    <row r="798" spans="1:10" ht="14.25" customHeight="1">
      <c r="A798" s="2"/>
      <c r="B798" s="2"/>
      <c r="C798" s="2"/>
      <c r="D798" s="2"/>
      <c r="E798" s="2"/>
      <c r="F798" s="2"/>
      <c r="G798" s="2"/>
      <c r="H798" s="2"/>
      <c r="I798" s="2"/>
      <c r="J798" s="2"/>
    </row>
    <row r="799" spans="1:10" ht="14.25" customHeight="1">
      <c r="A799" s="2"/>
      <c r="B799" s="2"/>
      <c r="C799" s="2"/>
      <c r="D799" s="2"/>
      <c r="E799" s="2"/>
      <c r="F799" s="2"/>
      <c r="G799" s="2"/>
      <c r="H799" s="2"/>
      <c r="I799" s="2"/>
      <c r="J799" s="2"/>
    </row>
    <row r="800" spans="1:10" ht="14.25" customHeight="1">
      <c r="A800" s="2"/>
      <c r="B800" s="2"/>
      <c r="C800" s="2"/>
      <c r="D800" s="2"/>
      <c r="E800" s="2"/>
      <c r="F800" s="2"/>
      <c r="G800" s="2"/>
      <c r="H800" s="2"/>
      <c r="I800" s="2"/>
      <c r="J800" s="2"/>
    </row>
    <row r="801" spans="1:10" ht="14.25" customHeight="1">
      <c r="A801" s="2"/>
      <c r="B801" s="2"/>
      <c r="C801" s="2"/>
      <c r="D801" s="2"/>
      <c r="E801" s="2"/>
      <c r="F801" s="2"/>
      <c r="G801" s="2"/>
      <c r="H801" s="2"/>
      <c r="I801" s="2"/>
      <c r="J801" s="2"/>
    </row>
    <row r="802" spans="1:10" ht="14.25" customHeight="1">
      <c r="A802" s="2"/>
      <c r="B802" s="2"/>
      <c r="C802" s="2"/>
      <c r="D802" s="2"/>
      <c r="E802" s="2"/>
      <c r="F802" s="2"/>
      <c r="G802" s="2"/>
      <c r="H802" s="2"/>
      <c r="I802" s="2"/>
      <c r="J802" s="2"/>
    </row>
    <row r="803" spans="1:10" ht="14.25" customHeight="1">
      <c r="A803" s="2"/>
      <c r="B803" s="2"/>
      <c r="C803" s="2"/>
      <c r="D803" s="2"/>
      <c r="E803" s="2"/>
      <c r="F803" s="2"/>
      <c r="G803" s="2"/>
      <c r="H803" s="2"/>
      <c r="I803" s="2"/>
      <c r="J803" s="2"/>
    </row>
    <row r="804" spans="1:10" ht="14.25" customHeight="1">
      <c r="A804" s="2"/>
      <c r="B804" s="2"/>
      <c r="C804" s="2"/>
      <c r="D804" s="2"/>
      <c r="E804" s="2"/>
      <c r="F804" s="2"/>
      <c r="G804" s="2"/>
      <c r="H804" s="2"/>
      <c r="I804" s="2"/>
      <c r="J804" s="2"/>
    </row>
    <row r="805" spans="1:10" ht="14.25" customHeight="1">
      <c r="A805" s="2"/>
      <c r="B805" s="2"/>
      <c r="C805" s="2"/>
      <c r="D805" s="2"/>
      <c r="E805" s="2"/>
      <c r="F805" s="2"/>
      <c r="G805" s="2"/>
      <c r="H805" s="2"/>
      <c r="I805" s="2"/>
      <c r="J805" s="2"/>
    </row>
    <row r="806" spans="1:10" ht="14.25" customHeight="1">
      <c r="A806" s="2"/>
      <c r="B806" s="2"/>
      <c r="C806" s="2"/>
      <c r="D806" s="2"/>
      <c r="E806" s="2"/>
      <c r="F806" s="2"/>
      <c r="G806" s="2"/>
      <c r="H806" s="2"/>
      <c r="I806" s="2"/>
      <c r="J806" s="2"/>
    </row>
    <row r="807" spans="1:10" ht="14.25" customHeight="1">
      <c r="A807" s="2"/>
      <c r="B807" s="2"/>
      <c r="C807" s="2"/>
      <c r="D807" s="2"/>
      <c r="E807" s="2"/>
      <c r="F807" s="2"/>
      <c r="G807" s="2"/>
      <c r="H807" s="2"/>
      <c r="I807" s="2"/>
      <c r="J807" s="2"/>
    </row>
    <row r="808" spans="1:10" ht="14.25" customHeight="1">
      <c r="A808" s="2"/>
      <c r="B808" s="2"/>
      <c r="C808" s="2"/>
      <c r="D808" s="2"/>
      <c r="E808" s="2"/>
      <c r="F808" s="2"/>
      <c r="G808" s="2"/>
      <c r="H808" s="2"/>
      <c r="I808" s="2"/>
      <c r="J808" s="2"/>
    </row>
    <row r="809" spans="1:10" ht="14.25" customHeight="1">
      <c r="A809" s="2"/>
      <c r="B809" s="2"/>
      <c r="C809" s="2"/>
      <c r="D809" s="2"/>
      <c r="E809" s="2"/>
      <c r="F809" s="2"/>
      <c r="G809" s="2"/>
      <c r="H809" s="2"/>
      <c r="I809" s="2"/>
      <c r="J809" s="2"/>
    </row>
    <row r="810" spans="1:10" ht="14.25" customHeight="1">
      <c r="A810" s="2"/>
      <c r="B810" s="2"/>
      <c r="C810" s="2"/>
      <c r="D810" s="2"/>
      <c r="E810" s="2"/>
      <c r="F810" s="2"/>
      <c r="G810" s="2"/>
      <c r="H810" s="2"/>
      <c r="I810" s="2"/>
      <c r="J810" s="2"/>
    </row>
    <row r="811" spans="1:10" ht="14.25" customHeight="1">
      <c r="A811" s="2"/>
      <c r="B811" s="2"/>
      <c r="C811" s="2"/>
      <c r="D811" s="2"/>
      <c r="E811" s="2"/>
      <c r="F811" s="2"/>
      <c r="G811" s="2"/>
      <c r="H811" s="2"/>
      <c r="I811" s="2"/>
      <c r="J811" s="2"/>
    </row>
    <row r="812" spans="1:10" ht="14.25" customHeight="1">
      <c r="A812" s="2"/>
      <c r="B812" s="2"/>
      <c r="C812" s="2"/>
      <c r="D812" s="2"/>
      <c r="E812" s="2"/>
      <c r="F812" s="2"/>
      <c r="G812" s="2"/>
      <c r="H812" s="2"/>
      <c r="I812" s="2"/>
      <c r="J812" s="2"/>
    </row>
    <row r="813" spans="1:10" ht="14.25" customHeight="1">
      <c r="A813" s="2"/>
      <c r="B813" s="2"/>
      <c r="C813" s="2"/>
      <c r="D813" s="2"/>
      <c r="E813" s="2"/>
      <c r="F813" s="2"/>
      <c r="G813" s="2"/>
      <c r="H813" s="2"/>
      <c r="I813" s="2"/>
      <c r="J813" s="2"/>
    </row>
    <row r="814" spans="1:10" ht="14.25" customHeight="1">
      <c r="A814" s="2"/>
      <c r="B814" s="2"/>
      <c r="C814" s="2"/>
      <c r="D814" s="2"/>
      <c r="E814" s="2"/>
      <c r="F814" s="2"/>
      <c r="G814" s="2"/>
      <c r="H814" s="2"/>
      <c r="I814" s="2"/>
      <c r="J814" s="2"/>
    </row>
    <row r="815" spans="1:10" ht="14.25" customHeight="1">
      <c r="A815" s="2"/>
      <c r="B815" s="2"/>
      <c r="C815" s="2"/>
      <c r="D815" s="2"/>
      <c r="E815" s="2"/>
      <c r="F815" s="2"/>
      <c r="G815" s="2"/>
      <c r="H815" s="2"/>
      <c r="I815" s="2"/>
      <c r="J815" s="2"/>
    </row>
    <row r="816" spans="1:10" ht="14.25" customHeight="1">
      <c r="A816" s="2"/>
      <c r="B816" s="2"/>
      <c r="C816" s="2"/>
      <c r="D816" s="2"/>
      <c r="E816" s="2"/>
      <c r="F816" s="2"/>
      <c r="G816" s="2"/>
      <c r="H816" s="2"/>
      <c r="I816" s="2"/>
      <c r="J816" s="2"/>
    </row>
    <row r="817" spans="1:10" ht="14.25" customHeight="1">
      <c r="A817" s="2"/>
      <c r="B817" s="2"/>
      <c r="C817" s="2"/>
      <c r="D817" s="2"/>
      <c r="E817" s="2"/>
      <c r="F817" s="2"/>
      <c r="G817" s="2"/>
      <c r="H817" s="2"/>
      <c r="I817" s="2"/>
      <c r="J817" s="2"/>
    </row>
    <row r="818" spans="1:10" ht="14.25" customHeight="1">
      <c r="A818" s="2"/>
      <c r="B818" s="2"/>
      <c r="C818" s="2"/>
      <c r="D818" s="2"/>
      <c r="E818" s="2"/>
      <c r="F818" s="2"/>
      <c r="G818" s="2"/>
      <c r="H818" s="2"/>
      <c r="I818" s="2"/>
      <c r="J818" s="2"/>
    </row>
    <row r="819" spans="1:10" ht="14.25" customHeight="1">
      <c r="A819" s="2"/>
      <c r="B819" s="2"/>
      <c r="C819" s="2"/>
      <c r="D819" s="2"/>
      <c r="E819" s="2"/>
      <c r="F819" s="2"/>
      <c r="G819" s="2"/>
      <c r="H819" s="2"/>
      <c r="I819" s="2"/>
      <c r="J819" s="2"/>
    </row>
    <row r="820" spans="1:10" ht="14.25" customHeight="1">
      <c r="A820" s="2"/>
      <c r="B820" s="2"/>
      <c r="C820" s="2"/>
      <c r="D820" s="2"/>
      <c r="E820" s="2"/>
      <c r="F820" s="2"/>
      <c r="G820" s="2"/>
      <c r="H820" s="2"/>
      <c r="I820" s="2"/>
      <c r="J820" s="2"/>
    </row>
    <row r="821" spans="1:10" ht="14.25" customHeight="1">
      <c r="A821" s="2"/>
      <c r="B821" s="2"/>
      <c r="C821" s="2"/>
      <c r="D821" s="2"/>
      <c r="E821" s="2"/>
      <c r="F821" s="2"/>
      <c r="G821" s="2"/>
      <c r="H821" s="2"/>
      <c r="I821" s="2"/>
      <c r="J821" s="2"/>
    </row>
    <row r="822" spans="1:10" ht="14.25" customHeight="1">
      <c r="A822" s="2"/>
      <c r="B822" s="2"/>
      <c r="C822" s="2"/>
      <c r="D822" s="2"/>
      <c r="E822" s="2"/>
      <c r="F822" s="2"/>
      <c r="G822" s="2"/>
      <c r="H822" s="2"/>
      <c r="I822" s="2"/>
      <c r="J822" s="2"/>
    </row>
    <row r="823" spans="1:10" ht="14.25" customHeight="1">
      <c r="A823" s="2"/>
      <c r="B823" s="2"/>
      <c r="C823" s="2"/>
      <c r="D823" s="2"/>
      <c r="E823" s="2"/>
      <c r="F823" s="2"/>
      <c r="G823" s="2"/>
      <c r="H823" s="2"/>
      <c r="I823" s="2"/>
      <c r="J823" s="2"/>
    </row>
    <row r="824" spans="1:10" ht="14.25" customHeight="1">
      <c r="A824" s="2"/>
      <c r="B824" s="2"/>
      <c r="C824" s="2"/>
      <c r="D824" s="2"/>
      <c r="E824" s="2"/>
      <c r="F824" s="2"/>
      <c r="G824" s="2"/>
      <c r="H824" s="2"/>
      <c r="I824" s="2"/>
      <c r="J824" s="2"/>
    </row>
    <row r="825" spans="1:10" ht="14.25" customHeight="1">
      <c r="A825" s="2"/>
      <c r="B825" s="2"/>
      <c r="C825" s="2"/>
      <c r="D825" s="2"/>
      <c r="E825" s="2"/>
      <c r="F825" s="2"/>
      <c r="G825" s="2"/>
      <c r="H825" s="2"/>
      <c r="I825" s="2"/>
      <c r="J825" s="2"/>
    </row>
    <row r="826" spans="1:10" ht="14.25" customHeight="1">
      <c r="A826" s="2"/>
      <c r="B826" s="2"/>
      <c r="C826" s="2"/>
      <c r="D826" s="2"/>
      <c r="E826" s="2"/>
      <c r="F826" s="2"/>
      <c r="G826" s="2"/>
      <c r="H826" s="2"/>
      <c r="I826" s="2"/>
      <c r="J826" s="2"/>
    </row>
    <row r="827" spans="1:10" ht="14.25" customHeight="1">
      <c r="A827" s="2"/>
      <c r="B827" s="2"/>
      <c r="C827" s="2"/>
      <c r="D827" s="2"/>
      <c r="E827" s="2"/>
      <c r="F827" s="2"/>
      <c r="G827" s="2"/>
      <c r="H827" s="2"/>
      <c r="I827" s="2"/>
      <c r="J827" s="2"/>
    </row>
    <row r="828" spans="1:10" ht="14.25" customHeight="1">
      <c r="A828" s="2"/>
      <c r="B828" s="2"/>
      <c r="C828" s="2"/>
      <c r="D828" s="2"/>
      <c r="E828" s="2"/>
      <c r="F828" s="2"/>
      <c r="G828" s="2"/>
      <c r="H828" s="2"/>
      <c r="I828" s="2"/>
      <c r="J828" s="2"/>
    </row>
    <row r="829" spans="1:10" ht="14.25" customHeight="1">
      <c r="A829" s="2"/>
      <c r="B829" s="2"/>
      <c r="C829" s="2"/>
      <c r="D829" s="2"/>
      <c r="E829" s="2"/>
      <c r="F829" s="2"/>
      <c r="G829" s="2"/>
      <c r="H829" s="2"/>
      <c r="I829" s="2"/>
      <c r="J829" s="2"/>
    </row>
    <row r="830" spans="1:10" ht="14.25" customHeight="1">
      <c r="A830" s="2"/>
      <c r="B830" s="2"/>
      <c r="C830" s="2"/>
      <c r="D830" s="2"/>
      <c r="E830" s="2"/>
      <c r="F830" s="2"/>
      <c r="G830" s="2"/>
      <c r="H830" s="2"/>
      <c r="I830" s="2"/>
      <c r="J830" s="2"/>
    </row>
    <row r="831" spans="1:10" ht="14.25" customHeight="1">
      <c r="A831" s="2"/>
      <c r="B831" s="2"/>
      <c r="C831" s="2"/>
      <c r="D831" s="2"/>
      <c r="E831" s="2"/>
      <c r="F831" s="2"/>
      <c r="G831" s="2"/>
      <c r="H831" s="2"/>
      <c r="I831" s="2"/>
      <c r="J831" s="2"/>
    </row>
    <row r="832" spans="1:10" ht="14.25" customHeight="1">
      <c r="A832" s="2"/>
      <c r="B832" s="2"/>
      <c r="C832" s="2"/>
      <c r="D832" s="2"/>
      <c r="E832" s="2"/>
      <c r="F832" s="2"/>
      <c r="G832" s="2"/>
      <c r="H832" s="2"/>
      <c r="I832" s="2"/>
      <c r="J832" s="2"/>
    </row>
    <row r="833" spans="1:10" ht="14.25" customHeight="1">
      <c r="A833" s="2"/>
      <c r="B833" s="2"/>
      <c r="C833" s="2"/>
      <c r="D833" s="2"/>
      <c r="E833" s="2"/>
      <c r="F833" s="2"/>
      <c r="G833" s="2"/>
      <c r="H833" s="2"/>
      <c r="I833" s="2"/>
      <c r="J833" s="2"/>
    </row>
    <row r="834" spans="1:10" ht="14.25" customHeight="1">
      <c r="A834" s="2"/>
      <c r="B834" s="2"/>
      <c r="C834" s="2"/>
      <c r="D834" s="2"/>
      <c r="E834" s="2"/>
      <c r="F834" s="2"/>
      <c r="G834" s="2"/>
      <c r="H834" s="2"/>
      <c r="I834" s="2"/>
      <c r="J834" s="2"/>
    </row>
    <row r="835" spans="1:10" ht="14.25" customHeight="1">
      <c r="A835" s="2"/>
      <c r="B835" s="2"/>
      <c r="C835" s="2"/>
      <c r="D835" s="2"/>
      <c r="E835" s="2"/>
      <c r="F835" s="2"/>
      <c r="G835" s="2"/>
      <c r="H835" s="2"/>
      <c r="I835" s="2"/>
      <c r="J835" s="2"/>
    </row>
    <row r="836" spans="1:10" ht="14.25" customHeight="1">
      <c r="A836" s="2"/>
      <c r="B836" s="2"/>
      <c r="C836" s="2"/>
      <c r="D836" s="2"/>
      <c r="E836" s="2"/>
      <c r="F836" s="2"/>
      <c r="G836" s="2"/>
      <c r="H836" s="2"/>
      <c r="I836" s="2"/>
      <c r="J836" s="2"/>
    </row>
    <row r="837" spans="1:10" ht="14.25" customHeight="1">
      <c r="A837" s="2"/>
      <c r="B837" s="2"/>
      <c r="C837" s="2"/>
      <c r="D837" s="2"/>
      <c r="E837" s="2"/>
      <c r="F837" s="2"/>
      <c r="G837" s="2"/>
      <c r="H837" s="2"/>
      <c r="I837" s="2"/>
      <c r="J837" s="2"/>
    </row>
    <row r="838" spans="1:10" ht="14.25" customHeight="1">
      <c r="A838" s="2"/>
      <c r="B838" s="2"/>
      <c r="C838" s="2"/>
      <c r="D838" s="2"/>
      <c r="E838" s="2"/>
      <c r="F838" s="2"/>
      <c r="G838" s="2"/>
      <c r="H838" s="2"/>
      <c r="I838" s="2"/>
      <c r="J838" s="2"/>
    </row>
    <row r="839" spans="1:10" ht="14.25" customHeight="1">
      <c r="A839" s="2"/>
      <c r="B839" s="2"/>
      <c r="C839" s="2"/>
      <c r="D839" s="2"/>
      <c r="E839" s="2"/>
      <c r="F839" s="2"/>
      <c r="G839" s="2"/>
      <c r="H839" s="2"/>
      <c r="I839" s="2"/>
      <c r="J839" s="2"/>
    </row>
    <row r="840" spans="1:10" ht="14.25" customHeight="1">
      <c r="A840" s="2"/>
      <c r="B840" s="2"/>
      <c r="C840" s="2"/>
      <c r="D840" s="2"/>
      <c r="E840" s="2"/>
      <c r="F840" s="2"/>
      <c r="G840" s="2"/>
      <c r="H840" s="2"/>
      <c r="I840" s="2"/>
      <c r="J840" s="2"/>
    </row>
    <row r="841" spans="1:10" ht="14.25" customHeight="1">
      <c r="A841" s="2"/>
      <c r="B841" s="2"/>
      <c r="C841" s="2"/>
      <c r="D841" s="2"/>
      <c r="E841" s="2"/>
      <c r="F841" s="2"/>
      <c r="G841" s="2"/>
      <c r="H841" s="2"/>
      <c r="I841" s="2"/>
      <c r="J841" s="2"/>
    </row>
    <row r="842" spans="1:10" ht="14.25" customHeight="1">
      <c r="A842" s="2"/>
      <c r="B842" s="2"/>
      <c r="C842" s="2"/>
      <c r="D842" s="2"/>
      <c r="E842" s="2"/>
      <c r="F842" s="2"/>
      <c r="G842" s="2"/>
      <c r="H842" s="2"/>
      <c r="I842" s="2"/>
      <c r="J842" s="2"/>
    </row>
    <row r="843" spans="1:10" ht="14.25" customHeight="1">
      <c r="A843" s="2"/>
      <c r="B843" s="2"/>
      <c r="C843" s="2"/>
      <c r="D843" s="2"/>
      <c r="E843" s="2"/>
      <c r="F843" s="2"/>
      <c r="G843" s="2"/>
      <c r="H843" s="2"/>
      <c r="I843" s="2"/>
      <c r="J843" s="2"/>
    </row>
    <row r="844" spans="1:10" ht="14.25" customHeight="1">
      <c r="A844" s="2"/>
      <c r="B844" s="2"/>
      <c r="C844" s="2"/>
      <c r="D844" s="2"/>
      <c r="E844" s="2"/>
      <c r="F844" s="2"/>
      <c r="G844" s="2"/>
      <c r="H844" s="2"/>
      <c r="I844" s="2"/>
      <c r="J844" s="2"/>
    </row>
    <row r="845" spans="1:10" ht="14.25" customHeight="1">
      <c r="A845" s="2"/>
      <c r="B845" s="2"/>
      <c r="C845" s="2"/>
      <c r="D845" s="2"/>
      <c r="E845" s="2"/>
      <c r="F845" s="2"/>
      <c r="G845" s="2"/>
      <c r="H845" s="2"/>
      <c r="I845" s="2"/>
      <c r="J845" s="2"/>
    </row>
    <row r="846" spans="1:10" ht="14.25" customHeight="1">
      <c r="A846" s="2"/>
      <c r="B846" s="2"/>
      <c r="C846" s="2"/>
      <c r="D846" s="2"/>
      <c r="E846" s="2"/>
      <c r="F846" s="2"/>
      <c r="G846" s="2"/>
      <c r="H846" s="2"/>
      <c r="I846" s="2"/>
      <c r="J846" s="2"/>
    </row>
    <row r="847" spans="1:10" ht="14.25" customHeight="1">
      <c r="A847" s="2"/>
      <c r="B847" s="2"/>
      <c r="C847" s="2"/>
      <c r="D847" s="2"/>
      <c r="E847" s="2"/>
      <c r="F847" s="2"/>
      <c r="G847" s="2"/>
      <c r="H847" s="2"/>
      <c r="I847" s="2"/>
      <c r="J847" s="2"/>
    </row>
    <row r="848" spans="1:10" ht="14.25" customHeight="1">
      <c r="A848" s="2"/>
      <c r="B848" s="2"/>
      <c r="C848" s="2"/>
      <c r="D848" s="2"/>
      <c r="E848" s="2"/>
      <c r="F848" s="2"/>
      <c r="G848" s="2"/>
      <c r="H848" s="2"/>
      <c r="I848" s="2"/>
      <c r="J848" s="2"/>
    </row>
    <row r="849" spans="1:10" ht="14.25" customHeight="1">
      <c r="A849" s="2"/>
      <c r="B849" s="2"/>
      <c r="C849" s="2"/>
      <c r="D849" s="2"/>
      <c r="E849" s="2"/>
      <c r="F849" s="2"/>
      <c r="G849" s="2"/>
      <c r="H849" s="2"/>
      <c r="I849" s="2"/>
      <c r="J849" s="2"/>
    </row>
    <row r="850" spans="1:10" ht="14.25" customHeight="1">
      <c r="A850" s="2"/>
      <c r="B850" s="2"/>
      <c r="C850" s="2"/>
      <c r="D850" s="2"/>
      <c r="E850" s="2"/>
      <c r="F850" s="2"/>
      <c r="G850" s="2"/>
      <c r="H850" s="2"/>
      <c r="I850" s="2"/>
      <c r="J850" s="2"/>
    </row>
    <row r="851" spans="1:10" ht="14.25" customHeight="1">
      <c r="A851" s="2"/>
      <c r="B851" s="2"/>
      <c r="C851" s="2"/>
      <c r="D851" s="2"/>
      <c r="E851" s="2"/>
      <c r="F851" s="2"/>
      <c r="G851" s="2"/>
      <c r="H851" s="2"/>
      <c r="I851" s="2"/>
      <c r="J851" s="2"/>
    </row>
    <row r="852" spans="1:10" ht="14.25" customHeight="1">
      <c r="A852" s="2"/>
      <c r="B852" s="2"/>
      <c r="C852" s="2"/>
      <c r="D852" s="2"/>
      <c r="E852" s="2"/>
      <c r="F852" s="2"/>
      <c r="G852" s="2"/>
      <c r="H852" s="2"/>
      <c r="I852" s="2"/>
      <c r="J852" s="2"/>
    </row>
    <row r="853" spans="1:10" ht="14.25" customHeight="1">
      <c r="A853" s="2"/>
      <c r="B853" s="2"/>
      <c r="C853" s="2"/>
      <c r="D853" s="2"/>
      <c r="E853" s="2"/>
      <c r="F853" s="2"/>
      <c r="G853" s="2"/>
      <c r="H853" s="2"/>
      <c r="I853" s="2"/>
      <c r="J853" s="2"/>
    </row>
    <row r="854" spans="1:10" ht="14.25" customHeight="1">
      <c r="A854" s="2"/>
      <c r="B854" s="2"/>
      <c r="C854" s="2"/>
      <c r="D854" s="2"/>
      <c r="E854" s="2"/>
      <c r="F854" s="2"/>
      <c r="G854" s="2"/>
      <c r="H854" s="2"/>
      <c r="I854" s="2"/>
      <c r="J854" s="2"/>
    </row>
    <row r="855" spans="1:10" ht="14.25" customHeight="1">
      <c r="A855" s="2"/>
      <c r="B855" s="2"/>
      <c r="C855" s="2"/>
      <c r="D855" s="2"/>
      <c r="E855" s="2"/>
      <c r="F855" s="2"/>
      <c r="G855" s="2"/>
      <c r="H855" s="2"/>
      <c r="I855" s="2"/>
      <c r="J855" s="2"/>
    </row>
    <row r="856" spans="1:10" ht="14.25" customHeight="1">
      <c r="A856" s="2"/>
      <c r="B856" s="2"/>
      <c r="C856" s="2"/>
      <c r="D856" s="2"/>
      <c r="E856" s="2"/>
      <c r="F856" s="2"/>
      <c r="G856" s="2"/>
      <c r="H856" s="2"/>
      <c r="I856" s="2"/>
      <c r="J856" s="2"/>
    </row>
    <row r="857" spans="1:10" ht="14.25" customHeight="1">
      <c r="A857" s="2"/>
      <c r="B857" s="2"/>
      <c r="C857" s="2"/>
      <c r="D857" s="2"/>
      <c r="E857" s="2"/>
      <c r="F857" s="2"/>
      <c r="G857" s="2"/>
      <c r="H857" s="2"/>
      <c r="I857" s="2"/>
      <c r="J857" s="2"/>
    </row>
    <row r="858" spans="1:10" ht="14.25" customHeight="1">
      <c r="A858" s="2"/>
      <c r="B858" s="2"/>
      <c r="C858" s="2"/>
      <c r="D858" s="2"/>
      <c r="E858" s="2"/>
      <c r="F858" s="2"/>
      <c r="G858" s="2"/>
      <c r="H858" s="2"/>
      <c r="I858" s="2"/>
      <c r="J858" s="2"/>
    </row>
    <row r="859" spans="1:10" ht="14.25" customHeight="1">
      <c r="A859" s="2"/>
      <c r="B859" s="2"/>
      <c r="C859" s="2"/>
      <c r="D859" s="2"/>
      <c r="E859" s="2"/>
      <c r="F859" s="2"/>
      <c r="G859" s="2"/>
      <c r="H859" s="2"/>
      <c r="I859" s="2"/>
      <c r="J859" s="2"/>
    </row>
    <row r="860" spans="1:10" ht="14.25" customHeight="1">
      <c r="A860" s="2"/>
      <c r="B860" s="2"/>
      <c r="C860" s="2"/>
      <c r="D860" s="2"/>
      <c r="E860" s="2"/>
      <c r="F860" s="2"/>
      <c r="G860" s="2"/>
      <c r="H860" s="2"/>
      <c r="I860" s="2"/>
      <c r="J860" s="2"/>
    </row>
    <row r="861" spans="1:10" ht="14.25" customHeight="1">
      <c r="A861" s="2"/>
      <c r="B861" s="2"/>
      <c r="C861" s="2"/>
      <c r="D861" s="2"/>
      <c r="E861" s="2"/>
      <c r="F861" s="2"/>
      <c r="G861" s="2"/>
      <c r="H861" s="2"/>
      <c r="I861" s="2"/>
      <c r="J861" s="2"/>
    </row>
    <row r="862" spans="1:10" ht="14.25" customHeight="1">
      <c r="A862" s="2"/>
      <c r="B862" s="2"/>
      <c r="C862" s="2"/>
      <c r="D862" s="2"/>
      <c r="E862" s="2"/>
      <c r="F862" s="2"/>
      <c r="G862" s="2"/>
      <c r="H862" s="2"/>
      <c r="I862" s="2"/>
      <c r="J862" s="2"/>
    </row>
    <row r="863" spans="1:10" ht="14.25" customHeight="1">
      <c r="A863" s="2"/>
      <c r="B863" s="2"/>
      <c r="C863" s="2"/>
      <c r="D863" s="2"/>
      <c r="E863" s="2"/>
      <c r="F863" s="2"/>
      <c r="G863" s="2"/>
      <c r="H863" s="2"/>
      <c r="I863" s="2"/>
      <c r="J863" s="2"/>
    </row>
    <row r="864" spans="1:10" ht="14.25" customHeight="1">
      <c r="A864" s="2"/>
      <c r="B864" s="2"/>
      <c r="C864" s="2"/>
      <c r="D864" s="2"/>
      <c r="E864" s="2"/>
      <c r="F864" s="2"/>
      <c r="G864" s="2"/>
      <c r="H864" s="2"/>
      <c r="I864" s="2"/>
      <c r="J864" s="2"/>
    </row>
    <row r="865" spans="1:10" ht="14.25" customHeight="1">
      <c r="A865" s="2"/>
      <c r="B865" s="2"/>
      <c r="C865" s="2"/>
      <c r="D865" s="2"/>
      <c r="E865" s="2"/>
      <c r="F865" s="2"/>
      <c r="G865" s="2"/>
      <c r="H865" s="2"/>
      <c r="I865" s="2"/>
      <c r="J865" s="2"/>
    </row>
    <row r="866" spans="1:10" ht="14.25" customHeight="1">
      <c r="A866" s="2"/>
      <c r="B866" s="2"/>
      <c r="C866" s="2"/>
      <c r="D866" s="2"/>
      <c r="E866" s="2"/>
      <c r="F866" s="2"/>
      <c r="G866" s="2"/>
      <c r="H866" s="2"/>
      <c r="I866" s="2"/>
      <c r="J866" s="2"/>
    </row>
    <row r="867" spans="1:10" ht="14.25" customHeight="1">
      <c r="A867" s="2"/>
      <c r="B867" s="2"/>
      <c r="C867" s="2"/>
      <c r="D867" s="2"/>
      <c r="E867" s="2"/>
      <c r="F867" s="2"/>
      <c r="G867" s="2"/>
      <c r="H867" s="2"/>
      <c r="I867" s="2"/>
      <c r="J867" s="2"/>
    </row>
    <row r="868" spans="1:10" ht="14.25" customHeight="1">
      <c r="A868" s="2"/>
      <c r="B868" s="2"/>
      <c r="C868" s="2"/>
      <c r="D868" s="2"/>
      <c r="E868" s="2"/>
      <c r="F868" s="2"/>
      <c r="G868" s="2"/>
      <c r="H868" s="2"/>
      <c r="I868" s="2"/>
      <c r="J868" s="2"/>
    </row>
    <row r="869" spans="1:10" ht="14.25" customHeight="1">
      <c r="A869" s="2"/>
      <c r="B869" s="2"/>
      <c r="C869" s="2"/>
      <c r="D869" s="2"/>
      <c r="E869" s="2"/>
      <c r="F869" s="2"/>
      <c r="G869" s="2"/>
      <c r="H869" s="2"/>
      <c r="I869" s="2"/>
      <c r="J869" s="2"/>
    </row>
    <row r="870" spans="1:10" ht="14.25" customHeight="1">
      <c r="A870" s="2"/>
      <c r="B870" s="2"/>
      <c r="C870" s="2"/>
      <c r="D870" s="2"/>
      <c r="E870" s="2"/>
      <c r="F870" s="2"/>
      <c r="G870" s="2"/>
      <c r="H870" s="2"/>
      <c r="I870" s="2"/>
      <c r="J870" s="2"/>
    </row>
    <row r="871" spans="1:10" ht="14.25" customHeight="1">
      <c r="A871" s="2"/>
      <c r="B871" s="2"/>
      <c r="C871" s="2"/>
      <c r="D871" s="2"/>
      <c r="E871" s="2"/>
      <c r="F871" s="2"/>
      <c r="G871" s="2"/>
      <c r="H871" s="2"/>
      <c r="I871" s="2"/>
      <c r="J871" s="2"/>
    </row>
    <row r="872" spans="1:10" ht="14.25" customHeight="1">
      <c r="A872" s="2"/>
      <c r="B872" s="2"/>
      <c r="C872" s="2"/>
      <c r="D872" s="2"/>
      <c r="E872" s="2"/>
      <c r="F872" s="2"/>
      <c r="G872" s="2"/>
      <c r="H872" s="2"/>
      <c r="I872" s="2"/>
      <c r="J872" s="2"/>
    </row>
    <row r="873" spans="1:10" ht="14.25" customHeight="1">
      <c r="A873" s="2"/>
      <c r="B873" s="2"/>
      <c r="C873" s="2"/>
      <c r="D873" s="2"/>
      <c r="E873" s="2"/>
      <c r="F873" s="2"/>
      <c r="G873" s="2"/>
      <c r="H873" s="2"/>
      <c r="I873" s="2"/>
      <c r="J873" s="2"/>
    </row>
    <row r="874" spans="1:10" ht="14.25" customHeight="1">
      <c r="A874" s="2"/>
      <c r="B874" s="2"/>
      <c r="C874" s="2"/>
      <c r="D874" s="2"/>
      <c r="E874" s="2"/>
      <c r="F874" s="2"/>
      <c r="G874" s="2"/>
      <c r="H874" s="2"/>
      <c r="I874" s="2"/>
      <c r="J874" s="2"/>
    </row>
    <row r="875" spans="1:10" ht="14.25" customHeight="1">
      <c r="A875" s="2"/>
      <c r="B875" s="2"/>
      <c r="C875" s="2"/>
      <c r="D875" s="2"/>
      <c r="E875" s="2"/>
      <c r="F875" s="2"/>
      <c r="G875" s="2"/>
      <c r="H875" s="2"/>
      <c r="I875" s="2"/>
      <c r="J875" s="2"/>
    </row>
    <row r="876" spans="1:10" ht="14.25" customHeight="1">
      <c r="A876" s="2"/>
      <c r="B876" s="2"/>
      <c r="C876" s="2"/>
      <c r="D876" s="2"/>
      <c r="E876" s="2"/>
      <c r="F876" s="2"/>
      <c r="G876" s="2"/>
      <c r="H876" s="2"/>
      <c r="I876" s="2"/>
      <c r="J876" s="2"/>
    </row>
    <row r="877" spans="1:10" ht="14.25" customHeight="1">
      <c r="A877" s="2"/>
      <c r="B877" s="2"/>
      <c r="C877" s="2"/>
      <c r="D877" s="2"/>
      <c r="E877" s="2"/>
      <c r="F877" s="2"/>
      <c r="G877" s="2"/>
      <c r="H877" s="2"/>
      <c r="I877" s="2"/>
      <c r="J877" s="2"/>
    </row>
    <row r="878" spans="1:10" ht="14.25" customHeight="1">
      <c r="A878" s="2"/>
      <c r="B878" s="2"/>
      <c r="C878" s="2"/>
      <c r="D878" s="2"/>
      <c r="E878" s="2"/>
      <c r="F878" s="2"/>
      <c r="G878" s="2"/>
      <c r="H878" s="2"/>
      <c r="I878" s="2"/>
      <c r="J878" s="2"/>
    </row>
    <row r="879" spans="1:10" ht="14.25" customHeight="1">
      <c r="A879" s="2"/>
      <c r="B879" s="2"/>
      <c r="C879" s="2"/>
      <c r="D879" s="2"/>
      <c r="E879" s="2"/>
      <c r="F879" s="2"/>
      <c r="G879" s="2"/>
      <c r="H879" s="2"/>
      <c r="I879" s="2"/>
      <c r="J879" s="2"/>
    </row>
    <row r="880" spans="1:10" ht="14.25" customHeight="1">
      <c r="A880" s="2"/>
      <c r="B880" s="2"/>
      <c r="C880" s="2"/>
      <c r="D880" s="2"/>
      <c r="E880" s="2"/>
      <c r="F880" s="2"/>
      <c r="G880" s="2"/>
      <c r="H880" s="2"/>
      <c r="I880" s="2"/>
      <c r="J880" s="2"/>
    </row>
    <row r="881" spans="1:10" ht="14.25" customHeight="1">
      <c r="A881" s="2"/>
      <c r="B881" s="2"/>
      <c r="C881" s="2"/>
      <c r="D881" s="2"/>
      <c r="E881" s="2"/>
      <c r="F881" s="2"/>
      <c r="G881" s="2"/>
      <c r="H881" s="2"/>
      <c r="I881" s="2"/>
      <c r="J881" s="2"/>
    </row>
    <row r="882" spans="1:10" ht="14.25" customHeight="1">
      <c r="A882" s="2"/>
      <c r="B882" s="2"/>
      <c r="C882" s="2"/>
      <c r="D882" s="2"/>
      <c r="E882" s="2"/>
      <c r="F882" s="2"/>
      <c r="G882" s="2"/>
      <c r="H882" s="2"/>
      <c r="I882" s="2"/>
      <c r="J882" s="2"/>
    </row>
    <row r="883" spans="1:10" ht="14.25" customHeight="1">
      <c r="A883" s="2"/>
      <c r="B883" s="2"/>
      <c r="C883" s="2"/>
      <c r="D883" s="2"/>
      <c r="E883" s="2"/>
      <c r="F883" s="2"/>
      <c r="G883" s="2"/>
      <c r="H883" s="2"/>
      <c r="I883" s="2"/>
      <c r="J883" s="2"/>
    </row>
    <row r="884" spans="1:10" ht="14.25" customHeight="1">
      <c r="A884" s="2"/>
      <c r="B884" s="2"/>
      <c r="C884" s="2"/>
      <c r="D884" s="2"/>
      <c r="E884" s="2"/>
      <c r="F884" s="2"/>
      <c r="G884" s="2"/>
      <c r="H884" s="2"/>
      <c r="I884" s="2"/>
      <c r="J884" s="2"/>
    </row>
    <row r="885" spans="1:10" ht="14.25" customHeight="1">
      <c r="A885" s="2"/>
      <c r="B885" s="2"/>
      <c r="C885" s="2"/>
      <c r="D885" s="2"/>
      <c r="E885" s="2"/>
      <c r="F885" s="2"/>
      <c r="G885" s="2"/>
      <c r="H885" s="2"/>
      <c r="I885" s="2"/>
      <c r="J885" s="2"/>
    </row>
    <row r="886" spans="1:10" ht="14.25" customHeight="1">
      <c r="A886" s="2"/>
      <c r="B886" s="2"/>
      <c r="C886" s="2"/>
      <c r="D886" s="2"/>
      <c r="E886" s="2"/>
      <c r="F886" s="2"/>
      <c r="G886" s="2"/>
      <c r="H886" s="2"/>
      <c r="I886" s="2"/>
      <c r="J886" s="2"/>
    </row>
    <row r="887" spans="1:10" ht="14.25" customHeight="1">
      <c r="A887" s="2"/>
      <c r="B887" s="2"/>
      <c r="C887" s="2"/>
      <c r="D887" s="2"/>
      <c r="E887" s="2"/>
      <c r="F887" s="2"/>
      <c r="G887" s="2"/>
      <c r="H887" s="2"/>
      <c r="I887" s="2"/>
      <c r="J887" s="2"/>
    </row>
    <row r="888" spans="1:10" ht="14.25" customHeight="1">
      <c r="A888" s="2"/>
      <c r="B888" s="2"/>
      <c r="C888" s="2"/>
      <c r="D888" s="2"/>
      <c r="E888" s="2"/>
      <c r="F888" s="2"/>
      <c r="G888" s="2"/>
      <c r="H888" s="2"/>
      <c r="I888" s="2"/>
      <c r="J888" s="2"/>
    </row>
    <row r="889" spans="1:10" ht="14.25" customHeight="1">
      <c r="A889" s="2"/>
      <c r="B889" s="2"/>
      <c r="C889" s="2"/>
      <c r="D889" s="2"/>
      <c r="E889" s="2"/>
      <c r="F889" s="2"/>
      <c r="G889" s="2"/>
      <c r="H889" s="2"/>
      <c r="I889" s="2"/>
      <c r="J889" s="2"/>
    </row>
    <row r="890" spans="1:10" ht="14.25" customHeight="1">
      <c r="A890" s="2"/>
      <c r="B890" s="2"/>
      <c r="C890" s="2"/>
      <c r="D890" s="2"/>
      <c r="E890" s="2"/>
      <c r="F890" s="2"/>
      <c r="G890" s="2"/>
      <c r="H890" s="2"/>
      <c r="I890" s="2"/>
      <c r="J890" s="2"/>
    </row>
    <row r="891" spans="1:10" ht="14.25" customHeight="1">
      <c r="A891" s="2"/>
      <c r="B891" s="2"/>
      <c r="C891" s="2"/>
      <c r="D891" s="2"/>
      <c r="E891" s="2"/>
      <c r="F891" s="2"/>
      <c r="G891" s="2"/>
      <c r="H891" s="2"/>
      <c r="I891" s="2"/>
      <c r="J891" s="2"/>
    </row>
    <row r="892" spans="1:10" ht="14.25" customHeight="1">
      <c r="A892" s="2"/>
      <c r="B892" s="2"/>
      <c r="C892" s="2"/>
      <c r="D892" s="2"/>
      <c r="E892" s="2"/>
      <c r="F892" s="2"/>
      <c r="G892" s="2"/>
      <c r="H892" s="2"/>
      <c r="I892" s="2"/>
      <c r="J892" s="2"/>
    </row>
    <row r="893" spans="1:10" ht="14.25" customHeight="1">
      <c r="A893" s="2"/>
      <c r="B893" s="2"/>
      <c r="C893" s="2"/>
      <c r="D893" s="2"/>
      <c r="E893" s="2"/>
      <c r="F893" s="2"/>
      <c r="G893" s="2"/>
      <c r="H893" s="2"/>
      <c r="I893" s="2"/>
      <c r="J893" s="2"/>
    </row>
    <row r="894" spans="1:10" ht="14.25" customHeight="1">
      <c r="A894" s="2"/>
      <c r="B894" s="2"/>
      <c r="C894" s="2"/>
      <c r="D894" s="2"/>
      <c r="E894" s="2"/>
      <c r="F894" s="2"/>
      <c r="G894" s="2"/>
      <c r="H894" s="2"/>
      <c r="I894" s="2"/>
      <c r="J894" s="2"/>
    </row>
    <row r="895" spans="1:10" ht="14.25" customHeight="1">
      <c r="A895" s="2"/>
      <c r="B895" s="2"/>
      <c r="C895" s="2"/>
      <c r="D895" s="2"/>
      <c r="E895" s="2"/>
      <c r="F895" s="2"/>
      <c r="G895" s="2"/>
      <c r="H895" s="2"/>
      <c r="I895" s="2"/>
      <c r="J895" s="2"/>
    </row>
    <row r="896" spans="1:10" ht="14.25" customHeight="1">
      <c r="A896" s="2"/>
      <c r="B896" s="2"/>
      <c r="C896" s="2"/>
      <c r="D896" s="2"/>
      <c r="E896" s="2"/>
      <c r="F896" s="2"/>
      <c r="G896" s="2"/>
      <c r="H896" s="2"/>
      <c r="I896" s="2"/>
      <c r="J896" s="2"/>
    </row>
    <row r="897" spans="1:10" ht="14.25" customHeight="1">
      <c r="A897" s="2"/>
      <c r="B897" s="2"/>
      <c r="C897" s="2"/>
      <c r="D897" s="2"/>
      <c r="E897" s="2"/>
      <c r="F897" s="2"/>
      <c r="G897" s="2"/>
      <c r="H897" s="2"/>
      <c r="I897" s="2"/>
      <c r="J897" s="2"/>
    </row>
    <row r="898" spans="1:10" ht="14.25" customHeight="1">
      <c r="A898" s="2"/>
      <c r="B898" s="2"/>
      <c r="C898" s="2"/>
      <c r="D898" s="2"/>
      <c r="E898" s="2"/>
      <c r="F898" s="2"/>
      <c r="G898" s="2"/>
      <c r="H898" s="2"/>
      <c r="I898" s="2"/>
      <c r="J898" s="2"/>
    </row>
    <row r="899" spans="1:10" ht="14.25" customHeight="1">
      <c r="A899" s="2"/>
      <c r="B899" s="2"/>
      <c r="C899" s="2"/>
      <c r="D899" s="2"/>
      <c r="E899" s="2"/>
      <c r="F899" s="2"/>
      <c r="G899" s="2"/>
      <c r="H899" s="2"/>
      <c r="I899" s="2"/>
      <c r="J899" s="2"/>
    </row>
    <row r="900" spans="1:10" ht="14.25" customHeight="1">
      <c r="A900" s="2"/>
      <c r="B900" s="2"/>
      <c r="C900" s="2"/>
      <c r="D900" s="2"/>
      <c r="E900" s="2"/>
      <c r="F900" s="2"/>
      <c r="G900" s="2"/>
      <c r="H900" s="2"/>
      <c r="I900" s="2"/>
      <c r="J900" s="2"/>
    </row>
    <row r="901" spans="1:10" ht="14.25" customHeight="1">
      <c r="A901" s="2"/>
      <c r="B901" s="2"/>
      <c r="C901" s="2"/>
      <c r="D901" s="2"/>
      <c r="E901" s="2"/>
      <c r="F901" s="2"/>
      <c r="G901" s="2"/>
      <c r="H901" s="2"/>
      <c r="I901" s="2"/>
      <c r="J901" s="2"/>
    </row>
    <row r="902" spans="1:10" ht="14.25" customHeight="1">
      <c r="A902" s="2"/>
      <c r="B902" s="2"/>
      <c r="C902" s="2"/>
      <c r="D902" s="2"/>
      <c r="E902" s="2"/>
      <c r="F902" s="2"/>
      <c r="G902" s="2"/>
      <c r="H902" s="2"/>
      <c r="I902" s="2"/>
      <c r="J902" s="2"/>
    </row>
    <row r="903" spans="1:10" ht="14.25" customHeight="1">
      <c r="A903" s="2"/>
      <c r="B903" s="2"/>
      <c r="C903" s="2"/>
      <c r="D903" s="2"/>
      <c r="E903" s="2"/>
      <c r="F903" s="2"/>
      <c r="G903" s="2"/>
      <c r="H903" s="2"/>
      <c r="I903" s="2"/>
      <c r="J903" s="2"/>
    </row>
    <row r="904" spans="1:10" ht="14.25" customHeight="1">
      <c r="A904" s="2"/>
      <c r="B904" s="2"/>
      <c r="C904" s="2"/>
      <c r="D904" s="2"/>
      <c r="E904" s="2"/>
      <c r="F904" s="2"/>
      <c r="G904" s="2"/>
      <c r="H904" s="2"/>
      <c r="I904" s="2"/>
      <c r="J904" s="2"/>
    </row>
    <row r="905" spans="1:10" ht="14.25" customHeight="1">
      <c r="A905" s="2"/>
      <c r="B905" s="2"/>
      <c r="C905" s="2"/>
      <c r="D905" s="2"/>
      <c r="E905" s="2"/>
      <c r="F905" s="2"/>
      <c r="G905" s="2"/>
      <c r="H905" s="2"/>
      <c r="I905" s="2"/>
      <c r="J905" s="2"/>
    </row>
    <row r="906" spans="1:10" ht="14.25" customHeight="1">
      <c r="A906" s="2"/>
      <c r="B906" s="2"/>
      <c r="C906" s="2"/>
      <c r="D906" s="2"/>
      <c r="E906" s="2"/>
      <c r="F906" s="2"/>
      <c r="G906" s="2"/>
      <c r="H906" s="2"/>
      <c r="I906" s="2"/>
      <c r="J906" s="2"/>
    </row>
    <row r="907" spans="1:10" ht="14.25" customHeight="1">
      <c r="A907" s="2"/>
      <c r="B907" s="2"/>
      <c r="C907" s="2"/>
      <c r="D907" s="2"/>
      <c r="E907" s="2"/>
      <c r="F907" s="2"/>
      <c r="G907" s="2"/>
      <c r="H907" s="2"/>
      <c r="I907" s="2"/>
      <c r="J907" s="2"/>
    </row>
    <row r="908" spans="1:10" ht="14.25" customHeight="1">
      <c r="A908" s="2"/>
      <c r="B908" s="2"/>
      <c r="C908" s="2"/>
      <c r="D908" s="2"/>
      <c r="E908" s="2"/>
      <c r="F908" s="2"/>
      <c r="G908" s="2"/>
      <c r="H908" s="2"/>
      <c r="I908" s="2"/>
      <c r="J908" s="2"/>
    </row>
    <row r="909" spans="1:10" ht="14.25" customHeight="1">
      <c r="A909" s="2"/>
      <c r="B909" s="2"/>
      <c r="C909" s="2"/>
      <c r="D909" s="2"/>
      <c r="E909" s="2"/>
      <c r="F909" s="2"/>
      <c r="G909" s="2"/>
      <c r="H909" s="2"/>
      <c r="I909" s="2"/>
      <c r="J909" s="2"/>
    </row>
    <row r="910" spans="1:10" ht="14.25" customHeight="1">
      <c r="A910" s="2"/>
      <c r="B910" s="2"/>
      <c r="C910" s="2"/>
      <c r="D910" s="2"/>
      <c r="E910" s="2"/>
      <c r="F910" s="2"/>
      <c r="G910" s="2"/>
      <c r="H910" s="2"/>
      <c r="I910" s="2"/>
      <c r="J910" s="2"/>
    </row>
    <row r="911" spans="1:10" ht="14.25" customHeight="1">
      <c r="A911" s="2"/>
      <c r="B911" s="2"/>
      <c r="C911" s="2"/>
      <c r="D911" s="2"/>
      <c r="E911" s="2"/>
      <c r="F911" s="2"/>
      <c r="G911" s="2"/>
      <c r="H911" s="2"/>
      <c r="I911" s="2"/>
      <c r="J911" s="2"/>
    </row>
    <row r="912" spans="1:10" ht="14.25" customHeight="1">
      <c r="A912" s="2"/>
      <c r="B912" s="2"/>
      <c r="C912" s="2"/>
      <c r="D912" s="2"/>
      <c r="E912" s="2"/>
      <c r="F912" s="2"/>
      <c r="G912" s="2"/>
      <c r="H912" s="2"/>
      <c r="I912" s="2"/>
      <c r="J912" s="2"/>
    </row>
    <row r="913" spans="1:10" ht="14.25" customHeight="1">
      <c r="A913" s="2"/>
      <c r="B913" s="2"/>
      <c r="C913" s="2"/>
      <c r="D913" s="2"/>
      <c r="E913" s="2"/>
      <c r="F913" s="2"/>
      <c r="G913" s="2"/>
      <c r="H913" s="2"/>
      <c r="I913" s="2"/>
      <c r="J913" s="2"/>
    </row>
    <row r="914" spans="1:10" ht="14.25" customHeight="1">
      <c r="A914" s="2"/>
      <c r="B914" s="2"/>
      <c r="C914" s="2"/>
      <c r="D914" s="2"/>
      <c r="E914" s="2"/>
      <c r="F914" s="2"/>
      <c r="G914" s="2"/>
      <c r="H914" s="2"/>
      <c r="I914" s="2"/>
      <c r="J914" s="2"/>
    </row>
    <row r="915" spans="1:10" ht="14.25" customHeight="1">
      <c r="A915" s="2"/>
      <c r="B915" s="2"/>
      <c r="C915" s="2"/>
      <c r="D915" s="2"/>
      <c r="E915" s="2"/>
      <c r="F915" s="2"/>
      <c r="G915" s="2"/>
      <c r="H915" s="2"/>
      <c r="I915" s="2"/>
      <c r="J915" s="2"/>
    </row>
    <row r="916" spans="1:10" ht="14.25" customHeight="1">
      <c r="A916" s="2"/>
      <c r="B916" s="2"/>
      <c r="C916" s="2"/>
      <c r="D916" s="2"/>
      <c r="E916" s="2"/>
      <c r="F916" s="2"/>
      <c r="G916" s="2"/>
      <c r="H916" s="2"/>
      <c r="I916" s="2"/>
      <c r="J916" s="2"/>
    </row>
    <row r="917" spans="1:10" ht="14.25" customHeight="1">
      <c r="A917" s="2"/>
      <c r="B917" s="2"/>
      <c r="C917" s="2"/>
      <c r="D917" s="2"/>
      <c r="E917" s="2"/>
      <c r="F917" s="2"/>
      <c r="G917" s="2"/>
      <c r="H917" s="2"/>
      <c r="I917" s="2"/>
      <c r="J917" s="2"/>
    </row>
    <row r="918" spans="1:10" ht="14.25" customHeight="1">
      <c r="A918" s="2"/>
      <c r="B918" s="2"/>
      <c r="C918" s="2"/>
      <c r="D918" s="2"/>
      <c r="E918" s="2"/>
      <c r="F918" s="2"/>
      <c r="G918" s="2"/>
      <c r="H918" s="2"/>
      <c r="I918" s="2"/>
      <c r="J918" s="2"/>
    </row>
    <row r="919" spans="1:10" ht="14.25" customHeight="1">
      <c r="A919" s="2"/>
      <c r="B919" s="2"/>
      <c r="C919" s="2"/>
      <c r="D919" s="2"/>
      <c r="E919" s="2"/>
      <c r="F919" s="2"/>
      <c r="G919" s="2"/>
      <c r="H919" s="2"/>
      <c r="I919" s="2"/>
      <c r="J919" s="2"/>
    </row>
    <row r="920" spans="1:10" ht="14.25" customHeight="1">
      <c r="A920" s="2"/>
      <c r="B920" s="2"/>
      <c r="C920" s="2"/>
      <c r="D920" s="2"/>
      <c r="E920" s="2"/>
      <c r="F920" s="2"/>
      <c r="G920" s="2"/>
      <c r="H920" s="2"/>
      <c r="I920" s="2"/>
      <c r="J920" s="2"/>
    </row>
    <row r="921" spans="1:10" ht="14.25" customHeight="1">
      <c r="A921" s="2"/>
      <c r="B921" s="2"/>
      <c r="C921" s="2"/>
      <c r="D921" s="2"/>
      <c r="E921" s="2"/>
      <c r="F921" s="2"/>
      <c r="G921" s="2"/>
      <c r="H921" s="2"/>
      <c r="I921" s="2"/>
      <c r="J921" s="2"/>
    </row>
    <row r="922" spans="1:10" ht="14.25" customHeight="1">
      <c r="A922" s="2"/>
      <c r="B922" s="2"/>
      <c r="C922" s="2"/>
      <c r="D922" s="2"/>
      <c r="E922" s="2"/>
      <c r="F922" s="2"/>
      <c r="G922" s="2"/>
      <c r="H922" s="2"/>
      <c r="I922" s="2"/>
      <c r="J922" s="2"/>
    </row>
    <row r="923" spans="1:10" ht="14.25" customHeight="1">
      <c r="A923" s="2"/>
      <c r="B923" s="2"/>
      <c r="C923" s="2"/>
      <c r="D923" s="2"/>
      <c r="E923" s="2"/>
      <c r="F923" s="2"/>
      <c r="G923" s="2"/>
      <c r="H923" s="2"/>
      <c r="I923" s="2"/>
      <c r="J923" s="2"/>
    </row>
    <row r="924" spans="1:10" ht="14.25" customHeight="1">
      <c r="A924" s="2"/>
      <c r="B924" s="2"/>
      <c r="C924" s="2"/>
      <c r="D924" s="2"/>
      <c r="E924" s="2"/>
      <c r="F924" s="2"/>
      <c r="G924" s="2"/>
      <c r="H924" s="2"/>
      <c r="I924" s="2"/>
      <c r="J924" s="2"/>
    </row>
    <row r="925" spans="1:10" ht="14.25" customHeight="1">
      <c r="A925" s="2"/>
      <c r="B925" s="2"/>
      <c r="C925" s="2"/>
      <c r="D925" s="2"/>
      <c r="E925" s="2"/>
      <c r="F925" s="2"/>
      <c r="G925" s="2"/>
      <c r="H925" s="2"/>
      <c r="I925" s="2"/>
      <c r="J925" s="2"/>
    </row>
    <row r="926" spans="1:10" ht="14.25" customHeight="1">
      <c r="A926" s="2"/>
      <c r="B926" s="2"/>
      <c r="C926" s="2"/>
      <c r="D926" s="2"/>
      <c r="E926" s="2"/>
      <c r="F926" s="2"/>
      <c r="G926" s="2"/>
      <c r="H926" s="2"/>
      <c r="I926" s="2"/>
      <c r="J926" s="2"/>
    </row>
    <row r="927" spans="1:10" ht="14.25" customHeight="1">
      <c r="A927" s="2"/>
      <c r="B927" s="2"/>
      <c r="C927" s="2"/>
      <c r="D927" s="2"/>
      <c r="E927" s="2"/>
      <c r="F927" s="2"/>
      <c r="G927" s="2"/>
      <c r="H927" s="2"/>
      <c r="I927" s="2"/>
      <c r="J927" s="2"/>
    </row>
    <row r="928" spans="1:10" ht="14.25" customHeight="1">
      <c r="A928" s="2"/>
      <c r="B928" s="2"/>
      <c r="C928" s="2"/>
      <c r="D928" s="2"/>
      <c r="E928" s="2"/>
      <c r="F928" s="2"/>
      <c r="G928" s="2"/>
      <c r="H928" s="2"/>
      <c r="I928" s="2"/>
      <c r="J928" s="2"/>
    </row>
    <row r="929" spans="1:10" ht="14.25" customHeight="1">
      <c r="A929" s="2"/>
      <c r="B929" s="2"/>
      <c r="C929" s="2"/>
      <c r="D929" s="2"/>
      <c r="E929" s="2"/>
      <c r="F929" s="2"/>
      <c r="G929" s="2"/>
      <c r="H929" s="2"/>
      <c r="I929" s="2"/>
      <c r="J929" s="2"/>
    </row>
    <row r="930" spans="1:10" ht="14.25" customHeight="1">
      <c r="A930" s="2"/>
      <c r="B930" s="2"/>
      <c r="C930" s="2"/>
      <c r="D930" s="2"/>
      <c r="E930" s="2"/>
      <c r="F930" s="2"/>
      <c r="G930" s="2"/>
      <c r="H930" s="2"/>
      <c r="I930" s="2"/>
      <c r="J930" s="2"/>
    </row>
    <row r="931" spans="1:10" ht="14.25" customHeight="1">
      <c r="A931" s="2"/>
      <c r="B931" s="2"/>
      <c r="C931" s="2"/>
      <c r="D931" s="2"/>
      <c r="E931" s="2"/>
      <c r="F931" s="2"/>
      <c r="G931" s="2"/>
      <c r="H931" s="2"/>
      <c r="I931" s="2"/>
      <c r="J931" s="2"/>
    </row>
    <row r="932" spans="1:10" ht="14.25" customHeight="1">
      <c r="A932" s="2"/>
      <c r="B932" s="2"/>
      <c r="C932" s="2"/>
      <c r="D932" s="2"/>
      <c r="E932" s="2"/>
      <c r="F932" s="2"/>
      <c r="G932" s="2"/>
      <c r="H932" s="2"/>
      <c r="I932" s="2"/>
      <c r="J932" s="2"/>
    </row>
    <row r="933" spans="1:10" ht="14.25" customHeight="1">
      <c r="A933" s="2"/>
      <c r="B933" s="2"/>
      <c r="C933" s="2"/>
      <c r="D933" s="2"/>
      <c r="E933" s="2"/>
      <c r="F933" s="2"/>
      <c r="G933" s="2"/>
      <c r="H933" s="2"/>
      <c r="I933" s="2"/>
      <c r="J933" s="2"/>
    </row>
    <row r="934" spans="1:10" ht="14.25" customHeight="1">
      <c r="A934" s="2"/>
      <c r="B934" s="2"/>
      <c r="C934" s="2"/>
      <c r="D934" s="2"/>
      <c r="E934" s="2"/>
      <c r="F934" s="2"/>
      <c r="G934" s="2"/>
      <c r="H934" s="2"/>
      <c r="I934" s="2"/>
      <c r="J934" s="2"/>
    </row>
    <row r="935" spans="1:10" ht="14.25" customHeight="1">
      <c r="A935" s="2"/>
      <c r="B935" s="2"/>
      <c r="C935" s="2"/>
      <c r="D935" s="2"/>
      <c r="E935" s="2"/>
      <c r="F935" s="2"/>
      <c r="G935" s="2"/>
      <c r="H935" s="2"/>
      <c r="I935" s="2"/>
      <c r="J935" s="2"/>
    </row>
    <row r="936" spans="1:10" ht="14.25" customHeight="1">
      <c r="A936" s="2"/>
      <c r="B936" s="2"/>
      <c r="C936" s="2"/>
      <c r="D936" s="2"/>
      <c r="E936" s="2"/>
      <c r="F936" s="2"/>
      <c r="G936" s="2"/>
      <c r="H936" s="2"/>
      <c r="I936" s="2"/>
      <c r="J936" s="2"/>
    </row>
    <row r="937" spans="1:10" ht="14.25" customHeight="1">
      <c r="A937" s="2"/>
      <c r="B937" s="2"/>
      <c r="C937" s="2"/>
      <c r="D937" s="2"/>
      <c r="E937" s="2"/>
      <c r="F937" s="2"/>
      <c r="G937" s="2"/>
      <c r="H937" s="2"/>
      <c r="I937" s="2"/>
      <c r="J937" s="2"/>
    </row>
    <row r="938" spans="1:10" ht="14.25" customHeight="1">
      <c r="A938" s="2"/>
      <c r="B938" s="2"/>
      <c r="C938" s="2"/>
      <c r="D938" s="2"/>
      <c r="E938" s="2"/>
      <c r="F938" s="2"/>
      <c r="G938" s="2"/>
      <c r="H938" s="2"/>
      <c r="I938" s="2"/>
      <c r="J938" s="2"/>
    </row>
    <row r="939" spans="1:10" ht="14.25" customHeight="1">
      <c r="A939" s="2"/>
      <c r="B939" s="2"/>
      <c r="C939" s="2"/>
      <c r="D939" s="2"/>
      <c r="E939" s="2"/>
      <c r="F939" s="2"/>
      <c r="G939" s="2"/>
      <c r="H939" s="2"/>
      <c r="I939" s="2"/>
      <c r="J939" s="2"/>
    </row>
    <row r="940" spans="1:10" ht="14.25" customHeight="1">
      <c r="A940" s="2"/>
      <c r="B940" s="2"/>
      <c r="C940" s="2"/>
      <c r="D940" s="2"/>
      <c r="E940" s="2"/>
      <c r="F940" s="2"/>
      <c r="G940" s="2"/>
      <c r="H940" s="2"/>
      <c r="I940" s="2"/>
      <c r="J940" s="2"/>
    </row>
    <row r="941" spans="1:10" ht="14.25" customHeight="1">
      <c r="A941" s="2"/>
      <c r="B941" s="2"/>
      <c r="C941" s="2"/>
      <c r="D941" s="2"/>
      <c r="E941" s="2"/>
      <c r="F941" s="2"/>
      <c r="G941" s="2"/>
      <c r="H941" s="2"/>
      <c r="I941" s="2"/>
      <c r="J941" s="2"/>
    </row>
    <row r="942" spans="1:10" ht="14.25" customHeight="1">
      <c r="A942" s="2"/>
      <c r="B942" s="2"/>
      <c r="C942" s="2"/>
      <c r="D942" s="2"/>
      <c r="E942" s="2"/>
      <c r="F942" s="2"/>
      <c r="G942" s="2"/>
      <c r="H942" s="2"/>
      <c r="I942" s="2"/>
      <c r="J942" s="2"/>
    </row>
    <row r="943" spans="1:10" ht="14.25" customHeight="1">
      <c r="A943" s="2"/>
      <c r="B943" s="2"/>
      <c r="C943" s="2"/>
      <c r="D943" s="2"/>
      <c r="E943" s="2"/>
      <c r="F943" s="2"/>
      <c r="G943" s="2"/>
      <c r="H943" s="2"/>
      <c r="I943" s="2"/>
      <c r="J943" s="2"/>
    </row>
    <row r="944" spans="1:10" ht="14.25" customHeight="1">
      <c r="A944" s="2"/>
      <c r="B944" s="2"/>
      <c r="C944" s="2"/>
      <c r="D944" s="2"/>
      <c r="E944" s="2"/>
      <c r="F944" s="2"/>
      <c r="G944" s="2"/>
      <c r="H944" s="2"/>
      <c r="I944" s="2"/>
      <c r="J944" s="2"/>
    </row>
    <row r="945" spans="1:10" ht="14.25" customHeight="1">
      <c r="A945" s="2"/>
      <c r="B945" s="2"/>
      <c r="C945" s="2"/>
      <c r="D945" s="2"/>
      <c r="E945" s="2"/>
      <c r="F945" s="2"/>
      <c r="G945" s="2"/>
      <c r="H945" s="2"/>
      <c r="I945" s="2"/>
      <c r="J945" s="2"/>
    </row>
    <row r="946" spans="1:10" ht="14.25" customHeight="1">
      <c r="A946" s="2"/>
      <c r="B946" s="2"/>
      <c r="C946" s="2"/>
      <c r="D946" s="2"/>
      <c r="E946" s="2"/>
      <c r="F946" s="2"/>
      <c r="G946" s="2"/>
      <c r="H946" s="2"/>
      <c r="I946" s="2"/>
      <c r="J946" s="2"/>
    </row>
    <row r="947" spans="1:10" ht="14.25" customHeight="1">
      <c r="A947" s="2"/>
      <c r="B947" s="2"/>
      <c r="C947" s="2"/>
      <c r="D947" s="2"/>
      <c r="E947" s="2"/>
      <c r="F947" s="2"/>
      <c r="G947" s="2"/>
      <c r="H947" s="2"/>
      <c r="I947" s="2"/>
      <c r="J947" s="2"/>
    </row>
    <row r="948" spans="1:10" ht="14.25" customHeight="1">
      <c r="A948" s="2"/>
      <c r="B948" s="2"/>
      <c r="C948" s="2"/>
      <c r="D948" s="2"/>
      <c r="E948" s="2"/>
      <c r="F948" s="2"/>
      <c r="G948" s="2"/>
      <c r="H948" s="2"/>
      <c r="I948" s="2"/>
      <c r="J948" s="2"/>
    </row>
    <row r="949" spans="1:10" ht="14.25" customHeight="1">
      <c r="A949" s="2"/>
      <c r="B949" s="2"/>
      <c r="C949" s="2"/>
      <c r="D949" s="2"/>
      <c r="E949" s="2"/>
      <c r="F949" s="2"/>
      <c r="G949" s="2"/>
      <c r="H949" s="2"/>
      <c r="I949" s="2"/>
      <c r="J949" s="2"/>
    </row>
    <row r="950" spans="1:10" ht="14.25" customHeight="1">
      <c r="A950" s="2"/>
      <c r="B950" s="2"/>
      <c r="C950" s="2"/>
      <c r="D950" s="2"/>
      <c r="E950" s="2"/>
      <c r="F950" s="2"/>
      <c r="G950" s="2"/>
      <c r="H950" s="2"/>
      <c r="I950" s="2"/>
      <c r="J950" s="2"/>
    </row>
    <row r="951" spans="1:10" ht="14.25" customHeight="1">
      <c r="A951" s="2"/>
      <c r="B951" s="2"/>
      <c r="C951" s="2"/>
      <c r="D951" s="2"/>
      <c r="E951" s="2"/>
      <c r="F951" s="2"/>
      <c r="G951" s="2"/>
      <c r="H951" s="2"/>
      <c r="I951" s="2"/>
      <c r="J951" s="2"/>
    </row>
    <row r="952" spans="1:10" ht="14.25" customHeight="1">
      <c r="A952" s="2"/>
      <c r="B952" s="2"/>
      <c r="C952" s="2"/>
      <c r="D952" s="2"/>
      <c r="E952" s="2"/>
      <c r="F952" s="2"/>
      <c r="G952" s="2"/>
      <c r="H952" s="2"/>
      <c r="I952" s="2"/>
      <c r="J952" s="2"/>
    </row>
    <row r="953" spans="1:10" ht="14.25" customHeight="1">
      <c r="A953" s="2"/>
      <c r="B953" s="2"/>
      <c r="C953" s="2"/>
      <c r="D953" s="2"/>
      <c r="E953" s="2"/>
      <c r="F953" s="2"/>
      <c r="G953" s="2"/>
      <c r="H953" s="2"/>
      <c r="I953" s="2"/>
      <c r="J953" s="2"/>
    </row>
    <row r="954" spans="1:10" ht="14.25" customHeight="1">
      <c r="A954" s="2"/>
      <c r="B954" s="2"/>
      <c r="C954" s="2"/>
      <c r="D954" s="2"/>
      <c r="E954" s="2"/>
      <c r="F954" s="2"/>
      <c r="G954" s="2"/>
      <c r="H954" s="2"/>
      <c r="I954" s="2"/>
      <c r="J954" s="2"/>
    </row>
    <row r="955" spans="1:10" ht="14.25" customHeight="1">
      <c r="A955" s="2"/>
      <c r="B955" s="2"/>
      <c r="C955" s="2"/>
      <c r="D955" s="2"/>
      <c r="E955" s="2"/>
      <c r="F955" s="2"/>
      <c r="G955" s="2"/>
      <c r="H955" s="2"/>
      <c r="I955" s="2"/>
      <c r="J955" s="2"/>
    </row>
    <row r="956" spans="1:10" ht="14.25" customHeight="1">
      <c r="A956" s="2"/>
      <c r="B956" s="2"/>
      <c r="C956" s="2"/>
      <c r="D956" s="2"/>
      <c r="E956" s="2"/>
      <c r="F956" s="2"/>
      <c r="G956" s="2"/>
      <c r="H956" s="2"/>
      <c r="I956" s="2"/>
      <c r="J956" s="2"/>
    </row>
    <row r="957" spans="1:10" ht="14.25" customHeight="1">
      <c r="A957" s="2"/>
      <c r="B957" s="2"/>
      <c r="C957" s="2"/>
      <c r="D957" s="2"/>
      <c r="E957" s="2"/>
      <c r="F957" s="2"/>
      <c r="G957" s="2"/>
      <c r="H957" s="2"/>
      <c r="I957" s="2"/>
      <c r="J957" s="2"/>
    </row>
    <row r="958" spans="1:10" ht="14.25" customHeight="1">
      <c r="A958" s="2"/>
      <c r="B958" s="2"/>
      <c r="C958" s="2"/>
      <c r="D958" s="2"/>
      <c r="E958" s="2"/>
      <c r="F958" s="2"/>
      <c r="G958" s="2"/>
      <c r="H958" s="2"/>
      <c r="I958" s="2"/>
      <c r="J958" s="2"/>
    </row>
    <row r="959" spans="1:10" ht="14.25" customHeight="1">
      <c r="A959" s="2"/>
      <c r="B959" s="2"/>
      <c r="C959" s="2"/>
      <c r="D959" s="2"/>
      <c r="E959" s="2"/>
      <c r="F959" s="2"/>
      <c r="G959" s="2"/>
      <c r="H959" s="2"/>
      <c r="I959" s="2"/>
      <c r="J959" s="2"/>
    </row>
    <row r="960" spans="1:10" ht="14.25" customHeight="1">
      <c r="A960" s="2"/>
      <c r="B960" s="2"/>
      <c r="C960" s="2"/>
      <c r="D960" s="2"/>
      <c r="E960" s="2"/>
      <c r="F960" s="2"/>
      <c r="G960" s="2"/>
      <c r="H960" s="2"/>
      <c r="I960" s="2"/>
      <c r="J960" s="2"/>
    </row>
    <row r="961" spans="1:10" ht="14.25" customHeight="1">
      <c r="A961" s="2"/>
      <c r="B961" s="2"/>
      <c r="C961" s="2"/>
      <c r="D961" s="2"/>
      <c r="E961" s="2"/>
      <c r="F961" s="2"/>
      <c r="G961" s="2"/>
      <c r="H961" s="2"/>
      <c r="I961" s="2"/>
      <c r="J961" s="2"/>
    </row>
    <row r="962" spans="1:10" ht="14.25" customHeight="1">
      <c r="A962" s="2"/>
      <c r="B962" s="2"/>
      <c r="C962" s="2"/>
      <c r="D962" s="2"/>
      <c r="E962" s="2"/>
      <c r="F962" s="2"/>
      <c r="G962" s="2"/>
      <c r="H962" s="2"/>
      <c r="I962" s="2"/>
      <c r="J962" s="2"/>
    </row>
    <row r="963" spans="1:10" ht="14.25" customHeight="1">
      <c r="A963" s="2"/>
      <c r="B963" s="2"/>
      <c r="C963" s="2"/>
      <c r="D963" s="2"/>
      <c r="E963" s="2"/>
      <c r="F963" s="2"/>
      <c r="G963" s="2"/>
      <c r="H963" s="2"/>
      <c r="I963" s="2"/>
      <c r="J963" s="2"/>
    </row>
    <row r="964" spans="1:10" ht="14.25" customHeight="1">
      <c r="A964" s="2"/>
      <c r="B964" s="2"/>
      <c r="C964" s="2"/>
      <c r="D964" s="2"/>
      <c r="E964" s="2"/>
      <c r="F964" s="2"/>
      <c r="G964" s="2"/>
      <c r="H964" s="2"/>
      <c r="I964" s="2"/>
      <c r="J964" s="2"/>
    </row>
    <row r="965" spans="1:10" ht="14.25" customHeight="1">
      <c r="A965" s="2"/>
      <c r="B965" s="2"/>
      <c r="C965" s="2"/>
      <c r="D965" s="2"/>
      <c r="E965" s="2"/>
      <c r="F965" s="2"/>
      <c r="G965" s="2"/>
      <c r="H965" s="2"/>
      <c r="I965" s="2"/>
      <c r="J965" s="2"/>
    </row>
    <row r="966" spans="1:10" ht="14.25" customHeight="1">
      <c r="A966" s="2"/>
      <c r="B966" s="2"/>
      <c r="C966" s="2"/>
      <c r="D966" s="2"/>
      <c r="E966" s="2"/>
      <c r="F966" s="2"/>
      <c r="G966" s="2"/>
      <c r="H966" s="2"/>
      <c r="I966" s="2"/>
      <c r="J966" s="2"/>
    </row>
    <row r="967" spans="1:10" ht="14.25" customHeight="1">
      <c r="A967" s="2"/>
      <c r="B967" s="2"/>
      <c r="C967" s="2"/>
      <c r="D967" s="2"/>
      <c r="E967" s="2"/>
      <c r="F967" s="2"/>
      <c r="G967" s="2"/>
      <c r="H967" s="2"/>
      <c r="I967" s="2"/>
      <c r="J967" s="2"/>
    </row>
    <row r="968" spans="1:10" ht="14.25" customHeight="1">
      <c r="A968" s="2"/>
      <c r="B968" s="2"/>
      <c r="C968" s="2"/>
      <c r="D968" s="2"/>
      <c r="E968" s="2"/>
      <c r="F968" s="2"/>
      <c r="G968" s="2"/>
      <c r="H968" s="2"/>
      <c r="I968" s="2"/>
      <c r="J968" s="2"/>
    </row>
    <row r="969" spans="1:10" ht="14.25" customHeight="1">
      <c r="A969" s="2"/>
      <c r="B969" s="2"/>
      <c r="C969" s="2"/>
      <c r="D969" s="2"/>
      <c r="E969" s="2"/>
      <c r="F969" s="2"/>
      <c r="G969" s="2"/>
      <c r="H969" s="2"/>
      <c r="I969" s="2"/>
      <c r="J969" s="2"/>
    </row>
    <row r="970" spans="1:10" ht="14.25" customHeight="1">
      <c r="A970" s="2"/>
      <c r="B970" s="2"/>
      <c r="C970" s="2"/>
      <c r="D970" s="2"/>
      <c r="E970" s="2"/>
      <c r="F970" s="2"/>
      <c r="G970" s="2"/>
      <c r="H970" s="2"/>
      <c r="I970" s="2"/>
      <c r="J970" s="2"/>
    </row>
    <row r="971" spans="1:10" ht="14.25" customHeight="1">
      <c r="A971" s="2"/>
      <c r="B971" s="2"/>
      <c r="C971" s="2"/>
      <c r="D971" s="2"/>
      <c r="E971" s="2"/>
      <c r="F971" s="2"/>
      <c r="G971" s="2"/>
      <c r="H971" s="2"/>
      <c r="I971" s="2"/>
      <c r="J971" s="2"/>
    </row>
    <row r="972" spans="1:10" ht="14.25" customHeight="1">
      <c r="A972" s="2"/>
      <c r="B972" s="2"/>
      <c r="C972" s="2"/>
      <c r="D972" s="2"/>
      <c r="E972" s="2"/>
      <c r="F972" s="2"/>
      <c r="G972" s="2"/>
      <c r="H972" s="2"/>
      <c r="I972" s="2"/>
      <c r="J972" s="2"/>
    </row>
    <row r="973" spans="1:10" ht="14.25" customHeight="1">
      <c r="A973" s="2"/>
      <c r="B973" s="2"/>
      <c r="C973" s="2"/>
      <c r="D973" s="2"/>
      <c r="E973" s="2"/>
      <c r="F973" s="2"/>
      <c r="G973" s="2"/>
      <c r="H973" s="2"/>
      <c r="I973" s="2"/>
      <c r="J973" s="2"/>
    </row>
    <row r="974" spans="1:10" ht="14.25" customHeight="1">
      <c r="A974" s="2"/>
      <c r="B974" s="2"/>
      <c r="C974" s="2"/>
      <c r="D974" s="2"/>
      <c r="E974" s="2"/>
      <c r="F974" s="2"/>
      <c r="G974" s="2"/>
      <c r="H974" s="2"/>
      <c r="I974" s="2"/>
      <c r="J974" s="2"/>
    </row>
    <row r="975" spans="1:10" ht="14.25" customHeight="1">
      <c r="A975" s="2"/>
      <c r="B975" s="2"/>
      <c r="C975" s="2"/>
      <c r="D975" s="2"/>
      <c r="E975" s="2"/>
      <c r="F975" s="2"/>
      <c r="G975" s="2"/>
      <c r="H975" s="2"/>
      <c r="I975" s="2"/>
      <c r="J975" s="2"/>
    </row>
    <row r="976" spans="1:10" ht="14.25" customHeight="1">
      <c r="A976" s="2"/>
      <c r="B976" s="2"/>
      <c r="C976" s="2"/>
      <c r="D976" s="2"/>
      <c r="E976" s="2"/>
      <c r="F976" s="2"/>
      <c r="G976" s="2"/>
      <c r="H976" s="2"/>
      <c r="I976" s="2"/>
      <c r="J976" s="2"/>
    </row>
    <row r="977" spans="1:10" ht="14.25" customHeight="1">
      <c r="A977" s="2"/>
      <c r="B977" s="2"/>
      <c r="C977" s="2"/>
      <c r="D977" s="2"/>
      <c r="E977" s="2"/>
      <c r="F977" s="2"/>
      <c r="G977" s="2"/>
      <c r="H977" s="2"/>
      <c r="I977" s="2"/>
      <c r="J977" s="2"/>
    </row>
    <row r="978" spans="1:10" ht="14.25" customHeight="1">
      <c r="A978" s="2"/>
      <c r="B978" s="2"/>
      <c r="C978" s="2"/>
      <c r="D978" s="2"/>
      <c r="E978" s="2"/>
      <c r="F978" s="2"/>
      <c r="G978" s="2"/>
      <c r="H978" s="2"/>
      <c r="I978" s="2"/>
      <c r="J978" s="2"/>
    </row>
    <row r="979" spans="1:10" ht="14.25" customHeight="1">
      <c r="A979" s="2"/>
      <c r="B979" s="2"/>
      <c r="C979" s="2"/>
      <c r="D979" s="2"/>
      <c r="E979" s="2"/>
      <c r="F979" s="2"/>
      <c r="G979" s="2"/>
      <c r="H979" s="2"/>
      <c r="I979" s="2"/>
      <c r="J979" s="2"/>
    </row>
    <row r="980" spans="1:10" ht="14.25" customHeight="1">
      <c r="A980" s="2"/>
      <c r="B980" s="2"/>
      <c r="C980" s="2"/>
      <c r="D980" s="2"/>
      <c r="E980" s="2"/>
      <c r="F980" s="2"/>
      <c r="G980" s="2"/>
      <c r="H980" s="2"/>
      <c r="I980" s="2"/>
      <c r="J980" s="2"/>
    </row>
    <row r="981" spans="1:10" ht="14.25" customHeight="1">
      <c r="A981" s="2"/>
      <c r="B981" s="2"/>
      <c r="C981" s="2"/>
      <c r="D981" s="2"/>
      <c r="E981" s="2"/>
      <c r="F981" s="2"/>
      <c r="G981" s="2"/>
      <c r="H981" s="2"/>
      <c r="I981" s="2"/>
      <c r="J981" s="2"/>
    </row>
    <row r="982" spans="1:10" ht="14.25" customHeight="1">
      <c r="A982" s="2"/>
      <c r="B982" s="2"/>
      <c r="C982" s="2"/>
      <c r="D982" s="2"/>
      <c r="E982" s="2"/>
      <c r="F982" s="2"/>
      <c r="G982" s="2"/>
      <c r="H982" s="2"/>
      <c r="I982" s="2"/>
      <c r="J982" s="2"/>
    </row>
    <row r="983" spans="1:10" ht="14.25" customHeight="1">
      <c r="A983" s="2"/>
      <c r="B983" s="2"/>
      <c r="C983" s="2"/>
      <c r="D983" s="2"/>
      <c r="E983" s="2"/>
      <c r="F983" s="2"/>
      <c r="G983" s="2"/>
      <c r="H983" s="2"/>
      <c r="I983" s="2"/>
      <c r="J983" s="2"/>
    </row>
    <row r="984" spans="1:10" ht="14.25" customHeight="1">
      <c r="A984" s="2"/>
      <c r="B984" s="2"/>
      <c r="C984" s="2"/>
      <c r="D984" s="2"/>
      <c r="E984" s="2"/>
      <c r="F984" s="2"/>
      <c r="G984" s="2"/>
      <c r="H984" s="2"/>
      <c r="I984" s="2"/>
      <c r="J984" s="2"/>
    </row>
    <row r="985" spans="1:10" ht="14.25" customHeight="1">
      <c r="A985" s="2"/>
      <c r="B985" s="2"/>
      <c r="C985" s="2"/>
      <c r="D985" s="2"/>
      <c r="E985" s="2"/>
      <c r="F985" s="2"/>
      <c r="G985" s="2"/>
      <c r="H985" s="2"/>
      <c r="I985" s="2"/>
      <c r="J985" s="2"/>
    </row>
    <row r="986" spans="1:10" ht="14.25" customHeight="1">
      <c r="A986" s="2"/>
      <c r="B986" s="2"/>
      <c r="C986" s="2"/>
      <c r="D986" s="2"/>
      <c r="E986" s="2"/>
      <c r="F986" s="2"/>
      <c r="G986" s="2"/>
      <c r="H986" s="2"/>
      <c r="I986" s="2"/>
      <c r="J986" s="2"/>
    </row>
    <row r="987" spans="1:10" ht="14.25" customHeight="1">
      <c r="A987" s="2"/>
      <c r="B987" s="2"/>
      <c r="C987" s="2"/>
      <c r="D987" s="2"/>
      <c r="E987" s="2"/>
      <c r="F987" s="2"/>
      <c r="G987" s="2"/>
      <c r="H987" s="2"/>
      <c r="I987" s="2"/>
      <c r="J987" s="2"/>
    </row>
    <row r="988" spans="1:10" ht="14.25" customHeight="1">
      <c r="A988" s="2"/>
      <c r="B988" s="2"/>
      <c r="C988" s="2"/>
      <c r="D988" s="2"/>
      <c r="E988" s="2"/>
      <c r="F988" s="2"/>
      <c r="G988" s="2"/>
      <c r="H988" s="2"/>
      <c r="I988" s="2"/>
      <c r="J988" s="2"/>
    </row>
    <row r="989" spans="1:10" ht="14.25" customHeight="1">
      <c r="A989" s="2"/>
      <c r="B989" s="2"/>
      <c r="C989" s="2"/>
      <c r="D989" s="2"/>
      <c r="E989" s="2"/>
      <c r="F989" s="2"/>
      <c r="G989" s="2"/>
      <c r="H989" s="2"/>
      <c r="I989" s="2"/>
      <c r="J989" s="2"/>
    </row>
    <row r="990" spans="1:10" ht="14.25" customHeight="1">
      <c r="A990" s="2"/>
      <c r="B990" s="2"/>
      <c r="C990" s="2"/>
      <c r="D990" s="2"/>
      <c r="E990" s="2"/>
      <c r="F990" s="2"/>
      <c r="G990" s="2"/>
      <c r="H990" s="2"/>
      <c r="I990" s="2"/>
      <c r="J990" s="2"/>
    </row>
    <row r="991" spans="1:10" ht="14.25" customHeight="1">
      <c r="A991" s="2"/>
      <c r="B991" s="2"/>
      <c r="C991" s="2"/>
      <c r="D991" s="2"/>
      <c r="E991" s="2"/>
      <c r="F991" s="2"/>
      <c r="G991" s="2"/>
      <c r="H991" s="2"/>
      <c r="I991" s="2"/>
      <c r="J991" s="2"/>
    </row>
    <row r="992" spans="1:10" ht="14.25" customHeight="1">
      <c r="A992" s="2"/>
      <c r="B992" s="2"/>
      <c r="C992" s="2"/>
      <c r="D992" s="2"/>
      <c r="E992" s="2"/>
      <c r="F992" s="2"/>
      <c r="G992" s="2"/>
      <c r="H992" s="2"/>
      <c r="I992" s="2"/>
      <c r="J992" s="2"/>
    </row>
    <row r="993" spans="1:10" ht="14.25" customHeight="1">
      <c r="A993" s="2"/>
      <c r="B993" s="2"/>
      <c r="C993" s="2"/>
      <c r="D993" s="2"/>
      <c r="E993" s="2"/>
      <c r="F993" s="2"/>
      <c r="G993" s="2"/>
      <c r="H993" s="2"/>
      <c r="I993" s="2"/>
      <c r="J993" s="2"/>
    </row>
    <row r="994" spans="1:10" ht="14.25" customHeight="1">
      <c r="A994" s="2"/>
      <c r="B994" s="2"/>
      <c r="C994" s="2"/>
      <c r="D994" s="2"/>
      <c r="E994" s="2"/>
      <c r="F994" s="2"/>
      <c r="G994" s="2"/>
      <c r="H994" s="2"/>
      <c r="I994" s="2"/>
      <c r="J994" s="2"/>
    </row>
    <row r="995" spans="1:10" ht="14.25" customHeight="1">
      <c r="A995" s="2"/>
      <c r="B995" s="2"/>
      <c r="C995" s="2"/>
      <c r="D995" s="2"/>
      <c r="E995" s="2"/>
      <c r="F995" s="2"/>
      <c r="G995" s="2"/>
      <c r="H995" s="2"/>
      <c r="I995" s="2"/>
      <c r="J995" s="2"/>
    </row>
    <row r="996" spans="1:10" ht="14.25" customHeight="1">
      <c r="A996" s="2"/>
      <c r="B996" s="2"/>
      <c r="C996" s="2"/>
      <c r="D996" s="2"/>
      <c r="E996" s="2"/>
      <c r="F996" s="2"/>
      <c r="G996" s="2"/>
      <c r="H996" s="2"/>
      <c r="I996" s="2"/>
      <c r="J996" s="2"/>
    </row>
    <row r="997" spans="1:10" ht="14.25" customHeight="1">
      <c r="A997" s="2"/>
      <c r="B997" s="2"/>
      <c r="C997" s="2"/>
      <c r="D997" s="2"/>
      <c r="E997" s="2"/>
      <c r="F997" s="2"/>
      <c r="G997" s="2"/>
      <c r="H997" s="2"/>
      <c r="I997" s="2"/>
      <c r="J997" s="2"/>
    </row>
    <row r="998" spans="1:10" ht="14.25" customHeight="1">
      <c r="A998" s="2"/>
      <c r="B998" s="2"/>
      <c r="C998" s="2"/>
      <c r="D998" s="2"/>
      <c r="E998" s="2"/>
      <c r="F998" s="2"/>
      <c r="G998" s="2"/>
      <c r="H998" s="2"/>
      <c r="I998" s="2"/>
      <c r="J998" s="2"/>
    </row>
    <row r="999" spans="1:10" ht="14.25" customHeight="1">
      <c r="A999" s="2"/>
      <c r="B999" s="2"/>
      <c r="C999" s="2"/>
      <c r="D999" s="2"/>
      <c r="E999" s="2"/>
      <c r="F999" s="2"/>
      <c r="G999" s="2"/>
      <c r="H999" s="2"/>
      <c r="I999" s="2"/>
      <c r="J999" s="2"/>
    </row>
    <row r="1000" spans="1:10" ht="14.25" customHeight="1">
      <c r="A1000" s="2"/>
      <c r="B1000" s="2"/>
      <c r="C1000" s="2"/>
      <c r="D1000" s="2"/>
      <c r="E1000" s="2"/>
      <c r="F1000" s="2"/>
      <c r="G1000" s="2"/>
      <c r="H1000" s="2"/>
      <c r="I1000" s="2"/>
      <c r="J1000" s="2"/>
    </row>
    <row r="1001" spans="1:10" ht="14.25" customHeight="1">
      <c r="A1001" s="2"/>
      <c r="B1001" s="2"/>
      <c r="C1001" s="2"/>
      <c r="D1001" s="2"/>
      <c r="E1001" s="2"/>
      <c r="F1001" s="2"/>
      <c r="G1001" s="2"/>
      <c r="H1001" s="2"/>
      <c r="I1001" s="2"/>
      <c r="J1001" s="2"/>
    </row>
    <row r="1002" spans="1:10" ht="14.25" customHeight="1">
      <c r="A1002" s="2"/>
      <c r="B1002" s="2"/>
      <c r="C1002" s="2"/>
      <c r="D1002" s="2"/>
      <c r="E1002" s="2"/>
      <c r="F1002" s="2"/>
      <c r="G1002" s="2"/>
      <c r="H1002" s="2"/>
      <c r="I1002" s="2"/>
      <c r="J1002" s="2"/>
    </row>
    <row r="1003" spans="1:10" ht="14.25" customHeight="1">
      <c r="A1003" s="2"/>
      <c r="B1003" s="2"/>
      <c r="C1003" s="2"/>
      <c r="D1003" s="2"/>
      <c r="E1003" s="2"/>
      <c r="F1003" s="2"/>
      <c r="G1003" s="2"/>
      <c r="H1003" s="2"/>
      <c r="I1003" s="2"/>
      <c r="J1003" s="2"/>
    </row>
    <row r="1004" spans="1:10" ht="14.25" customHeight="1">
      <c r="A1004" s="2"/>
      <c r="B1004" s="2"/>
      <c r="C1004" s="2"/>
      <c r="D1004" s="2"/>
      <c r="E1004" s="2"/>
      <c r="F1004" s="2"/>
      <c r="G1004" s="2"/>
      <c r="H1004" s="2"/>
      <c r="I1004" s="2"/>
      <c r="J1004" s="2"/>
    </row>
    <row r="1005" spans="1:10" ht="14.25" customHeight="1">
      <c r="A1005" s="2"/>
      <c r="B1005" s="2"/>
      <c r="C1005" s="2"/>
      <c r="D1005" s="2"/>
      <c r="E1005" s="2"/>
      <c r="F1005" s="2"/>
      <c r="G1005" s="2"/>
      <c r="H1005" s="2"/>
      <c r="I1005" s="2"/>
      <c r="J1005" s="2"/>
    </row>
    <row r="1006" spans="1:10" ht="14.25" customHeight="1">
      <c r="A1006" s="2"/>
      <c r="B1006" s="2"/>
      <c r="C1006" s="2"/>
      <c r="D1006" s="2"/>
      <c r="E1006" s="2"/>
      <c r="F1006" s="2"/>
      <c r="G1006" s="2"/>
      <c r="H1006" s="2"/>
      <c r="I1006" s="2"/>
      <c r="J1006" s="2"/>
    </row>
    <row r="1007" spans="1:10" ht="14.25" customHeight="1">
      <c r="A1007" s="2"/>
      <c r="B1007" s="2"/>
      <c r="C1007" s="2"/>
      <c r="D1007" s="2"/>
      <c r="E1007" s="2"/>
      <c r="F1007" s="2"/>
      <c r="G1007" s="2"/>
      <c r="H1007" s="2"/>
      <c r="I1007" s="2"/>
      <c r="J1007" s="2"/>
    </row>
    <row r="1008" spans="1:10" ht="14.25" customHeight="1">
      <c r="A1008" s="2"/>
      <c r="B1008" s="2"/>
      <c r="C1008" s="2"/>
      <c r="D1008" s="2"/>
      <c r="E1008" s="2"/>
      <c r="F1008" s="2"/>
      <c r="G1008" s="2"/>
      <c r="H1008" s="2"/>
      <c r="I1008" s="2"/>
      <c r="J1008" s="2"/>
    </row>
    <row r="1009" spans="1:10" ht="14.25" customHeight="1">
      <c r="A1009" s="2"/>
      <c r="B1009" s="2"/>
      <c r="C1009" s="2"/>
      <c r="D1009" s="2"/>
      <c r="E1009" s="2"/>
      <c r="F1009" s="2"/>
      <c r="G1009" s="2"/>
      <c r="H1009" s="2"/>
      <c r="I1009" s="2"/>
      <c r="J1009" s="2"/>
    </row>
    <row r="1010" spans="1:10" ht="14.25" customHeight="1">
      <c r="A1010" s="2"/>
      <c r="B1010" s="2"/>
      <c r="C1010" s="2"/>
      <c r="D1010" s="2"/>
      <c r="E1010" s="2"/>
      <c r="F1010" s="2"/>
      <c r="G1010" s="2"/>
      <c r="H1010" s="2"/>
      <c r="I1010" s="2"/>
      <c r="J1010" s="2"/>
    </row>
    <row r="1011" spans="1:10" ht="14.25" customHeight="1">
      <c r="A1011" s="2"/>
      <c r="B1011" s="2"/>
      <c r="C1011" s="2"/>
      <c r="D1011" s="2"/>
      <c r="E1011" s="2"/>
      <c r="F1011" s="2"/>
      <c r="G1011" s="2"/>
      <c r="H1011" s="2"/>
      <c r="I1011" s="2"/>
      <c r="J1011" s="2"/>
    </row>
    <row r="1012" spans="1:10" ht="14.25" customHeight="1">
      <c r="A1012" s="2"/>
      <c r="B1012" s="2"/>
      <c r="C1012" s="2"/>
      <c r="D1012" s="2"/>
      <c r="E1012" s="2"/>
      <c r="F1012" s="2"/>
      <c r="G1012" s="2"/>
      <c r="H1012" s="2"/>
      <c r="I1012" s="2"/>
      <c r="J1012" s="2"/>
    </row>
    <row r="1013" spans="1:10" ht="14.25" customHeight="1">
      <c r="A1013" s="2"/>
      <c r="B1013" s="2"/>
      <c r="C1013" s="2"/>
      <c r="D1013" s="2"/>
      <c r="E1013" s="2"/>
      <c r="F1013" s="2"/>
      <c r="G1013" s="2"/>
      <c r="H1013" s="2"/>
      <c r="I1013" s="2"/>
      <c r="J1013" s="2"/>
    </row>
    <row r="1014" spans="1:10" ht="14.25" customHeight="1">
      <c r="A1014" s="2"/>
      <c r="B1014" s="2"/>
      <c r="C1014" s="2"/>
      <c r="D1014" s="2"/>
      <c r="E1014" s="2"/>
      <c r="F1014" s="2"/>
      <c r="G1014" s="2"/>
      <c r="H1014" s="2"/>
      <c r="I1014" s="2"/>
      <c r="J1014" s="2"/>
    </row>
    <row r="1015" spans="1:10" ht="14.25" customHeight="1">
      <c r="A1015" s="2"/>
      <c r="B1015" s="2"/>
      <c r="C1015" s="2"/>
      <c r="D1015" s="2"/>
      <c r="E1015" s="2"/>
      <c r="F1015" s="2"/>
      <c r="G1015" s="2"/>
      <c r="H1015" s="2"/>
      <c r="I1015" s="2"/>
      <c r="J1015" s="2"/>
    </row>
    <row r="1016" spans="1:10" ht="14.25" customHeight="1">
      <c r="A1016" s="2"/>
      <c r="B1016" s="2"/>
      <c r="C1016" s="2"/>
      <c r="D1016" s="2"/>
      <c r="E1016" s="2"/>
      <c r="F1016" s="2"/>
      <c r="G1016" s="2"/>
      <c r="H1016" s="2"/>
      <c r="I1016" s="2"/>
      <c r="J1016" s="2"/>
    </row>
    <row r="1017" spans="1:10" ht="14.25" customHeight="1">
      <c r="A1017" s="2"/>
      <c r="B1017" s="2"/>
      <c r="C1017" s="2"/>
      <c r="D1017" s="2"/>
      <c r="E1017" s="2"/>
      <c r="F1017" s="2"/>
      <c r="G1017" s="2"/>
      <c r="H1017" s="2"/>
      <c r="I1017" s="2"/>
      <c r="J1017" s="2"/>
    </row>
    <row r="1018" spans="1:10" ht="14.25" customHeight="1">
      <c r="A1018" s="2"/>
      <c r="B1018" s="2"/>
      <c r="C1018" s="2"/>
      <c r="D1018" s="2"/>
      <c r="E1018" s="2"/>
      <c r="F1018" s="2"/>
      <c r="G1018" s="2"/>
      <c r="H1018" s="2"/>
      <c r="I1018" s="2"/>
      <c r="J1018" s="2"/>
    </row>
    <row r="1019" spans="1:10" ht="14.25" customHeight="1">
      <c r="A1019" s="2"/>
      <c r="B1019" s="2"/>
      <c r="C1019" s="2"/>
      <c r="D1019" s="2"/>
      <c r="E1019" s="2"/>
      <c r="F1019" s="2"/>
      <c r="G1019" s="2"/>
      <c r="H1019" s="2"/>
      <c r="I1019" s="2"/>
      <c r="J1019" s="2"/>
    </row>
    <row r="1020" spans="1:10" ht="14.25" customHeight="1">
      <c r="A1020" s="2"/>
      <c r="B1020" s="2"/>
      <c r="C1020" s="2"/>
      <c r="D1020" s="2"/>
      <c r="E1020" s="2"/>
      <c r="F1020" s="2"/>
      <c r="G1020" s="2"/>
      <c r="H1020" s="2"/>
      <c r="I1020" s="2"/>
      <c r="J1020" s="2"/>
    </row>
    <row r="1021" spans="1:10" ht="14.25" customHeight="1">
      <c r="A1021" s="2"/>
      <c r="B1021" s="2"/>
      <c r="C1021" s="2"/>
      <c r="D1021" s="2"/>
      <c r="E1021" s="2"/>
      <c r="F1021" s="2"/>
      <c r="G1021" s="2"/>
      <c r="H1021" s="2"/>
      <c r="I1021" s="2"/>
      <c r="J1021" s="2"/>
    </row>
    <row r="1022" spans="1:10" ht="14.25" customHeight="1">
      <c r="A1022" s="2"/>
      <c r="B1022" s="2"/>
      <c r="C1022" s="2"/>
      <c r="D1022" s="2"/>
      <c r="E1022" s="2"/>
      <c r="F1022" s="2"/>
      <c r="G1022" s="2"/>
      <c r="H1022" s="2"/>
      <c r="I1022" s="2"/>
      <c r="J1022" s="2"/>
    </row>
    <row r="1023" spans="1:10" ht="14.25" customHeight="1">
      <c r="A1023" s="2"/>
      <c r="B1023" s="2"/>
      <c r="C1023" s="2"/>
      <c r="D1023" s="2"/>
      <c r="E1023" s="2"/>
      <c r="F1023" s="2"/>
      <c r="G1023" s="2"/>
      <c r="H1023" s="2"/>
      <c r="I1023" s="2"/>
      <c r="J1023" s="2"/>
    </row>
    <row r="1024" spans="1:10" ht="14.25" customHeight="1">
      <c r="A1024" s="2"/>
      <c r="B1024" s="2"/>
      <c r="C1024" s="2"/>
      <c r="D1024" s="2"/>
      <c r="E1024" s="2"/>
      <c r="F1024" s="2"/>
      <c r="G1024" s="2"/>
      <c r="H1024" s="2"/>
      <c r="I1024" s="2"/>
      <c r="J1024" s="2"/>
    </row>
    <row r="1025" spans="1:10" ht="14.25" customHeight="1">
      <c r="A1025" s="2"/>
      <c r="B1025" s="2"/>
      <c r="C1025" s="2"/>
      <c r="D1025" s="2"/>
      <c r="E1025" s="2"/>
      <c r="F1025" s="2"/>
      <c r="G1025" s="2"/>
      <c r="H1025" s="2"/>
      <c r="I1025" s="2"/>
      <c r="J1025" s="2"/>
    </row>
    <row r="1026" spans="1:10" ht="14.25" customHeight="1">
      <c r="A1026" s="2"/>
      <c r="B1026" s="2"/>
      <c r="C1026" s="2"/>
      <c r="D1026" s="2"/>
      <c r="E1026" s="2"/>
      <c r="F1026" s="2"/>
      <c r="G1026" s="2"/>
      <c r="H1026" s="2"/>
      <c r="I1026" s="2"/>
      <c r="J1026" s="2"/>
    </row>
    <row r="1027" spans="1:10" ht="14.25" customHeight="1">
      <c r="A1027" s="2"/>
      <c r="B1027" s="2"/>
      <c r="C1027" s="2"/>
      <c r="D1027" s="2"/>
      <c r="E1027" s="2"/>
      <c r="F1027" s="2"/>
      <c r="G1027" s="2"/>
      <c r="H1027" s="2"/>
      <c r="I1027" s="2"/>
      <c r="J1027" s="2"/>
    </row>
    <row r="1028" spans="1:10" ht="14.25" customHeight="1">
      <c r="A1028" s="2"/>
      <c r="B1028" s="2"/>
      <c r="C1028" s="2"/>
      <c r="D1028" s="2"/>
      <c r="E1028" s="2"/>
      <c r="F1028" s="2"/>
      <c r="G1028" s="2"/>
      <c r="H1028" s="2"/>
      <c r="I1028" s="2"/>
      <c r="J1028" s="2"/>
    </row>
    <row r="1029" spans="1:10" ht="14.25" customHeight="1">
      <c r="A1029" s="2"/>
      <c r="B1029" s="2"/>
      <c r="C1029" s="2"/>
      <c r="D1029" s="2"/>
      <c r="E1029" s="2"/>
      <c r="F1029" s="2"/>
      <c r="G1029" s="2"/>
      <c r="H1029" s="2"/>
      <c r="I1029" s="2"/>
      <c r="J1029" s="2"/>
    </row>
    <row r="1030" spans="1:10" ht="14.25" customHeight="1">
      <c r="A1030" s="2"/>
      <c r="B1030" s="2"/>
      <c r="C1030" s="2"/>
      <c r="D1030" s="2"/>
      <c r="E1030" s="2"/>
      <c r="F1030" s="2"/>
      <c r="G1030" s="2"/>
      <c r="H1030" s="2"/>
      <c r="I1030" s="2"/>
      <c r="J1030" s="2"/>
    </row>
    <row r="1031" spans="1:10" ht="14.25" customHeight="1">
      <c r="A1031" s="2"/>
      <c r="B1031" s="2"/>
      <c r="C1031" s="2"/>
      <c r="D1031" s="2"/>
      <c r="E1031" s="2"/>
      <c r="F1031" s="2"/>
      <c r="G1031" s="2"/>
      <c r="H1031" s="2"/>
      <c r="I1031" s="2"/>
      <c r="J1031" s="2"/>
    </row>
    <row r="1032" spans="1:10" ht="14.25" customHeight="1">
      <c r="A1032" s="2"/>
      <c r="B1032" s="2"/>
      <c r="C1032" s="2"/>
      <c r="D1032" s="2"/>
      <c r="E1032" s="2"/>
      <c r="F1032" s="2"/>
      <c r="G1032" s="2"/>
      <c r="H1032" s="2"/>
      <c r="I1032" s="2"/>
      <c r="J1032" s="2"/>
    </row>
    <row r="1033" spans="1:10" ht="14.25" customHeight="1">
      <c r="A1033" s="2"/>
      <c r="B1033" s="2"/>
      <c r="C1033" s="2"/>
      <c r="D1033" s="2"/>
      <c r="E1033" s="2"/>
      <c r="F1033" s="2"/>
      <c r="G1033" s="2"/>
      <c r="H1033" s="2"/>
      <c r="I1033" s="2"/>
      <c r="J1033" s="2"/>
    </row>
    <row r="1034" spans="1:10" ht="14.25" customHeight="1">
      <c r="A1034" s="2"/>
      <c r="B1034" s="2"/>
      <c r="C1034" s="2"/>
      <c r="D1034" s="2"/>
      <c r="E1034" s="2"/>
      <c r="F1034" s="2"/>
      <c r="G1034" s="2"/>
      <c r="H1034" s="2"/>
      <c r="I1034" s="2"/>
      <c r="J1034" s="2"/>
    </row>
    <row r="1035" spans="1:10" ht="14.25" customHeight="1">
      <c r="A1035" s="2"/>
      <c r="B1035" s="2"/>
      <c r="C1035" s="2"/>
      <c r="D1035" s="2"/>
      <c r="E1035" s="2"/>
      <c r="F1035" s="2"/>
      <c r="G1035" s="2"/>
      <c r="H1035" s="2"/>
      <c r="I1035" s="2"/>
      <c r="J1035" s="2"/>
    </row>
    <row r="1036" spans="1:10" ht="14.25" customHeight="1">
      <c r="A1036" s="2"/>
      <c r="B1036" s="2"/>
      <c r="C1036" s="2"/>
      <c r="D1036" s="2"/>
      <c r="E1036" s="2"/>
      <c r="F1036" s="2"/>
      <c r="G1036" s="2"/>
      <c r="H1036" s="2"/>
      <c r="I1036" s="2"/>
      <c r="J1036" s="2"/>
    </row>
    <row r="1037" spans="1:10" ht="14.25" customHeight="1">
      <c r="A1037" s="2"/>
      <c r="B1037" s="2"/>
      <c r="C1037" s="2"/>
      <c r="D1037" s="2"/>
      <c r="E1037" s="2"/>
      <c r="F1037" s="2"/>
      <c r="G1037" s="2"/>
      <c r="H1037" s="2"/>
      <c r="I1037" s="2"/>
      <c r="J1037" s="2"/>
    </row>
    <row r="1038" spans="1:10" ht="14.25" customHeight="1">
      <c r="A1038" s="2"/>
      <c r="B1038" s="2"/>
      <c r="C1038" s="2"/>
      <c r="D1038" s="2"/>
      <c r="E1038" s="2"/>
      <c r="F1038" s="2"/>
      <c r="G1038" s="2"/>
      <c r="H1038" s="2"/>
      <c r="I1038" s="2"/>
      <c r="J1038" s="2"/>
    </row>
    <row r="1039" spans="1:10" ht="14.25" customHeight="1">
      <c r="A1039" s="2"/>
      <c r="B1039" s="2"/>
      <c r="C1039" s="2"/>
      <c r="D1039" s="2"/>
      <c r="E1039" s="2"/>
      <c r="F1039" s="2"/>
      <c r="G1039" s="2"/>
      <c r="H1039" s="2"/>
      <c r="I1039" s="2"/>
      <c r="J1039" s="2"/>
    </row>
    <row r="1040" spans="1:10" ht="14.25" customHeight="1">
      <c r="A1040" s="2"/>
      <c r="B1040" s="2"/>
      <c r="C1040" s="2"/>
      <c r="D1040" s="2"/>
      <c r="E1040" s="2"/>
      <c r="F1040" s="2"/>
      <c r="G1040" s="2"/>
      <c r="H1040" s="2"/>
      <c r="I1040" s="2"/>
      <c r="J1040" s="2"/>
    </row>
    <row r="1041" spans="1:10" ht="14.25" customHeight="1">
      <c r="A1041" s="2"/>
      <c r="B1041" s="2"/>
      <c r="C1041" s="2"/>
      <c r="D1041" s="2"/>
      <c r="E1041" s="2"/>
      <c r="F1041" s="2"/>
      <c r="G1041" s="2"/>
      <c r="H1041" s="2"/>
      <c r="I1041" s="2"/>
      <c r="J1041" s="2"/>
    </row>
    <row r="1042" spans="1:10" ht="14.25" customHeight="1">
      <c r="A1042" s="2"/>
      <c r="B1042" s="2"/>
      <c r="C1042" s="2"/>
      <c r="D1042" s="2"/>
      <c r="E1042" s="2"/>
      <c r="F1042" s="2"/>
      <c r="G1042" s="2"/>
      <c r="H1042" s="2"/>
      <c r="I1042" s="2"/>
      <c r="J1042" s="2"/>
    </row>
    <row r="1043" spans="1:10" ht="14.25" customHeight="1">
      <c r="A1043" s="2"/>
      <c r="B1043" s="2"/>
      <c r="C1043" s="2"/>
      <c r="D1043" s="2"/>
      <c r="E1043" s="2"/>
      <c r="F1043" s="2"/>
      <c r="G1043" s="2"/>
      <c r="H1043" s="2"/>
      <c r="I1043" s="2"/>
      <c r="J1043" s="2"/>
    </row>
  </sheetData>
  <pageMargins left="0.7" right="0.7" top="0.75" bottom="0.75" header="0" footer="0"/>
  <pageSetup orientation="portrai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A230"/>
  <sheetViews>
    <sheetView tabSelected="1" workbookViewId="0">
      <selection activeCell="C8" sqref="C8"/>
    </sheetView>
  </sheetViews>
  <sheetFormatPr baseColWidth="10" defaultColWidth="14.42578125" defaultRowHeight="15" customHeight="1"/>
  <cols>
    <col min="1" max="1" width="13.140625" customWidth="1"/>
    <col min="2" max="2" width="25.7109375" customWidth="1"/>
    <col min="3" max="3" width="37.140625" customWidth="1"/>
    <col min="4" max="4" width="34.5703125" customWidth="1"/>
    <col min="5" max="5" width="30.5703125" customWidth="1"/>
    <col min="6" max="6" width="18.5703125" customWidth="1"/>
    <col min="7" max="7" width="11.5703125" customWidth="1"/>
    <col min="8" max="8" width="15.28515625" customWidth="1"/>
    <col min="9" max="9" width="27.5703125" customWidth="1"/>
    <col min="10" max="10" width="15.140625" customWidth="1"/>
    <col min="11" max="11" width="17.7109375" customWidth="1"/>
    <col min="12" max="12" width="19.140625" customWidth="1"/>
    <col min="13" max="13" width="18.42578125" customWidth="1"/>
    <col min="14" max="15" width="10.5703125" customWidth="1"/>
    <col min="16" max="16" width="18.85546875" customWidth="1"/>
    <col min="17" max="18" width="11.7109375" customWidth="1"/>
    <col min="19" max="19" width="24.28515625" customWidth="1"/>
    <col min="20" max="20" width="25.85546875" customWidth="1"/>
    <col min="21" max="21" width="25" customWidth="1"/>
    <col min="22" max="22" width="12.85546875" customWidth="1"/>
    <col min="23" max="23" width="11.7109375" customWidth="1"/>
    <col min="24" max="24" width="42.140625" customWidth="1"/>
    <col min="25" max="25" width="11.7109375" customWidth="1"/>
    <col min="26" max="26" width="26.7109375" customWidth="1"/>
    <col min="27" max="28" width="14.140625" customWidth="1"/>
    <col min="29" max="29" width="19.140625" customWidth="1"/>
    <col min="30" max="30" width="11.7109375" customWidth="1"/>
    <col min="31" max="31" width="34.42578125" customWidth="1"/>
    <col min="32" max="32" width="11.7109375" customWidth="1"/>
    <col min="33" max="33" width="29.5703125" customWidth="1"/>
    <col min="34" max="34" width="14" customWidth="1"/>
    <col min="35" max="35" width="14.140625" customWidth="1"/>
    <col min="36" max="36" width="15.140625" customWidth="1"/>
    <col min="37" max="37" width="14.28515625" customWidth="1"/>
    <col min="38" max="38" width="30.5703125" customWidth="1"/>
    <col min="39" max="39" width="17.28515625" customWidth="1"/>
    <col min="40" max="40" width="24.140625" customWidth="1"/>
    <col min="41" max="42" width="14.28515625" customWidth="1"/>
    <col min="43" max="43" width="19.5703125" customWidth="1"/>
    <col min="44" max="44" width="16.28515625" customWidth="1"/>
    <col min="45" max="45" width="46.42578125" customWidth="1"/>
    <col min="46" max="46" width="18" customWidth="1"/>
    <col min="47" max="47" width="18.5703125" customWidth="1"/>
    <col min="48" max="48" width="14.28515625" customWidth="1"/>
    <col min="49" max="49" width="15.42578125" customWidth="1"/>
    <col min="50" max="53" width="14.85546875" hidden="1" customWidth="1"/>
  </cols>
  <sheetData>
    <row r="1" spans="1:53" ht="21" customHeight="1">
      <c r="A1" s="275" t="s">
        <v>127</v>
      </c>
      <c r="B1" s="276"/>
      <c r="C1" s="276"/>
      <c r="D1" s="277" t="s">
        <v>128</v>
      </c>
      <c r="E1" s="267"/>
      <c r="F1" s="267"/>
      <c r="G1" s="267"/>
      <c r="H1" s="267"/>
      <c r="I1" s="267"/>
      <c r="J1" s="267"/>
      <c r="K1" s="267"/>
      <c r="L1" s="267"/>
      <c r="M1" s="267"/>
      <c r="N1" s="267"/>
      <c r="O1" s="267"/>
      <c r="P1" s="267"/>
      <c r="Q1" s="267"/>
      <c r="R1" s="267"/>
      <c r="S1" s="267"/>
      <c r="T1" s="267"/>
      <c r="U1" s="267"/>
      <c r="V1" s="267"/>
      <c r="W1" s="267"/>
      <c r="X1" s="267"/>
      <c r="Y1" s="267"/>
      <c r="Z1" s="267"/>
      <c r="AA1" s="267"/>
      <c r="AB1" s="267"/>
      <c r="AC1" s="267"/>
      <c r="AD1" s="267"/>
      <c r="AE1" s="267"/>
      <c r="AF1" s="267"/>
      <c r="AG1" s="267"/>
      <c r="AH1" s="267"/>
      <c r="AI1" s="267"/>
      <c r="AJ1" s="267"/>
      <c r="AK1" s="267"/>
      <c r="AL1" s="267"/>
      <c r="AM1" s="267"/>
      <c r="AN1" s="267"/>
      <c r="AO1" s="267"/>
      <c r="AP1" s="267"/>
      <c r="AQ1" s="267"/>
      <c r="AR1" s="267"/>
      <c r="AS1" s="267"/>
      <c r="AT1" s="267"/>
      <c r="AU1" s="267"/>
      <c r="AV1" s="268"/>
      <c r="AW1" s="5" t="s">
        <v>129</v>
      </c>
      <c r="AX1" s="6"/>
      <c r="AY1" s="6"/>
      <c r="AZ1" s="6"/>
      <c r="BA1" s="6"/>
    </row>
    <row r="2" spans="1:53" ht="21" customHeight="1">
      <c r="A2" s="276"/>
      <c r="B2" s="276"/>
      <c r="C2" s="276"/>
      <c r="D2" s="278"/>
      <c r="E2" s="276"/>
      <c r="F2" s="276"/>
      <c r="G2" s="276"/>
      <c r="H2" s="276"/>
      <c r="I2" s="276"/>
      <c r="J2" s="276"/>
      <c r="K2" s="276"/>
      <c r="L2" s="276"/>
      <c r="M2" s="276"/>
      <c r="N2" s="276"/>
      <c r="O2" s="276"/>
      <c r="P2" s="276"/>
      <c r="Q2" s="276"/>
      <c r="R2" s="276"/>
      <c r="S2" s="276"/>
      <c r="T2" s="276"/>
      <c r="U2" s="276"/>
      <c r="V2" s="276"/>
      <c r="W2" s="276"/>
      <c r="X2" s="276"/>
      <c r="Y2" s="276"/>
      <c r="Z2" s="276"/>
      <c r="AA2" s="276"/>
      <c r="AB2" s="276"/>
      <c r="AC2" s="276"/>
      <c r="AD2" s="276"/>
      <c r="AE2" s="276"/>
      <c r="AF2" s="276"/>
      <c r="AG2" s="276"/>
      <c r="AH2" s="276"/>
      <c r="AI2" s="276"/>
      <c r="AJ2" s="276"/>
      <c r="AK2" s="276"/>
      <c r="AL2" s="276"/>
      <c r="AM2" s="276"/>
      <c r="AN2" s="276"/>
      <c r="AO2" s="276"/>
      <c r="AP2" s="276"/>
      <c r="AQ2" s="276"/>
      <c r="AR2" s="276"/>
      <c r="AS2" s="276"/>
      <c r="AT2" s="276"/>
      <c r="AU2" s="276"/>
      <c r="AV2" s="279"/>
      <c r="AW2" s="7" t="s">
        <v>130</v>
      </c>
      <c r="AX2" s="6"/>
      <c r="AY2" s="6"/>
      <c r="AZ2" s="6"/>
      <c r="BA2" s="6"/>
    </row>
    <row r="3" spans="1:53" ht="18" customHeight="1">
      <c r="A3" s="266" t="s">
        <v>131</v>
      </c>
      <c r="B3" s="267"/>
      <c r="C3" s="267"/>
      <c r="D3" s="267"/>
      <c r="E3" s="267"/>
      <c r="F3" s="267"/>
      <c r="G3" s="267"/>
      <c r="H3" s="268"/>
      <c r="I3" s="280" t="s">
        <v>132</v>
      </c>
      <c r="J3" s="267"/>
      <c r="K3" s="267"/>
      <c r="L3" s="267"/>
      <c r="M3" s="267"/>
      <c r="N3" s="267"/>
      <c r="O3" s="267"/>
      <c r="P3" s="267"/>
      <c r="Q3" s="267"/>
      <c r="R3" s="268"/>
      <c r="S3" s="280" t="s">
        <v>133</v>
      </c>
      <c r="T3" s="267"/>
      <c r="U3" s="268"/>
      <c r="V3" s="282" t="s">
        <v>134</v>
      </c>
      <c r="W3" s="283"/>
      <c r="X3" s="283"/>
      <c r="Y3" s="283"/>
      <c r="Z3" s="283"/>
      <c r="AA3" s="283"/>
      <c r="AB3" s="283"/>
      <c r="AC3" s="283"/>
      <c r="AD3" s="283"/>
      <c r="AE3" s="283"/>
      <c r="AF3" s="283"/>
      <c r="AG3" s="283"/>
      <c r="AH3" s="283"/>
      <c r="AI3" s="283"/>
      <c r="AJ3" s="283"/>
      <c r="AK3" s="283"/>
      <c r="AL3" s="283"/>
      <c r="AM3" s="283"/>
      <c r="AN3" s="283"/>
      <c r="AO3" s="283"/>
      <c r="AP3" s="283"/>
      <c r="AQ3" s="283"/>
      <c r="AR3" s="283"/>
      <c r="AS3" s="283"/>
      <c r="AT3" s="283"/>
      <c r="AU3" s="283"/>
      <c r="AV3" s="283"/>
      <c r="AW3" s="284"/>
      <c r="AX3" s="8"/>
      <c r="AY3" s="8"/>
      <c r="AZ3" s="8"/>
      <c r="BA3" s="8"/>
    </row>
    <row r="4" spans="1:53" ht="24" customHeight="1">
      <c r="A4" s="269"/>
      <c r="B4" s="270"/>
      <c r="C4" s="270"/>
      <c r="D4" s="270"/>
      <c r="E4" s="270"/>
      <c r="F4" s="270"/>
      <c r="G4" s="270"/>
      <c r="H4" s="271"/>
      <c r="I4" s="281"/>
      <c r="J4" s="270"/>
      <c r="K4" s="270"/>
      <c r="L4" s="270"/>
      <c r="M4" s="270"/>
      <c r="N4" s="270"/>
      <c r="O4" s="270"/>
      <c r="P4" s="270"/>
      <c r="Q4" s="270"/>
      <c r="R4" s="271"/>
      <c r="S4" s="281"/>
      <c r="T4" s="270"/>
      <c r="U4" s="271"/>
      <c r="V4" s="285" t="s">
        <v>135</v>
      </c>
      <c r="W4" s="264"/>
      <c r="X4" s="265"/>
      <c r="Y4" s="289" t="s">
        <v>136</v>
      </c>
      <c r="Z4" s="287"/>
      <c r="AA4" s="287"/>
      <c r="AB4" s="288"/>
      <c r="AC4" s="290" t="s">
        <v>137</v>
      </c>
      <c r="AD4" s="264"/>
      <c r="AE4" s="265"/>
      <c r="AF4" s="291" t="s">
        <v>138</v>
      </c>
      <c r="AG4" s="287"/>
      <c r="AH4" s="287"/>
      <c r="AI4" s="288"/>
      <c r="AJ4" s="292" t="s">
        <v>139</v>
      </c>
      <c r="AK4" s="264"/>
      <c r="AL4" s="265"/>
      <c r="AM4" s="293" t="s">
        <v>140</v>
      </c>
      <c r="AN4" s="287"/>
      <c r="AO4" s="287"/>
      <c r="AP4" s="288"/>
      <c r="AQ4" s="263" t="s">
        <v>141</v>
      </c>
      <c r="AR4" s="264"/>
      <c r="AS4" s="265"/>
      <c r="AT4" s="286" t="s">
        <v>142</v>
      </c>
      <c r="AU4" s="287"/>
      <c r="AV4" s="287"/>
      <c r="AW4" s="288"/>
      <c r="AX4" s="9"/>
      <c r="AY4" s="9"/>
      <c r="AZ4" s="9"/>
      <c r="BA4" s="9"/>
    </row>
    <row r="5" spans="1:53" ht="57" customHeight="1">
      <c r="A5" s="10" t="s">
        <v>143</v>
      </c>
      <c r="B5" s="272" t="s">
        <v>144</v>
      </c>
      <c r="C5" s="273"/>
      <c r="D5" s="11" t="s">
        <v>145</v>
      </c>
      <c r="E5" s="12" t="s">
        <v>146</v>
      </c>
      <c r="F5" s="10" t="s">
        <v>147</v>
      </c>
      <c r="G5" s="10" t="s">
        <v>148</v>
      </c>
      <c r="H5" s="10" t="s">
        <v>149</v>
      </c>
      <c r="I5" s="13" t="s">
        <v>150</v>
      </c>
      <c r="J5" s="14" t="s">
        <v>151</v>
      </c>
      <c r="K5" s="10" t="s">
        <v>152</v>
      </c>
      <c r="L5" s="10" t="s">
        <v>153</v>
      </c>
      <c r="M5" s="10" t="s">
        <v>154</v>
      </c>
      <c r="N5" s="274" t="s">
        <v>155</v>
      </c>
      <c r="O5" s="273"/>
      <c r="P5" s="15" t="s">
        <v>156</v>
      </c>
      <c r="Q5" s="15" t="s">
        <v>157</v>
      </c>
      <c r="R5" s="15" t="s">
        <v>158</v>
      </c>
      <c r="S5" s="10" t="s">
        <v>159</v>
      </c>
      <c r="T5" s="10" t="s">
        <v>160</v>
      </c>
      <c r="U5" s="10" t="s">
        <v>161</v>
      </c>
      <c r="V5" s="16" t="s">
        <v>162</v>
      </c>
      <c r="W5" s="17" t="s">
        <v>163</v>
      </c>
      <c r="X5" s="18" t="s">
        <v>164</v>
      </c>
      <c r="Y5" s="19" t="s">
        <v>165</v>
      </c>
      <c r="Z5" s="19" t="s">
        <v>166</v>
      </c>
      <c r="AA5" s="19" t="s">
        <v>167</v>
      </c>
      <c r="AB5" s="20" t="s">
        <v>168</v>
      </c>
      <c r="AC5" s="21" t="s">
        <v>162</v>
      </c>
      <c r="AD5" s="22" t="s">
        <v>163</v>
      </c>
      <c r="AE5" s="21" t="s">
        <v>164</v>
      </c>
      <c r="AF5" s="23" t="s">
        <v>169</v>
      </c>
      <c r="AG5" s="21" t="s">
        <v>170</v>
      </c>
      <c r="AH5" s="21" t="s">
        <v>162</v>
      </c>
      <c r="AI5" s="24" t="s">
        <v>168</v>
      </c>
      <c r="AJ5" s="25" t="s">
        <v>162</v>
      </c>
      <c r="AK5" s="26" t="s">
        <v>171</v>
      </c>
      <c r="AL5" s="25" t="s">
        <v>164</v>
      </c>
      <c r="AM5" s="26" t="s">
        <v>172</v>
      </c>
      <c r="AN5" s="25" t="s">
        <v>170</v>
      </c>
      <c r="AO5" s="25" t="s">
        <v>162</v>
      </c>
      <c r="AP5" s="26" t="s">
        <v>168</v>
      </c>
      <c r="AQ5" s="27" t="s">
        <v>162</v>
      </c>
      <c r="AR5" s="28" t="s">
        <v>173</v>
      </c>
      <c r="AS5" s="28" t="s">
        <v>174</v>
      </c>
      <c r="AT5" s="28" t="s">
        <v>175</v>
      </c>
      <c r="AU5" s="27" t="s">
        <v>170</v>
      </c>
      <c r="AV5" s="27" t="s">
        <v>162</v>
      </c>
      <c r="AW5" s="28" t="s">
        <v>168</v>
      </c>
      <c r="AX5" s="29"/>
      <c r="AY5" s="29"/>
      <c r="AZ5" s="29"/>
      <c r="BA5" s="29"/>
    </row>
    <row r="6" spans="1:53" ht="33" hidden="1" customHeight="1">
      <c r="A6" s="30" t="s">
        <v>143</v>
      </c>
      <c r="B6" s="31" t="s">
        <v>176</v>
      </c>
      <c r="C6" s="32" t="s">
        <v>177</v>
      </c>
      <c r="D6" s="33" t="s">
        <v>178</v>
      </c>
      <c r="E6" s="34" t="s">
        <v>179</v>
      </c>
      <c r="F6" s="10" t="s">
        <v>147</v>
      </c>
      <c r="G6" s="10" t="s">
        <v>148</v>
      </c>
      <c r="H6" s="10" t="s">
        <v>149</v>
      </c>
      <c r="I6" s="11" t="s">
        <v>180</v>
      </c>
      <c r="J6" s="14" t="s">
        <v>151</v>
      </c>
      <c r="K6" s="35" t="s">
        <v>181</v>
      </c>
      <c r="L6" s="35" t="s">
        <v>182</v>
      </c>
      <c r="M6" s="33" t="s">
        <v>183</v>
      </c>
      <c r="N6" s="13" t="s">
        <v>184</v>
      </c>
      <c r="O6" s="13" t="s">
        <v>185</v>
      </c>
      <c r="P6" s="15" t="s">
        <v>156</v>
      </c>
      <c r="Q6" s="36" t="s">
        <v>186</v>
      </c>
      <c r="R6" s="36" t="s">
        <v>187</v>
      </c>
      <c r="S6" s="35" t="s">
        <v>188</v>
      </c>
      <c r="T6" s="35" t="s">
        <v>189</v>
      </c>
      <c r="U6" s="35" t="s">
        <v>190</v>
      </c>
      <c r="V6" s="37" t="s">
        <v>191</v>
      </c>
      <c r="W6" s="38" t="s">
        <v>192</v>
      </c>
      <c r="X6" s="37" t="s">
        <v>193</v>
      </c>
      <c r="Y6" s="19" t="s">
        <v>194</v>
      </c>
      <c r="Z6" s="19" t="s">
        <v>195</v>
      </c>
      <c r="AA6" s="19" t="s">
        <v>196</v>
      </c>
      <c r="AB6" s="20" t="s">
        <v>197</v>
      </c>
      <c r="AC6" s="24" t="s">
        <v>198</v>
      </c>
      <c r="AD6" s="23" t="s">
        <v>199</v>
      </c>
      <c r="AE6" s="24" t="s">
        <v>200</v>
      </c>
      <c r="AF6" s="24" t="s">
        <v>201</v>
      </c>
      <c r="AG6" s="24" t="s">
        <v>202</v>
      </c>
      <c r="AH6" s="24" t="s">
        <v>198</v>
      </c>
      <c r="AI6" s="24" t="s">
        <v>203</v>
      </c>
      <c r="AJ6" s="39" t="s">
        <v>204</v>
      </c>
      <c r="AK6" s="39" t="s">
        <v>205</v>
      </c>
      <c r="AL6" s="39" t="s">
        <v>206</v>
      </c>
      <c r="AM6" s="39" t="s">
        <v>207</v>
      </c>
      <c r="AN6" s="39" t="s">
        <v>208</v>
      </c>
      <c r="AO6" s="39" t="s">
        <v>204</v>
      </c>
      <c r="AP6" s="39" t="s">
        <v>209</v>
      </c>
      <c r="AQ6" s="40" t="s">
        <v>162</v>
      </c>
      <c r="AR6" s="41" t="s">
        <v>210</v>
      </c>
      <c r="AS6" s="42" t="s">
        <v>211</v>
      </c>
      <c r="AT6" s="43" t="s">
        <v>212</v>
      </c>
      <c r="AU6" s="40" t="s">
        <v>170</v>
      </c>
      <c r="AV6" s="40" t="s">
        <v>162</v>
      </c>
      <c r="AW6" s="43" t="s">
        <v>213</v>
      </c>
      <c r="AX6" s="29"/>
      <c r="AY6" s="29"/>
      <c r="AZ6" s="29"/>
      <c r="BA6" s="29"/>
    </row>
    <row r="7" spans="1:53" ht="86.25" customHeight="1">
      <c r="A7" s="44">
        <v>1</v>
      </c>
      <c r="B7" s="45" t="s">
        <v>10</v>
      </c>
      <c r="C7" s="46" t="str">
        <f>IF(B7=Listas!$A$2,Listas!$B$2,IF(B7=Listas!$A$8,Listas!$B$8,IF(B7=Listas!$A$15,Listas!$B$15,IF(B7=Listas!$A$18,Listas!$B$18," "))))</f>
        <v>Generar valor público, económico y social, a partir del conocimiento integral de los recursos minero-energéticos.</v>
      </c>
      <c r="D7" s="47" t="s">
        <v>56</v>
      </c>
      <c r="E7" s="46" t="s">
        <v>214</v>
      </c>
      <c r="F7" s="46" t="s">
        <v>215</v>
      </c>
      <c r="G7" s="48">
        <v>1</v>
      </c>
      <c r="H7" s="48" t="s">
        <v>216</v>
      </c>
      <c r="I7" s="46" t="s">
        <v>217</v>
      </c>
      <c r="J7" s="49">
        <v>2.5000000000000001E-2</v>
      </c>
      <c r="K7" s="48" t="s">
        <v>16</v>
      </c>
      <c r="L7" s="46" t="s">
        <v>51</v>
      </c>
      <c r="M7" s="46" t="s">
        <v>33</v>
      </c>
      <c r="N7" s="50" t="s">
        <v>218</v>
      </c>
      <c r="O7" s="51"/>
      <c r="P7" s="46" t="s">
        <v>18</v>
      </c>
      <c r="Q7" s="52">
        <v>44593</v>
      </c>
      <c r="R7" s="53">
        <v>44651</v>
      </c>
      <c r="S7" s="47" t="s">
        <v>28</v>
      </c>
      <c r="T7" s="47" t="s">
        <v>36</v>
      </c>
      <c r="U7" s="46" t="s">
        <v>77</v>
      </c>
      <c r="V7" s="54">
        <v>44620</v>
      </c>
      <c r="W7" s="55">
        <v>2.5000000000000001E-2</v>
      </c>
      <c r="X7" s="56" t="s">
        <v>219</v>
      </c>
      <c r="Y7" s="57">
        <v>2.5000000000000001E-2</v>
      </c>
      <c r="Z7" s="47" t="s">
        <v>220</v>
      </c>
      <c r="AA7" s="58">
        <v>44670</v>
      </c>
      <c r="AB7" s="47" t="s">
        <v>221</v>
      </c>
      <c r="AC7" s="54"/>
      <c r="AD7" s="55">
        <v>0</v>
      </c>
      <c r="AE7" s="56" t="s">
        <v>222</v>
      </c>
      <c r="AF7" s="57">
        <v>0.03</v>
      </c>
      <c r="AG7" s="47" t="s">
        <v>223</v>
      </c>
      <c r="AH7" s="58">
        <v>44760</v>
      </c>
      <c r="AI7" s="50" t="s">
        <v>221</v>
      </c>
      <c r="AJ7" s="50" t="s">
        <v>224</v>
      </c>
      <c r="AK7" s="57">
        <v>0</v>
      </c>
      <c r="AL7" s="50" t="s">
        <v>225</v>
      </c>
      <c r="AM7" s="57">
        <v>2.5000000000000001E-2</v>
      </c>
      <c r="AN7" s="47" t="s">
        <v>223</v>
      </c>
      <c r="AO7" s="58">
        <v>44846</v>
      </c>
      <c r="AP7" s="50" t="s">
        <v>221</v>
      </c>
      <c r="AQ7" s="59" t="s">
        <v>119</v>
      </c>
      <c r="AR7" s="60">
        <v>2.5000000000000001E-2</v>
      </c>
      <c r="AS7" s="47" t="s">
        <v>223</v>
      </c>
      <c r="AT7" s="61">
        <f t="shared" ref="AT7:AT8" si="0">AM7</f>
        <v>2.5000000000000001E-2</v>
      </c>
      <c r="AU7" s="62" t="str">
        <f t="shared" ref="AU7:AU16" si="1">IF(AW7="Cumplida","Subactividad ejecutada completamente","Subactividad no cumplida")</f>
        <v>Subactividad ejecutada completamente</v>
      </c>
      <c r="AV7" s="63">
        <v>44944</v>
      </c>
      <c r="AW7" s="59" t="s">
        <v>221</v>
      </c>
      <c r="AX7" s="64"/>
      <c r="AY7" s="64"/>
      <c r="AZ7" s="64"/>
      <c r="BA7" s="64"/>
    </row>
    <row r="8" spans="1:53" ht="118.5" customHeight="1">
      <c r="A8" s="65">
        <v>2</v>
      </c>
      <c r="B8" s="66" t="s">
        <v>54</v>
      </c>
      <c r="C8" s="67" t="str">
        <f>IF(B8=Listas!$A$2,Listas!$B$2,IF(B8=Listas!$A$8,Listas!$B$8,IF(B8=Listas!$A$15,Listas!$B$15,IF(B8=Listas!$A$18,Listas!$B$18," "))))</f>
        <v>Incorporar las mejores prácticas organizacionales y tecnológicas que garanticen calidad e integridad de la gestión pública.</v>
      </c>
      <c r="D8" s="68" t="s">
        <v>56</v>
      </c>
      <c r="E8" s="68" t="s">
        <v>214</v>
      </c>
      <c r="F8" s="68" t="s">
        <v>226</v>
      </c>
      <c r="G8" s="62">
        <v>1</v>
      </c>
      <c r="H8" s="62" t="s">
        <v>227</v>
      </c>
      <c r="I8" s="67" t="s">
        <v>228</v>
      </c>
      <c r="J8" s="69">
        <v>0.05</v>
      </c>
      <c r="K8" s="62" t="s">
        <v>16</v>
      </c>
      <c r="L8" s="68" t="s">
        <v>44</v>
      </c>
      <c r="M8" s="68" t="s">
        <v>33</v>
      </c>
      <c r="N8" s="59" t="s">
        <v>218</v>
      </c>
      <c r="O8" s="70"/>
      <c r="P8" s="68" t="s">
        <v>18</v>
      </c>
      <c r="Q8" s="71">
        <v>44651</v>
      </c>
      <c r="R8" s="72">
        <v>44742</v>
      </c>
      <c r="S8" s="67" t="s">
        <v>28</v>
      </c>
      <c r="T8" s="67" t="s">
        <v>29</v>
      </c>
      <c r="U8" s="73" t="s">
        <v>77</v>
      </c>
      <c r="V8" s="63">
        <v>44651</v>
      </c>
      <c r="W8" s="74">
        <v>3.7499999999999999E-2</v>
      </c>
      <c r="X8" s="75" t="s">
        <v>229</v>
      </c>
      <c r="Y8" s="60">
        <v>3.7499999999999999E-2</v>
      </c>
      <c r="Z8" s="67" t="s">
        <v>230</v>
      </c>
      <c r="AA8" s="63">
        <v>44670</v>
      </c>
      <c r="AB8" s="67" t="s">
        <v>231</v>
      </c>
      <c r="AC8" s="76">
        <v>44742</v>
      </c>
      <c r="AD8" s="74">
        <v>1.2E-2</v>
      </c>
      <c r="AE8" s="75" t="s">
        <v>232</v>
      </c>
      <c r="AF8" s="60">
        <v>0.05</v>
      </c>
      <c r="AG8" s="67" t="s">
        <v>233</v>
      </c>
      <c r="AH8" s="63">
        <v>44760</v>
      </c>
      <c r="AI8" s="59" t="s">
        <v>221</v>
      </c>
      <c r="AJ8" s="50" t="s">
        <v>224</v>
      </c>
      <c r="AK8" s="57">
        <v>0</v>
      </c>
      <c r="AL8" s="50" t="s">
        <v>234</v>
      </c>
      <c r="AM8" s="57">
        <v>0.05</v>
      </c>
      <c r="AN8" s="47" t="s">
        <v>223</v>
      </c>
      <c r="AO8" s="58">
        <v>44846</v>
      </c>
      <c r="AP8" s="50" t="s">
        <v>221</v>
      </c>
      <c r="AQ8" s="59" t="s">
        <v>119</v>
      </c>
      <c r="AR8" s="60">
        <v>0.05</v>
      </c>
      <c r="AS8" s="47" t="s">
        <v>235</v>
      </c>
      <c r="AT8" s="61">
        <f t="shared" si="0"/>
        <v>0.05</v>
      </c>
      <c r="AU8" s="62" t="str">
        <f t="shared" si="1"/>
        <v>Subactividad ejecutada completamente</v>
      </c>
      <c r="AV8" s="63">
        <v>44944</v>
      </c>
      <c r="AW8" s="59" t="s">
        <v>221</v>
      </c>
      <c r="AX8" s="64"/>
      <c r="AY8" s="64"/>
      <c r="AZ8" s="64"/>
      <c r="BA8" s="64"/>
    </row>
    <row r="9" spans="1:53" ht="136.5" customHeight="1">
      <c r="A9" s="65">
        <v>3</v>
      </c>
      <c r="B9" s="66" t="s">
        <v>54</v>
      </c>
      <c r="C9" s="68" t="str">
        <f>IF(B9=Listas!$A$2,Listas!$B$2,IF(B9=Listas!$A$8,Listas!$B$8,IF(B9=Listas!$A$15,Listas!$B$15,IF(B9=Listas!$A$18,Listas!$B$18," "))))</f>
        <v>Incorporar las mejores prácticas organizacionales y tecnológicas que garanticen calidad e integridad de la gestión pública.</v>
      </c>
      <c r="D9" s="68" t="s">
        <v>68</v>
      </c>
      <c r="E9" s="68" t="s">
        <v>236</v>
      </c>
      <c r="F9" s="68" t="s">
        <v>237</v>
      </c>
      <c r="G9" s="62" t="s">
        <v>238</v>
      </c>
      <c r="H9" s="62" t="s">
        <v>239</v>
      </c>
      <c r="I9" s="68" t="s">
        <v>240</v>
      </c>
      <c r="J9" s="69">
        <v>2.5000000000000001E-2</v>
      </c>
      <c r="K9" s="62" t="s">
        <v>16</v>
      </c>
      <c r="L9" s="68" t="s">
        <v>44</v>
      </c>
      <c r="M9" s="68" t="s">
        <v>33</v>
      </c>
      <c r="N9" s="59" t="s">
        <v>218</v>
      </c>
      <c r="O9" s="70"/>
      <c r="P9" s="73" t="s">
        <v>241</v>
      </c>
      <c r="Q9" s="71">
        <v>44593</v>
      </c>
      <c r="R9" s="72">
        <v>44926</v>
      </c>
      <c r="S9" s="67" t="s">
        <v>113</v>
      </c>
      <c r="T9" s="67" t="s">
        <v>114</v>
      </c>
      <c r="U9" s="73" t="s">
        <v>15</v>
      </c>
      <c r="V9" s="63">
        <v>44651</v>
      </c>
      <c r="W9" s="77">
        <v>4.5500000000000002E-3</v>
      </c>
      <c r="X9" s="75" t="s">
        <v>242</v>
      </c>
      <c r="Y9" s="60">
        <v>4.5500000000000002E-3</v>
      </c>
      <c r="Z9" s="67" t="s">
        <v>243</v>
      </c>
      <c r="AA9" s="63">
        <v>44670</v>
      </c>
      <c r="AB9" s="67" t="s">
        <v>231</v>
      </c>
      <c r="AC9" s="76">
        <v>44742</v>
      </c>
      <c r="AD9" s="74">
        <v>1.545E-2</v>
      </c>
      <c r="AE9" s="78" t="s">
        <v>244</v>
      </c>
      <c r="AF9" s="60">
        <v>0.02</v>
      </c>
      <c r="AG9" s="67" t="s">
        <v>245</v>
      </c>
      <c r="AH9" s="63">
        <v>44760</v>
      </c>
      <c r="AI9" s="59" t="s">
        <v>246</v>
      </c>
      <c r="AJ9" s="58">
        <v>44834</v>
      </c>
      <c r="AK9" s="57">
        <v>2.5000000000000001E-3</v>
      </c>
      <c r="AL9" s="79" t="s">
        <v>247</v>
      </c>
      <c r="AM9" s="57">
        <v>2.5000000000000001E-2</v>
      </c>
      <c r="AN9" s="59" t="s">
        <v>248</v>
      </c>
      <c r="AO9" s="58">
        <v>44846</v>
      </c>
      <c r="AP9" s="59" t="s">
        <v>246</v>
      </c>
      <c r="AQ9" s="63">
        <v>44926</v>
      </c>
      <c r="AR9" s="60">
        <v>2.2499999999999999E-2</v>
      </c>
      <c r="AS9" s="67" t="s">
        <v>249</v>
      </c>
      <c r="AT9" s="60">
        <v>2.5000000000000001E-2</v>
      </c>
      <c r="AU9" s="62" t="str">
        <f t="shared" si="1"/>
        <v>Subactividad ejecutada completamente</v>
      </c>
      <c r="AV9" s="63">
        <v>44944</v>
      </c>
      <c r="AW9" s="62" t="str">
        <f>IF(AT9=J9,"Cumplida","Revisar")</f>
        <v>Cumplida</v>
      </c>
      <c r="AX9" s="64"/>
      <c r="AY9" s="64"/>
      <c r="AZ9" s="64"/>
      <c r="BA9" s="64"/>
    </row>
    <row r="10" spans="1:53" ht="117" customHeight="1">
      <c r="A10" s="65">
        <v>4</v>
      </c>
      <c r="B10" s="66" t="s">
        <v>54</v>
      </c>
      <c r="C10" s="68" t="str">
        <f>IF(B10=Listas!$A$2,Listas!$B$2,IF(B10=Listas!$A$8,Listas!$B$8,IF(B10=Listas!$A$15,Listas!$B$15,IF(B10=Listas!$A$18,Listas!$B$18," "))))</f>
        <v>Incorporar las mejores prácticas organizacionales y tecnológicas que garanticen calidad e integridad de la gestión pública.</v>
      </c>
      <c r="D10" s="68" t="s">
        <v>90</v>
      </c>
      <c r="E10" s="68" t="s">
        <v>250</v>
      </c>
      <c r="F10" s="68" t="s">
        <v>251</v>
      </c>
      <c r="G10" s="62">
        <v>3</v>
      </c>
      <c r="H10" s="62" t="s">
        <v>252</v>
      </c>
      <c r="I10" s="68" t="s">
        <v>253</v>
      </c>
      <c r="J10" s="69">
        <v>0.05</v>
      </c>
      <c r="K10" s="62" t="s">
        <v>16</v>
      </c>
      <c r="L10" s="68" t="s">
        <v>44</v>
      </c>
      <c r="M10" s="68" t="s">
        <v>33</v>
      </c>
      <c r="N10" s="68"/>
      <c r="O10" s="59" t="s">
        <v>218</v>
      </c>
      <c r="P10" s="73" t="s">
        <v>254</v>
      </c>
      <c r="Q10" s="71">
        <v>44593</v>
      </c>
      <c r="R10" s="72">
        <v>44773</v>
      </c>
      <c r="S10" s="67" t="s">
        <v>113</v>
      </c>
      <c r="T10" s="67" t="s">
        <v>114</v>
      </c>
      <c r="U10" s="73" t="s">
        <v>15</v>
      </c>
      <c r="V10" s="63">
        <v>44651</v>
      </c>
      <c r="W10" s="77">
        <v>1.5625E-2</v>
      </c>
      <c r="X10" s="75" t="s">
        <v>255</v>
      </c>
      <c r="Y10" s="60">
        <v>1.5625E-2</v>
      </c>
      <c r="Z10" s="67" t="s">
        <v>256</v>
      </c>
      <c r="AA10" s="63">
        <v>44670</v>
      </c>
      <c r="AB10" s="67" t="s">
        <v>231</v>
      </c>
      <c r="AC10" s="76">
        <v>44742</v>
      </c>
      <c r="AD10" s="74">
        <v>2.9374999999999998E-2</v>
      </c>
      <c r="AE10" s="75" t="s">
        <v>257</v>
      </c>
      <c r="AF10" s="60">
        <v>2.9374999999999998E-2</v>
      </c>
      <c r="AG10" s="67" t="s">
        <v>258</v>
      </c>
      <c r="AH10" s="63">
        <v>44760</v>
      </c>
      <c r="AI10" s="59" t="s">
        <v>246</v>
      </c>
      <c r="AJ10" s="58">
        <v>44834</v>
      </c>
      <c r="AK10" s="57">
        <v>2.1000000000000001E-2</v>
      </c>
      <c r="AL10" s="50" t="s">
        <v>259</v>
      </c>
      <c r="AM10" s="60">
        <v>0.05</v>
      </c>
      <c r="AN10" s="59" t="s">
        <v>260</v>
      </c>
      <c r="AO10" s="58">
        <v>44846</v>
      </c>
      <c r="AP10" s="59" t="s">
        <v>221</v>
      </c>
      <c r="AQ10" s="63">
        <v>44926</v>
      </c>
      <c r="AR10" s="60">
        <v>0.05</v>
      </c>
      <c r="AS10" s="67" t="s">
        <v>261</v>
      </c>
      <c r="AT10" s="61">
        <f>AM10</f>
        <v>0.05</v>
      </c>
      <c r="AU10" s="62" t="str">
        <f t="shared" si="1"/>
        <v>Subactividad ejecutada completamente</v>
      </c>
      <c r="AV10" s="63">
        <v>44944</v>
      </c>
      <c r="AW10" s="59" t="s">
        <v>221</v>
      </c>
      <c r="AX10" s="64"/>
      <c r="AY10" s="64"/>
      <c r="AZ10" s="64"/>
      <c r="BA10" s="64"/>
    </row>
    <row r="11" spans="1:53" ht="85.5" customHeight="1">
      <c r="A11" s="65">
        <v>5</v>
      </c>
      <c r="B11" s="66" t="s">
        <v>54</v>
      </c>
      <c r="C11" s="68" t="str">
        <f>IF(B11=Listas!$A$2,Listas!$B$2,IF(B11=Listas!$A$8,Listas!$B$8,IF(B11=Listas!$A$15,Listas!$B$15,IF(B11=Listas!$A$18,Listas!$B$18," "))))</f>
        <v>Incorporar las mejores prácticas organizacionales y tecnológicas que garanticen calidad e integridad de la gestión pública.</v>
      </c>
      <c r="D11" s="68" t="s">
        <v>90</v>
      </c>
      <c r="E11" s="68" t="s">
        <v>262</v>
      </c>
      <c r="F11" s="68" t="s">
        <v>263</v>
      </c>
      <c r="G11" s="62">
        <v>12</v>
      </c>
      <c r="H11" s="62" t="s">
        <v>264</v>
      </c>
      <c r="I11" s="67" t="s">
        <v>265</v>
      </c>
      <c r="J11" s="69">
        <v>2.5000000000000001E-2</v>
      </c>
      <c r="K11" s="59" t="s">
        <v>23</v>
      </c>
      <c r="L11" s="68" t="s">
        <v>77</v>
      </c>
      <c r="M11" s="68" t="s">
        <v>33</v>
      </c>
      <c r="N11" s="68"/>
      <c r="O11" s="59" t="s">
        <v>218</v>
      </c>
      <c r="P11" s="73" t="s">
        <v>254</v>
      </c>
      <c r="Q11" s="71">
        <v>44593</v>
      </c>
      <c r="R11" s="72">
        <v>44926</v>
      </c>
      <c r="S11" s="67" t="s">
        <v>28</v>
      </c>
      <c r="T11" s="67" t="s">
        <v>36</v>
      </c>
      <c r="U11" s="73" t="s">
        <v>22</v>
      </c>
      <c r="V11" s="63">
        <v>44651</v>
      </c>
      <c r="W11" s="80">
        <v>2.5000000000000001E-3</v>
      </c>
      <c r="X11" s="75" t="s">
        <v>266</v>
      </c>
      <c r="Y11" s="60">
        <v>2.5000000000000001E-3</v>
      </c>
      <c r="Z11" s="67" t="s">
        <v>243</v>
      </c>
      <c r="AA11" s="63">
        <v>44670</v>
      </c>
      <c r="AB11" s="67" t="s">
        <v>231</v>
      </c>
      <c r="AC11" s="76">
        <v>44742</v>
      </c>
      <c r="AD11" s="74">
        <v>0.01</v>
      </c>
      <c r="AE11" s="75" t="s">
        <v>267</v>
      </c>
      <c r="AF11" s="60">
        <v>1.2500000000000001E-2</v>
      </c>
      <c r="AG11" s="67" t="s">
        <v>268</v>
      </c>
      <c r="AH11" s="63">
        <v>44760</v>
      </c>
      <c r="AI11" s="59" t="s">
        <v>246</v>
      </c>
      <c r="AJ11" s="58">
        <v>44834</v>
      </c>
      <c r="AK11" s="57">
        <v>7.4999999999999997E-3</v>
      </c>
      <c r="AL11" s="50" t="s">
        <v>269</v>
      </c>
      <c r="AM11" s="60">
        <v>0.02</v>
      </c>
      <c r="AN11" s="59" t="s">
        <v>270</v>
      </c>
      <c r="AO11" s="58">
        <v>44846</v>
      </c>
      <c r="AP11" s="59" t="s">
        <v>246</v>
      </c>
      <c r="AQ11" s="63">
        <v>44926</v>
      </c>
      <c r="AR11" s="60">
        <v>2.5000000000000001E-2</v>
      </c>
      <c r="AS11" s="47" t="s">
        <v>271</v>
      </c>
      <c r="AT11" s="60">
        <f t="shared" ref="AT11:AT12" si="2">AR11</f>
        <v>2.5000000000000001E-2</v>
      </c>
      <c r="AU11" s="62" t="str">
        <f t="shared" si="1"/>
        <v>Subactividad ejecutada completamente</v>
      </c>
      <c r="AV11" s="63">
        <v>44944</v>
      </c>
      <c r="AW11" s="62" t="str">
        <f t="shared" ref="AW11:AW12" si="3">IF(AT11=J11,"Cumplida","Revisar")</f>
        <v>Cumplida</v>
      </c>
      <c r="AX11" s="64"/>
      <c r="AY11" s="64"/>
      <c r="AZ11" s="64"/>
      <c r="BA11" s="64"/>
    </row>
    <row r="12" spans="1:53" ht="75" customHeight="1">
      <c r="A12" s="65">
        <v>6</v>
      </c>
      <c r="B12" s="66" t="s">
        <v>54</v>
      </c>
      <c r="C12" s="68" t="str">
        <f>IF(B12=Listas!$A$2,Listas!$B$2,IF(B12=Listas!$A$8,Listas!$B$8,IF(B12=Listas!$A$15,Listas!$B$15,IF(B12=Listas!$A$18,Listas!$B$18," "))))</f>
        <v>Incorporar las mejores prácticas organizacionales y tecnológicas que garanticen calidad e integridad de la gestión pública.</v>
      </c>
      <c r="D12" s="68" t="s">
        <v>90</v>
      </c>
      <c r="E12" s="68" t="s">
        <v>262</v>
      </c>
      <c r="F12" s="68" t="s">
        <v>272</v>
      </c>
      <c r="G12" s="62" t="s">
        <v>273</v>
      </c>
      <c r="H12" s="62" t="s">
        <v>274</v>
      </c>
      <c r="I12" s="68" t="s">
        <v>275</v>
      </c>
      <c r="J12" s="69">
        <v>2.5000000000000001E-2</v>
      </c>
      <c r="K12" s="59" t="s">
        <v>23</v>
      </c>
      <c r="L12" s="68" t="s">
        <v>77</v>
      </c>
      <c r="M12" s="68" t="s">
        <v>33</v>
      </c>
      <c r="N12" s="68"/>
      <c r="O12" s="59" t="s">
        <v>218</v>
      </c>
      <c r="P12" s="73" t="s">
        <v>254</v>
      </c>
      <c r="Q12" s="71">
        <v>44593</v>
      </c>
      <c r="R12" s="72">
        <v>44926</v>
      </c>
      <c r="S12" s="67" t="s">
        <v>28</v>
      </c>
      <c r="T12" s="67" t="s">
        <v>36</v>
      </c>
      <c r="U12" s="73" t="s">
        <v>22</v>
      </c>
      <c r="V12" s="63">
        <v>44651</v>
      </c>
      <c r="W12" s="80">
        <v>2.5000000000000001E-3</v>
      </c>
      <c r="X12" s="75" t="s">
        <v>276</v>
      </c>
      <c r="Y12" s="60">
        <v>2.5000000000000001E-3</v>
      </c>
      <c r="Z12" s="67" t="s">
        <v>243</v>
      </c>
      <c r="AA12" s="63">
        <v>44670</v>
      </c>
      <c r="AB12" s="67" t="s">
        <v>231</v>
      </c>
      <c r="AC12" s="76">
        <v>44742</v>
      </c>
      <c r="AD12" s="74">
        <v>0.01</v>
      </c>
      <c r="AE12" s="75" t="s">
        <v>277</v>
      </c>
      <c r="AF12" s="60">
        <v>1.2500000000000001E-2</v>
      </c>
      <c r="AG12" s="67" t="s">
        <v>268</v>
      </c>
      <c r="AH12" s="63">
        <v>44760</v>
      </c>
      <c r="AI12" s="59" t="s">
        <v>246</v>
      </c>
      <c r="AJ12" s="58">
        <v>44834</v>
      </c>
      <c r="AK12" s="57">
        <v>7.4999999999999997E-3</v>
      </c>
      <c r="AL12" s="50" t="s">
        <v>278</v>
      </c>
      <c r="AM12" s="60">
        <v>0.02</v>
      </c>
      <c r="AN12" s="59" t="s">
        <v>279</v>
      </c>
      <c r="AO12" s="58">
        <v>44846</v>
      </c>
      <c r="AP12" s="59" t="s">
        <v>246</v>
      </c>
      <c r="AQ12" s="63">
        <v>44926</v>
      </c>
      <c r="AR12" s="60">
        <v>2.5000000000000001E-2</v>
      </c>
      <c r="AS12" s="47" t="s">
        <v>280</v>
      </c>
      <c r="AT12" s="60">
        <f t="shared" si="2"/>
        <v>2.5000000000000001E-2</v>
      </c>
      <c r="AU12" s="62" t="str">
        <f t="shared" si="1"/>
        <v>Subactividad ejecutada completamente</v>
      </c>
      <c r="AV12" s="63">
        <v>44944</v>
      </c>
      <c r="AW12" s="62" t="str">
        <f t="shared" si="3"/>
        <v>Cumplida</v>
      </c>
      <c r="AX12" s="64"/>
      <c r="AY12" s="64"/>
      <c r="AZ12" s="64"/>
      <c r="BA12" s="64"/>
    </row>
    <row r="13" spans="1:53" ht="64.5" customHeight="1">
      <c r="A13" s="65">
        <v>7</v>
      </c>
      <c r="B13" s="66" t="s">
        <v>54</v>
      </c>
      <c r="C13" s="68" t="str">
        <f>IF(B13=Listas!$A$2,Listas!$B$2,IF(B13=Listas!$A$8,Listas!$B$8,IF(B13=Listas!$A$15,Listas!$B$15,IF(B13=Listas!$A$18,Listas!$B$18," "))))</f>
        <v>Incorporar las mejores prácticas organizacionales y tecnológicas que garanticen calidad e integridad de la gestión pública.</v>
      </c>
      <c r="D13" s="68" t="s">
        <v>90</v>
      </c>
      <c r="E13" s="68" t="s">
        <v>281</v>
      </c>
      <c r="F13" s="68" t="s">
        <v>282</v>
      </c>
      <c r="G13" s="59">
        <v>2</v>
      </c>
      <c r="H13" s="62" t="s">
        <v>282</v>
      </c>
      <c r="I13" s="68" t="s">
        <v>283</v>
      </c>
      <c r="J13" s="69">
        <v>2.5000000000000001E-2</v>
      </c>
      <c r="K13" s="59" t="s">
        <v>23</v>
      </c>
      <c r="L13" s="68" t="s">
        <v>77</v>
      </c>
      <c r="M13" s="68" t="s">
        <v>33</v>
      </c>
      <c r="N13" s="68"/>
      <c r="O13" s="59" t="s">
        <v>218</v>
      </c>
      <c r="P13" s="73" t="s">
        <v>254</v>
      </c>
      <c r="Q13" s="71">
        <v>44593</v>
      </c>
      <c r="R13" s="72">
        <v>44804</v>
      </c>
      <c r="S13" s="67" t="s">
        <v>28</v>
      </c>
      <c r="T13" s="67" t="s">
        <v>29</v>
      </c>
      <c r="U13" s="73" t="s">
        <v>77</v>
      </c>
      <c r="V13" s="63"/>
      <c r="W13" s="60">
        <v>0</v>
      </c>
      <c r="X13" s="67" t="s">
        <v>284</v>
      </c>
      <c r="Y13" s="60">
        <v>0</v>
      </c>
      <c r="Z13" s="67"/>
      <c r="AA13" s="63"/>
      <c r="AB13" s="67" t="s">
        <v>285</v>
      </c>
      <c r="AC13" s="76">
        <v>44742</v>
      </c>
      <c r="AD13" s="74">
        <v>6.2500000000000003E-3</v>
      </c>
      <c r="AE13" s="75" t="s">
        <v>286</v>
      </c>
      <c r="AF13" s="60">
        <v>6.1999999999999998E-3</v>
      </c>
      <c r="AG13" s="67" t="s">
        <v>287</v>
      </c>
      <c r="AH13" s="63">
        <v>44760</v>
      </c>
      <c r="AI13" s="59" t="s">
        <v>246</v>
      </c>
      <c r="AJ13" s="58">
        <v>44804</v>
      </c>
      <c r="AK13" s="57">
        <v>1.8749999999999999E-2</v>
      </c>
      <c r="AL13" s="50" t="s">
        <v>288</v>
      </c>
      <c r="AM13" s="60">
        <v>2.5000000000000001E-2</v>
      </c>
      <c r="AN13" s="59" t="s">
        <v>289</v>
      </c>
      <c r="AO13" s="58">
        <v>44846</v>
      </c>
      <c r="AP13" s="59" t="s">
        <v>221</v>
      </c>
      <c r="AQ13" s="59" t="s">
        <v>119</v>
      </c>
      <c r="AR13" s="60">
        <v>2.5000000000000001E-2</v>
      </c>
      <c r="AS13" s="47" t="s">
        <v>290</v>
      </c>
      <c r="AT13" s="61">
        <f t="shared" ref="AT13:AT16" si="4">AM13</f>
        <v>2.5000000000000001E-2</v>
      </c>
      <c r="AU13" s="62" t="str">
        <f t="shared" si="1"/>
        <v>Subactividad ejecutada completamente</v>
      </c>
      <c r="AV13" s="63">
        <v>44944</v>
      </c>
      <c r="AW13" s="59" t="s">
        <v>221</v>
      </c>
      <c r="AX13" s="64"/>
      <c r="AY13" s="64"/>
      <c r="AZ13" s="64"/>
      <c r="BA13" s="64"/>
    </row>
    <row r="14" spans="1:53" ht="64.5" customHeight="1">
      <c r="A14" s="65">
        <v>8</v>
      </c>
      <c r="B14" s="66" t="s">
        <v>54</v>
      </c>
      <c r="C14" s="68" t="str">
        <f>IF(B14=Listas!$A$2,Listas!$B$2,IF(B14=Listas!$A$8,Listas!$B$8,IF(B14=Listas!$A$15,Listas!$B$15,IF(B14=Listas!$A$18,Listas!$B$18," "))))</f>
        <v>Incorporar las mejores prácticas organizacionales y tecnológicas que garanticen calidad e integridad de la gestión pública.</v>
      </c>
      <c r="D14" s="68" t="s">
        <v>90</v>
      </c>
      <c r="E14" s="68" t="s">
        <v>281</v>
      </c>
      <c r="F14" s="68" t="s">
        <v>291</v>
      </c>
      <c r="G14" s="62">
        <v>1</v>
      </c>
      <c r="H14" s="62" t="s">
        <v>292</v>
      </c>
      <c r="I14" s="68" t="s">
        <v>293</v>
      </c>
      <c r="J14" s="69">
        <v>1.2500000000000001E-2</v>
      </c>
      <c r="K14" s="62" t="s">
        <v>16</v>
      </c>
      <c r="L14" s="68" t="s">
        <v>44</v>
      </c>
      <c r="M14" s="68" t="s">
        <v>33</v>
      </c>
      <c r="N14" s="59" t="s">
        <v>218</v>
      </c>
      <c r="O14" s="70"/>
      <c r="P14" s="68" t="s">
        <v>18</v>
      </c>
      <c r="Q14" s="71">
        <v>44593</v>
      </c>
      <c r="R14" s="72">
        <v>44926</v>
      </c>
      <c r="S14" s="67" t="s">
        <v>106</v>
      </c>
      <c r="T14" s="67" t="s">
        <v>107</v>
      </c>
      <c r="U14" s="73" t="s">
        <v>77</v>
      </c>
      <c r="V14" s="63">
        <v>44651</v>
      </c>
      <c r="W14" s="77">
        <v>2.5000000000000001E-3</v>
      </c>
      <c r="X14" s="75" t="s">
        <v>294</v>
      </c>
      <c r="Y14" s="60">
        <v>2.5000000000000001E-3</v>
      </c>
      <c r="Z14" s="67" t="s">
        <v>243</v>
      </c>
      <c r="AA14" s="63">
        <v>44670</v>
      </c>
      <c r="AB14" s="67" t="s">
        <v>231</v>
      </c>
      <c r="AC14" s="76">
        <v>44742</v>
      </c>
      <c r="AD14" s="74">
        <v>0.01</v>
      </c>
      <c r="AE14" s="75" t="s">
        <v>295</v>
      </c>
      <c r="AF14" s="60">
        <v>1.2500000000000001E-2</v>
      </c>
      <c r="AG14" s="67" t="s">
        <v>296</v>
      </c>
      <c r="AH14" s="63">
        <v>44760</v>
      </c>
      <c r="AI14" s="59" t="s">
        <v>221</v>
      </c>
      <c r="AJ14" s="52"/>
      <c r="AK14" s="57">
        <v>0</v>
      </c>
      <c r="AL14" s="50" t="s">
        <v>297</v>
      </c>
      <c r="AM14" s="60">
        <v>1.2500000000000001E-2</v>
      </c>
      <c r="AN14" s="59" t="s">
        <v>298</v>
      </c>
      <c r="AO14" s="58">
        <v>44846</v>
      </c>
      <c r="AP14" s="59" t="s">
        <v>221</v>
      </c>
      <c r="AQ14" s="59" t="s">
        <v>119</v>
      </c>
      <c r="AR14" s="60">
        <v>1.2500000000000001E-2</v>
      </c>
      <c r="AS14" s="47" t="s">
        <v>235</v>
      </c>
      <c r="AT14" s="61">
        <f t="shared" si="4"/>
        <v>1.2500000000000001E-2</v>
      </c>
      <c r="AU14" s="62" t="str">
        <f t="shared" si="1"/>
        <v>Subactividad ejecutada completamente</v>
      </c>
      <c r="AV14" s="63">
        <v>44944</v>
      </c>
      <c r="AW14" s="59" t="s">
        <v>221</v>
      </c>
      <c r="AX14" s="64"/>
      <c r="AY14" s="64"/>
      <c r="AZ14" s="64"/>
      <c r="BA14" s="64"/>
    </row>
    <row r="15" spans="1:53" ht="77.25" customHeight="1">
      <c r="A15" s="65">
        <v>9</v>
      </c>
      <c r="B15" s="66" t="s">
        <v>54</v>
      </c>
      <c r="C15" s="68" t="str">
        <f>IF(B15=Listas!$A$2,Listas!$B$2,IF(B15=Listas!$A$8,Listas!$B$8,IF(B15=Listas!$A$15,Listas!$B$15,IF(B15=Listas!$A$18,Listas!$B$18," "))))</f>
        <v>Incorporar las mejores prácticas organizacionales y tecnológicas que garanticen calidad e integridad de la gestión pública.</v>
      </c>
      <c r="D15" s="68" t="s">
        <v>62</v>
      </c>
      <c r="E15" s="68" t="s">
        <v>281</v>
      </c>
      <c r="F15" s="68" t="s">
        <v>299</v>
      </c>
      <c r="G15" s="62" t="s">
        <v>273</v>
      </c>
      <c r="H15" s="62" t="s">
        <v>299</v>
      </c>
      <c r="I15" s="68" t="s">
        <v>300</v>
      </c>
      <c r="J15" s="69">
        <v>1.2500000000000001E-2</v>
      </c>
      <c r="K15" s="62" t="s">
        <v>16</v>
      </c>
      <c r="L15" s="68" t="s">
        <v>44</v>
      </c>
      <c r="M15" s="68" t="s">
        <v>33</v>
      </c>
      <c r="N15" s="68"/>
      <c r="O15" s="59" t="s">
        <v>218</v>
      </c>
      <c r="P15" s="73" t="s">
        <v>254</v>
      </c>
      <c r="Q15" s="71">
        <v>44593</v>
      </c>
      <c r="R15" s="72">
        <v>44926</v>
      </c>
      <c r="S15" s="67" t="s">
        <v>106</v>
      </c>
      <c r="T15" s="67" t="s">
        <v>107</v>
      </c>
      <c r="U15" s="73" t="s">
        <v>77</v>
      </c>
      <c r="V15" s="63">
        <v>44651</v>
      </c>
      <c r="W15" s="77">
        <v>6.2500000000000003E-3</v>
      </c>
      <c r="X15" s="75" t="s">
        <v>301</v>
      </c>
      <c r="Y15" s="60">
        <v>6.1999999999999998E-3</v>
      </c>
      <c r="Z15" s="67" t="s">
        <v>243</v>
      </c>
      <c r="AA15" s="63">
        <v>44670</v>
      </c>
      <c r="AB15" s="67" t="s">
        <v>231</v>
      </c>
      <c r="AC15" s="76"/>
      <c r="AD15" s="74">
        <v>0</v>
      </c>
      <c r="AE15" s="75" t="s">
        <v>302</v>
      </c>
      <c r="AF15" s="60">
        <v>6.1999999999999998E-3</v>
      </c>
      <c r="AG15" s="67" t="s">
        <v>303</v>
      </c>
      <c r="AH15" s="63">
        <v>44760</v>
      </c>
      <c r="AI15" s="59" t="s">
        <v>246</v>
      </c>
      <c r="AJ15" s="58">
        <v>44834</v>
      </c>
      <c r="AK15" s="57">
        <v>6.3E-3</v>
      </c>
      <c r="AL15" s="50" t="s">
        <v>304</v>
      </c>
      <c r="AM15" s="60">
        <v>1.2500000000000001E-2</v>
      </c>
      <c r="AN15" s="59" t="s">
        <v>305</v>
      </c>
      <c r="AO15" s="58">
        <v>44846</v>
      </c>
      <c r="AP15" s="59" t="s">
        <v>221</v>
      </c>
      <c r="AQ15" s="59" t="s">
        <v>119</v>
      </c>
      <c r="AR15" s="60">
        <v>1.2500000000000001E-2</v>
      </c>
      <c r="AS15" s="47" t="s">
        <v>290</v>
      </c>
      <c r="AT15" s="61">
        <f t="shared" si="4"/>
        <v>1.2500000000000001E-2</v>
      </c>
      <c r="AU15" s="62" t="str">
        <f t="shared" si="1"/>
        <v>Subactividad ejecutada completamente</v>
      </c>
      <c r="AV15" s="63">
        <v>44944</v>
      </c>
      <c r="AW15" s="59" t="s">
        <v>221</v>
      </c>
      <c r="AX15" s="64"/>
      <c r="AY15" s="64"/>
      <c r="AZ15" s="64"/>
      <c r="BA15" s="64"/>
    </row>
    <row r="16" spans="1:53" ht="113.25" customHeight="1">
      <c r="A16" s="65">
        <v>1</v>
      </c>
      <c r="B16" s="66" t="s">
        <v>54</v>
      </c>
      <c r="C16" s="68" t="str">
        <f>IF(B16=Listas!$A$2,Listas!$B$2,IF(B16=Listas!$A$8,Listas!$B$8,IF(B16=Listas!$A$15,Listas!$B$15,IF(B16=Listas!$A$18,Listas!$B$18," "))))</f>
        <v>Incorporar las mejores prácticas organizacionales y tecnológicas que garanticen calidad e integridad de la gestión pública.</v>
      </c>
      <c r="D16" s="68" t="s">
        <v>90</v>
      </c>
      <c r="E16" s="68" t="s">
        <v>306</v>
      </c>
      <c r="F16" s="68" t="s">
        <v>307</v>
      </c>
      <c r="G16" s="62">
        <v>11</v>
      </c>
      <c r="H16" s="62" t="s">
        <v>308</v>
      </c>
      <c r="I16" s="68" t="s">
        <v>309</v>
      </c>
      <c r="J16" s="69">
        <v>1.2500000000000001E-2</v>
      </c>
      <c r="K16" s="59" t="s">
        <v>23</v>
      </c>
      <c r="L16" s="68" t="s">
        <v>77</v>
      </c>
      <c r="M16" s="68" t="s">
        <v>45</v>
      </c>
      <c r="N16" s="59" t="s">
        <v>218</v>
      </c>
      <c r="O16" s="70"/>
      <c r="P16" s="68" t="s">
        <v>18</v>
      </c>
      <c r="Q16" s="71">
        <v>44593</v>
      </c>
      <c r="R16" s="72">
        <v>44620</v>
      </c>
      <c r="S16" s="67" t="s">
        <v>48</v>
      </c>
      <c r="T16" s="67" t="s">
        <v>57</v>
      </c>
      <c r="U16" s="73" t="s">
        <v>22</v>
      </c>
      <c r="V16" s="71">
        <v>44620</v>
      </c>
      <c r="W16" s="60">
        <v>1.2500000000000001E-2</v>
      </c>
      <c r="X16" s="67" t="s">
        <v>310</v>
      </c>
      <c r="Y16" s="60">
        <v>1.2500000000000001E-2</v>
      </c>
      <c r="Z16" s="67" t="s">
        <v>311</v>
      </c>
      <c r="AA16" s="63">
        <v>44670</v>
      </c>
      <c r="AB16" s="67" t="s">
        <v>221</v>
      </c>
      <c r="AC16" s="76"/>
      <c r="AD16" s="74">
        <v>0</v>
      </c>
      <c r="AE16" s="75" t="s">
        <v>312</v>
      </c>
      <c r="AF16" s="60">
        <v>1.2500000000000001E-2</v>
      </c>
      <c r="AG16" s="67" t="s">
        <v>223</v>
      </c>
      <c r="AH16" s="63">
        <v>44760</v>
      </c>
      <c r="AI16" s="59" t="s">
        <v>221</v>
      </c>
      <c r="AJ16" s="52"/>
      <c r="AK16" s="81"/>
      <c r="AL16" s="48"/>
      <c r="AM16" s="60">
        <v>1.2500000000000001E-2</v>
      </c>
      <c r="AN16" s="67" t="s">
        <v>313</v>
      </c>
      <c r="AO16" s="58">
        <v>44846</v>
      </c>
      <c r="AP16" s="59" t="s">
        <v>221</v>
      </c>
      <c r="AQ16" s="71"/>
      <c r="AR16" s="61"/>
      <c r="AS16" s="68"/>
      <c r="AT16" s="61">
        <f t="shared" si="4"/>
        <v>1.2500000000000001E-2</v>
      </c>
      <c r="AU16" s="62" t="str">
        <f t="shared" si="1"/>
        <v>Subactividad ejecutada completamente</v>
      </c>
      <c r="AV16" s="63">
        <v>44944</v>
      </c>
      <c r="AW16" s="59" t="s">
        <v>221</v>
      </c>
      <c r="AX16" s="64"/>
      <c r="AY16" s="64"/>
      <c r="AZ16" s="64"/>
      <c r="BA16" s="64"/>
    </row>
    <row r="17" spans="1:53" ht="78" customHeight="1">
      <c r="A17" s="65">
        <v>2</v>
      </c>
      <c r="B17" s="66" t="s">
        <v>54</v>
      </c>
      <c r="C17" s="68" t="str">
        <f>IF(B17=Listas!$A$2,Listas!$B$2,IF(B17=Listas!$A$8,Listas!$B$8,IF(B17=Listas!$A$15,Listas!$B$15,IF(B17=Listas!$A$18,Listas!$B$18," "))))</f>
        <v>Incorporar las mejores prácticas organizacionales y tecnológicas que garanticen calidad e integridad de la gestión pública.</v>
      </c>
      <c r="D17" s="68" t="s">
        <v>90</v>
      </c>
      <c r="E17" s="68" t="s">
        <v>306</v>
      </c>
      <c r="F17" s="68" t="s">
        <v>314</v>
      </c>
      <c r="G17" s="62">
        <v>11</v>
      </c>
      <c r="H17" s="62" t="s">
        <v>308</v>
      </c>
      <c r="I17" s="67" t="s">
        <v>315</v>
      </c>
      <c r="J17" s="69">
        <v>0.05</v>
      </c>
      <c r="K17" s="59" t="s">
        <v>23</v>
      </c>
      <c r="L17" s="68" t="s">
        <v>77</v>
      </c>
      <c r="M17" s="68" t="s">
        <v>45</v>
      </c>
      <c r="N17" s="59" t="s">
        <v>218</v>
      </c>
      <c r="O17" s="70"/>
      <c r="P17" s="68" t="s">
        <v>18</v>
      </c>
      <c r="Q17" s="71">
        <v>44593</v>
      </c>
      <c r="R17" s="72">
        <v>44926</v>
      </c>
      <c r="S17" s="67" t="s">
        <v>106</v>
      </c>
      <c r="T17" s="67" t="s">
        <v>107</v>
      </c>
      <c r="U17" s="73" t="s">
        <v>22</v>
      </c>
      <c r="V17" s="63">
        <v>44651</v>
      </c>
      <c r="W17" s="60">
        <v>1.2500000000000001E-2</v>
      </c>
      <c r="X17" s="67" t="s">
        <v>316</v>
      </c>
      <c r="Y17" s="60">
        <v>1.2500000000000001E-2</v>
      </c>
      <c r="Z17" s="67" t="s">
        <v>243</v>
      </c>
      <c r="AA17" s="63">
        <v>44670</v>
      </c>
      <c r="AB17" s="67" t="s">
        <v>231</v>
      </c>
      <c r="AC17" s="76">
        <v>44742</v>
      </c>
      <c r="AD17" s="74">
        <v>1.2500000000000001E-2</v>
      </c>
      <c r="AE17" s="67" t="s">
        <v>317</v>
      </c>
      <c r="AF17" s="60">
        <v>2.5000000000000001E-2</v>
      </c>
      <c r="AG17" s="67" t="s">
        <v>318</v>
      </c>
      <c r="AH17" s="63">
        <v>44760</v>
      </c>
      <c r="AI17" s="59" t="s">
        <v>246</v>
      </c>
      <c r="AJ17" s="58">
        <v>44804</v>
      </c>
      <c r="AK17" s="57">
        <v>1.2500000000000001E-2</v>
      </c>
      <c r="AL17" s="67" t="s">
        <v>319</v>
      </c>
      <c r="AM17" s="60">
        <v>3.7499999999999999E-2</v>
      </c>
      <c r="AN17" s="59" t="s">
        <v>320</v>
      </c>
      <c r="AO17" s="58">
        <v>44846</v>
      </c>
      <c r="AP17" s="59" t="s">
        <v>246</v>
      </c>
      <c r="AQ17" s="63">
        <v>44925</v>
      </c>
      <c r="AR17" s="60">
        <v>0.05</v>
      </c>
      <c r="AS17" s="67" t="s">
        <v>321</v>
      </c>
      <c r="AT17" s="60">
        <f>AR17</f>
        <v>0.05</v>
      </c>
      <c r="AU17" s="59" t="s">
        <v>322</v>
      </c>
      <c r="AV17" s="63">
        <v>44944</v>
      </c>
      <c r="AW17" s="59" t="s">
        <v>221</v>
      </c>
      <c r="AX17" s="64"/>
      <c r="AY17" s="64"/>
      <c r="AZ17" s="64"/>
      <c r="BA17" s="64"/>
    </row>
    <row r="18" spans="1:53" ht="113.25" customHeight="1">
      <c r="A18" s="65">
        <v>3</v>
      </c>
      <c r="B18" s="66" t="s">
        <v>54</v>
      </c>
      <c r="C18" s="68" t="str">
        <f>IF(B18=Listas!$A$2,Listas!$B$2,IF(B18=Listas!$A$8,Listas!$B$8,IF(B18=Listas!$A$15,Listas!$B$15,IF(B18=Listas!$A$18,Listas!$B$18," "))))</f>
        <v>Incorporar las mejores prácticas organizacionales y tecnológicas que garanticen calidad e integridad de la gestión pública.</v>
      </c>
      <c r="D18" s="68" t="s">
        <v>90</v>
      </c>
      <c r="E18" s="68" t="s">
        <v>306</v>
      </c>
      <c r="F18" s="68" t="s">
        <v>323</v>
      </c>
      <c r="G18" s="62">
        <v>1</v>
      </c>
      <c r="H18" s="62" t="s">
        <v>324</v>
      </c>
      <c r="I18" s="68" t="s">
        <v>325</v>
      </c>
      <c r="J18" s="69">
        <v>0.05</v>
      </c>
      <c r="K18" s="59" t="s">
        <v>23</v>
      </c>
      <c r="L18" s="68" t="s">
        <v>77</v>
      </c>
      <c r="M18" s="68" t="s">
        <v>45</v>
      </c>
      <c r="N18" s="59" t="s">
        <v>218</v>
      </c>
      <c r="O18" s="70"/>
      <c r="P18" s="68" t="s">
        <v>18</v>
      </c>
      <c r="Q18" s="71">
        <v>44593</v>
      </c>
      <c r="R18" s="72">
        <v>44651</v>
      </c>
      <c r="S18" s="67" t="s">
        <v>28</v>
      </c>
      <c r="T18" s="67" t="s">
        <v>36</v>
      </c>
      <c r="U18" s="73" t="s">
        <v>22</v>
      </c>
      <c r="V18" s="63">
        <v>44651</v>
      </c>
      <c r="W18" s="60">
        <v>0.05</v>
      </c>
      <c r="X18" s="67" t="s">
        <v>326</v>
      </c>
      <c r="Y18" s="60">
        <v>0.05</v>
      </c>
      <c r="Z18" s="67" t="s">
        <v>327</v>
      </c>
      <c r="AA18" s="63">
        <v>44670</v>
      </c>
      <c r="AB18" s="67" t="s">
        <v>221</v>
      </c>
      <c r="AC18" s="76"/>
      <c r="AD18" s="74">
        <v>0</v>
      </c>
      <c r="AE18" s="75" t="s">
        <v>328</v>
      </c>
      <c r="AF18" s="60">
        <v>0.05</v>
      </c>
      <c r="AG18" s="67" t="s">
        <v>223</v>
      </c>
      <c r="AH18" s="63">
        <v>44760</v>
      </c>
      <c r="AI18" s="59" t="s">
        <v>221</v>
      </c>
      <c r="AJ18" s="52"/>
      <c r="AK18" s="81"/>
      <c r="AL18" s="48"/>
      <c r="AM18" s="60">
        <v>0.05</v>
      </c>
      <c r="AN18" s="67" t="s">
        <v>313</v>
      </c>
      <c r="AO18" s="58">
        <v>44846</v>
      </c>
      <c r="AP18" s="59" t="s">
        <v>221</v>
      </c>
      <c r="AQ18" s="71"/>
      <c r="AR18" s="61"/>
      <c r="AS18" s="68"/>
      <c r="AT18" s="61">
        <f>AM18</f>
        <v>0.05</v>
      </c>
      <c r="AU18" s="62" t="str">
        <f>IF(AW18="Cumplida","Subactividad ejecutada completamente","Subactividad no cumplida")</f>
        <v>Subactividad ejecutada completamente</v>
      </c>
      <c r="AV18" s="63">
        <v>44944</v>
      </c>
      <c r="AW18" s="59" t="s">
        <v>221</v>
      </c>
      <c r="AX18" s="64"/>
      <c r="AY18" s="64"/>
      <c r="AZ18" s="64"/>
      <c r="BA18" s="64"/>
    </row>
    <row r="19" spans="1:53" ht="129" customHeight="1">
      <c r="A19" s="65">
        <v>4</v>
      </c>
      <c r="B19" s="66" t="s">
        <v>54</v>
      </c>
      <c r="C19" s="68" t="str">
        <f>IF(B19=Listas!$A$2,Listas!$B$2,IF(B19=Listas!$A$8,Listas!$B$8,IF(B19=Listas!$A$15,Listas!$B$15,IF(B19=Listas!$A$18,Listas!$B$18," "))))</f>
        <v>Incorporar las mejores prácticas organizacionales y tecnológicas que garanticen calidad e integridad de la gestión pública.</v>
      </c>
      <c r="D19" s="68" t="s">
        <v>90</v>
      </c>
      <c r="E19" s="68" t="s">
        <v>329</v>
      </c>
      <c r="F19" s="68" t="s">
        <v>251</v>
      </c>
      <c r="G19" s="62">
        <v>2</v>
      </c>
      <c r="H19" s="62" t="s">
        <v>252</v>
      </c>
      <c r="I19" s="68" t="s">
        <v>330</v>
      </c>
      <c r="J19" s="69">
        <v>1.2500000000000001E-2</v>
      </c>
      <c r="K19" s="59" t="s">
        <v>23</v>
      </c>
      <c r="L19" s="68" t="s">
        <v>77</v>
      </c>
      <c r="M19" s="68" t="s">
        <v>45</v>
      </c>
      <c r="N19" s="59" t="s">
        <v>218</v>
      </c>
      <c r="O19" s="70"/>
      <c r="P19" s="68" t="s">
        <v>18</v>
      </c>
      <c r="Q19" s="71">
        <v>44593</v>
      </c>
      <c r="R19" s="82">
        <v>44804</v>
      </c>
      <c r="S19" s="67" t="s">
        <v>28</v>
      </c>
      <c r="T19" s="67" t="s">
        <v>29</v>
      </c>
      <c r="U19" s="73" t="s">
        <v>77</v>
      </c>
      <c r="V19" s="63">
        <v>44651</v>
      </c>
      <c r="W19" s="60">
        <v>2.5000000000000001E-3</v>
      </c>
      <c r="X19" s="67" t="s">
        <v>331</v>
      </c>
      <c r="Y19" s="60">
        <v>2.5000000000000001E-3</v>
      </c>
      <c r="Z19" s="67" t="s">
        <v>332</v>
      </c>
      <c r="AA19" s="63">
        <v>44670</v>
      </c>
      <c r="AB19" s="67" t="s">
        <v>231</v>
      </c>
      <c r="AC19" s="76">
        <v>44742</v>
      </c>
      <c r="AD19" s="74">
        <v>2.5000000000000001E-3</v>
      </c>
      <c r="AE19" s="75" t="s">
        <v>333</v>
      </c>
      <c r="AF19" s="60">
        <v>5.0000000000000001E-3</v>
      </c>
      <c r="AG19" s="67" t="s">
        <v>334</v>
      </c>
      <c r="AH19" s="63">
        <v>44760</v>
      </c>
      <c r="AI19" s="59" t="s">
        <v>246</v>
      </c>
      <c r="AJ19" s="58">
        <v>44804</v>
      </c>
      <c r="AK19" s="60">
        <v>5.0000000000000001E-3</v>
      </c>
      <c r="AL19" s="75" t="s">
        <v>335</v>
      </c>
      <c r="AM19" s="60">
        <v>0.01</v>
      </c>
      <c r="AN19" s="59" t="s">
        <v>336</v>
      </c>
      <c r="AO19" s="58">
        <v>44846</v>
      </c>
      <c r="AP19" s="59" t="s">
        <v>337</v>
      </c>
      <c r="AQ19" s="63">
        <v>44925</v>
      </c>
      <c r="AR19" s="60">
        <v>1.2500000000000001E-2</v>
      </c>
      <c r="AS19" s="75" t="s">
        <v>338</v>
      </c>
      <c r="AT19" s="60">
        <f t="shared" ref="AT19:AT24" si="5">AR19</f>
        <v>1.2500000000000001E-2</v>
      </c>
      <c r="AU19" s="59" t="s">
        <v>322</v>
      </c>
      <c r="AV19" s="63">
        <v>44944</v>
      </c>
      <c r="AW19" s="59" t="s">
        <v>221</v>
      </c>
      <c r="AX19" s="64"/>
      <c r="AY19" s="64"/>
      <c r="AZ19" s="64"/>
      <c r="BA19" s="64"/>
    </row>
    <row r="20" spans="1:53" ht="64.5" customHeight="1">
      <c r="A20" s="65">
        <v>5</v>
      </c>
      <c r="B20" s="66" t="s">
        <v>54</v>
      </c>
      <c r="C20" s="68" t="str">
        <f>IF(B20=Listas!$A$2,Listas!$B$2,IF(B20=Listas!$A$8,Listas!$B$8,IF(B20=Listas!$A$15,Listas!$B$15,IF(B20=Listas!$A$18,Listas!$B$18," "))))</f>
        <v>Incorporar las mejores prácticas organizacionales y tecnológicas que garanticen calidad e integridad de la gestión pública.</v>
      </c>
      <c r="D20" s="68" t="s">
        <v>90</v>
      </c>
      <c r="E20" s="68" t="s">
        <v>329</v>
      </c>
      <c r="F20" s="68" t="s">
        <v>339</v>
      </c>
      <c r="G20" s="62">
        <v>1</v>
      </c>
      <c r="H20" s="62" t="s">
        <v>340</v>
      </c>
      <c r="I20" s="68" t="s">
        <v>341</v>
      </c>
      <c r="J20" s="69">
        <v>2.5000000000000001E-2</v>
      </c>
      <c r="K20" s="59" t="s">
        <v>23</v>
      </c>
      <c r="L20" s="68" t="s">
        <v>77</v>
      </c>
      <c r="M20" s="68" t="s">
        <v>45</v>
      </c>
      <c r="N20" s="59" t="s">
        <v>218</v>
      </c>
      <c r="O20" s="70"/>
      <c r="P20" s="68" t="s">
        <v>18</v>
      </c>
      <c r="Q20" s="71">
        <v>44593</v>
      </c>
      <c r="R20" s="72">
        <v>44926</v>
      </c>
      <c r="S20" s="67" t="s">
        <v>28</v>
      </c>
      <c r="T20" s="67" t="s">
        <v>29</v>
      </c>
      <c r="U20" s="73" t="s">
        <v>77</v>
      </c>
      <c r="V20" s="63"/>
      <c r="W20" s="60">
        <v>0</v>
      </c>
      <c r="X20" s="67" t="s">
        <v>342</v>
      </c>
      <c r="Y20" s="60">
        <v>0</v>
      </c>
      <c r="Z20" s="67"/>
      <c r="AA20" s="71"/>
      <c r="AB20" s="67" t="s">
        <v>285</v>
      </c>
      <c r="AC20" s="76">
        <v>44742</v>
      </c>
      <c r="AD20" s="74">
        <v>7.4999999999999997E-3</v>
      </c>
      <c r="AE20" s="75" t="s">
        <v>343</v>
      </c>
      <c r="AF20" s="60">
        <v>7.4999999999999997E-3</v>
      </c>
      <c r="AG20" s="67" t="s">
        <v>344</v>
      </c>
      <c r="AH20" s="63">
        <v>44760</v>
      </c>
      <c r="AI20" s="59" t="s">
        <v>246</v>
      </c>
      <c r="AJ20" s="58">
        <v>44804</v>
      </c>
      <c r="AK20" s="60">
        <v>7.4999999999999997E-3</v>
      </c>
      <c r="AL20" s="47" t="s">
        <v>345</v>
      </c>
      <c r="AM20" s="60">
        <v>1.4999999999999999E-2</v>
      </c>
      <c r="AN20" s="59" t="s">
        <v>346</v>
      </c>
      <c r="AO20" s="58">
        <v>44846</v>
      </c>
      <c r="AP20" s="59" t="s">
        <v>246</v>
      </c>
      <c r="AQ20" s="63">
        <v>44925</v>
      </c>
      <c r="AR20" s="60">
        <v>2.5000000000000001E-2</v>
      </c>
      <c r="AS20" s="67" t="s">
        <v>347</v>
      </c>
      <c r="AT20" s="60">
        <f t="shared" si="5"/>
        <v>2.5000000000000001E-2</v>
      </c>
      <c r="AU20" s="59" t="s">
        <v>322</v>
      </c>
      <c r="AV20" s="63">
        <v>44944</v>
      </c>
      <c r="AW20" s="59" t="s">
        <v>221</v>
      </c>
      <c r="AX20" s="64"/>
      <c r="AY20" s="64"/>
      <c r="AZ20" s="64"/>
      <c r="BA20" s="64"/>
    </row>
    <row r="21" spans="1:53" ht="72" customHeight="1">
      <c r="A21" s="65">
        <v>6</v>
      </c>
      <c r="B21" s="66" t="s">
        <v>54</v>
      </c>
      <c r="C21" s="68" t="str">
        <f>IF(B21=Listas!$A$2,Listas!$B$2,IF(B21=Listas!$A$8,Listas!$B$8,IF(B21=Listas!$A$15,Listas!$B$15,IF(B21=Listas!$A$18,Listas!$B$18," "))))</f>
        <v>Incorporar las mejores prácticas organizacionales y tecnológicas que garanticen calidad e integridad de la gestión pública.</v>
      </c>
      <c r="D21" s="68" t="s">
        <v>68</v>
      </c>
      <c r="E21" s="68" t="s">
        <v>348</v>
      </c>
      <c r="F21" s="68" t="s">
        <v>349</v>
      </c>
      <c r="G21" s="62">
        <v>11</v>
      </c>
      <c r="H21" s="62" t="s">
        <v>350</v>
      </c>
      <c r="I21" s="68" t="s">
        <v>351</v>
      </c>
      <c r="J21" s="69">
        <v>2.5000000000000001E-2</v>
      </c>
      <c r="K21" s="62" t="s">
        <v>23</v>
      </c>
      <c r="L21" s="68" t="s">
        <v>77</v>
      </c>
      <c r="M21" s="68" t="s">
        <v>45</v>
      </c>
      <c r="N21" s="59" t="s">
        <v>218</v>
      </c>
      <c r="O21" s="70"/>
      <c r="P21" s="67" t="s">
        <v>352</v>
      </c>
      <c r="Q21" s="71">
        <v>44593</v>
      </c>
      <c r="R21" s="72">
        <v>44926</v>
      </c>
      <c r="S21" s="67" t="s">
        <v>28</v>
      </c>
      <c r="T21" s="67" t="s">
        <v>36</v>
      </c>
      <c r="U21" s="73" t="s">
        <v>77</v>
      </c>
      <c r="V21" s="63">
        <v>44651</v>
      </c>
      <c r="W21" s="60">
        <v>1.2500000000000001E-2</v>
      </c>
      <c r="X21" s="67" t="s">
        <v>353</v>
      </c>
      <c r="Y21" s="60">
        <v>1.2500000000000001E-2</v>
      </c>
      <c r="Z21" s="67" t="s">
        <v>243</v>
      </c>
      <c r="AA21" s="63">
        <v>44670</v>
      </c>
      <c r="AB21" s="67" t="s">
        <v>231</v>
      </c>
      <c r="AC21" s="76">
        <v>44742</v>
      </c>
      <c r="AD21" s="74">
        <v>2.5000000000000001E-3</v>
      </c>
      <c r="AE21" s="75" t="s">
        <v>354</v>
      </c>
      <c r="AF21" s="60">
        <v>1.4999999999999999E-2</v>
      </c>
      <c r="AG21" s="67" t="s">
        <v>355</v>
      </c>
      <c r="AH21" s="63">
        <v>44760</v>
      </c>
      <c r="AI21" s="59" t="s">
        <v>246</v>
      </c>
      <c r="AJ21" s="58">
        <v>44804</v>
      </c>
      <c r="AK21" s="60">
        <v>3.0000000000000001E-3</v>
      </c>
      <c r="AL21" s="75" t="s">
        <v>354</v>
      </c>
      <c r="AM21" s="60">
        <v>1.7999999999999999E-2</v>
      </c>
      <c r="AN21" s="59" t="s">
        <v>356</v>
      </c>
      <c r="AO21" s="58">
        <v>44846</v>
      </c>
      <c r="AP21" s="59" t="s">
        <v>246</v>
      </c>
      <c r="AQ21" s="63">
        <v>44925</v>
      </c>
      <c r="AR21" s="60">
        <v>2.5000000000000001E-2</v>
      </c>
      <c r="AS21" s="75" t="s">
        <v>357</v>
      </c>
      <c r="AT21" s="60">
        <f t="shared" si="5"/>
        <v>2.5000000000000001E-2</v>
      </c>
      <c r="AU21" s="59" t="s">
        <v>322</v>
      </c>
      <c r="AV21" s="63">
        <v>44944</v>
      </c>
      <c r="AW21" s="59" t="s">
        <v>221</v>
      </c>
      <c r="AX21" s="64"/>
      <c r="AY21" s="64"/>
      <c r="AZ21" s="64"/>
      <c r="BA21" s="64"/>
    </row>
    <row r="22" spans="1:53" ht="197.25" customHeight="1">
      <c r="A22" s="65">
        <v>7</v>
      </c>
      <c r="B22" s="66" t="s">
        <v>54</v>
      </c>
      <c r="C22" s="68" t="str">
        <f>IF(B22=Listas!$A$2,Listas!$B$2,IF(B22=Listas!$A$8,Listas!$B$8,IF(B22=Listas!$A$15,Listas!$B$15,IF(B22=Listas!$A$18,Listas!$B$18," "))))</f>
        <v>Incorporar las mejores prácticas organizacionales y tecnológicas que garanticen calidad e integridad de la gestión pública.</v>
      </c>
      <c r="D22" s="68" t="s">
        <v>68</v>
      </c>
      <c r="E22" s="68" t="s">
        <v>358</v>
      </c>
      <c r="F22" s="68" t="s">
        <v>359</v>
      </c>
      <c r="G22" s="62">
        <v>12</v>
      </c>
      <c r="H22" s="62" t="s">
        <v>359</v>
      </c>
      <c r="I22" s="68" t="s">
        <v>360</v>
      </c>
      <c r="J22" s="69">
        <v>2.5000000000000001E-2</v>
      </c>
      <c r="K22" s="62" t="s">
        <v>23</v>
      </c>
      <c r="L22" s="68" t="s">
        <v>77</v>
      </c>
      <c r="M22" s="68" t="s">
        <v>45</v>
      </c>
      <c r="N22" s="62"/>
      <c r="O22" s="59" t="s">
        <v>218</v>
      </c>
      <c r="P22" s="73" t="s">
        <v>361</v>
      </c>
      <c r="Q22" s="71">
        <v>44593</v>
      </c>
      <c r="R22" s="72">
        <v>44926</v>
      </c>
      <c r="S22" s="67" t="s">
        <v>28</v>
      </c>
      <c r="T22" s="67" t="s">
        <v>36</v>
      </c>
      <c r="U22" s="73" t="s">
        <v>77</v>
      </c>
      <c r="V22" s="63">
        <v>44651</v>
      </c>
      <c r="W22" s="60">
        <v>5.0000000000000001E-3</v>
      </c>
      <c r="X22" s="67" t="s">
        <v>362</v>
      </c>
      <c r="Y22" s="60">
        <v>5.0000000000000001E-3</v>
      </c>
      <c r="Z22" s="67" t="s">
        <v>363</v>
      </c>
      <c r="AA22" s="63">
        <v>44670</v>
      </c>
      <c r="AB22" s="67" t="s">
        <v>231</v>
      </c>
      <c r="AC22" s="76">
        <v>44742</v>
      </c>
      <c r="AD22" s="74">
        <v>7.4999999999999997E-3</v>
      </c>
      <c r="AE22" s="75" t="s">
        <v>364</v>
      </c>
      <c r="AF22" s="60">
        <v>1.2500000000000001E-2</v>
      </c>
      <c r="AG22" s="67" t="s">
        <v>365</v>
      </c>
      <c r="AH22" s="63">
        <v>44760</v>
      </c>
      <c r="AI22" s="59" t="s">
        <v>246</v>
      </c>
      <c r="AJ22" s="63">
        <v>44804</v>
      </c>
      <c r="AK22" s="60">
        <v>8.0000000000000002E-3</v>
      </c>
      <c r="AL22" s="75" t="s">
        <v>366</v>
      </c>
      <c r="AM22" s="60">
        <v>2.0500000000000001E-2</v>
      </c>
      <c r="AN22" s="59" t="s">
        <v>367</v>
      </c>
      <c r="AO22" s="58">
        <v>44846</v>
      </c>
      <c r="AP22" s="59" t="s">
        <v>246</v>
      </c>
      <c r="AQ22" s="63">
        <v>44925</v>
      </c>
      <c r="AR22" s="60">
        <v>2.5000000000000001E-2</v>
      </c>
      <c r="AS22" s="78" t="s">
        <v>368</v>
      </c>
      <c r="AT22" s="60">
        <f t="shared" si="5"/>
        <v>2.5000000000000001E-2</v>
      </c>
      <c r="AU22" s="59" t="s">
        <v>322</v>
      </c>
      <c r="AV22" s="63">
        <v>44944</v>
      </c>
      <c r="AW22" s="59" t="s">
        <v>221</v>
      </c>
      <c r="AX22" s="64"/>
      <c r="AY22" s="64"/>
      <c r="AZ22" s="64"/>
      <c r="BA22" s="64"/>
    </row>
    <row r="23" spans="1:53" ht="105" customHeight="1">
      <c r="A23" s="83">
        <v>8</v>
      </c>
      <c r="B23" s="66" t="s">
        <v>54</v>
      </c>
      <c r="C23" s="68" t="str">
        <f>IF(B23=Listas!$A$2,Listas!$B$2,IF(B23=Listas!$A$8,Listas!$B$8,IF(B23=Listas!$A$15,Listas!$B$15,IF(B23=Listas!$A$18,Listas!$B$18," "))))</f>
        <v>Incorporar las mejores prácticas organizacionales y tecnológicas que garanticen calidad e integridad de la gestión pública.</v>
      </c>
      <c r="D23" s="68" t="s">
        <v>90</v>
      </c>
      <c r="E23" s="68" t="s">
        <v>369</v>
      </c>
      <c r="F23" s="68" t="s">
        <v>370</v>
      </c>
      <c r="G23" s="62">
        <v>1</v>
      </c>
      <c r="H23" s="62" t="s">
        <v>292</v>
      </c>
      <c r="I23" s="68" t="s">
        <v>371</v>
      </c>
      <c r="J23" s="69">
        <v>2.5000000000000001E-2</v>
      </c>
      <c r="K23" s="59" t="s">
        <v>23</v>
      </c>
      <c r="L23" s="68" t="s">
        <v>77</v>
      </c>
      <c r="M23" s="68" t="s">
        <v>45</v>
      </c>
      <c r="N23" s="59" t="s">
        <v>218</v>
      </c>
      <c r="O23" s="70"/>
      <c r="P23" s="68" t="s">
        <v>18</v>
      </c>
      <c r="Q23" s="71">
        <v>44593</v>
      </c>
      <c r="R23" s="72">
        <v>44926</v>
      </c>
      <c r="S23" s="67" t="s">
        <v>106</v>
      </c>
      <c r="T23" s="67" t="s">
        <v>107</v>
      </c>
      <c r="U23" s="73" t="s">
        <v>77</v>
      </c>
      <c r="V23" s="63">
        <v>44651</v>
      </c>
      <c r="W23" s="60">
        <v>1.2500000000000001E-2</v>
      </c>
      <c r="X23" s="67" t="s">
        <v>372</v>
      </c>
      <c r="Y23" s="60">
        <v>1.2500000000000001E-2</v>
      </c>
      <c r="Z23" s="67" t="s">
        <v>243</v>
      </c>
      <c r="AA23" s="63">
        <v>44670</v>
      </c>
      <c r="AB23" s="67" t="s">
        <v>231</v>
      </c>
      <c r="AC23" s="76">
        <v>44742</v>
      </c>
      <c r="AD23" s="74">
        <v>2.5000000000000001E-3</v>
      </c>
      <c r="AE23" s="75" t="s">
        <v>373</v>
      </c>
      <c r="AF23" s="60">
        <v>1.4999999999999999E-2</v>
      </c>
      <c r="AG23" s="67" t="s">
        <v>374</v>
      </c>
      <c r="AH23" s="63">
        <v>44760</v>
      </c>
      <c r="AI23" s="59" t="s">
        <v>246</v>
      </c>
      <c r="AJ23" s="58">
        <v>44804</v>
      </c>
      <c r="AK23" s="74">
        <v>2.5000000000000001E-3</v>
      </c>
      <c r="AL23" s="75" t="s">
        <v>375</v>
      </c>
      <c r="AM23" s="60">
        <v>1.7500000000000002E-2</v>
      </c>
      <c r="AN23" s="67" t="s">
        <v>376</v>
      </c>
      <c r="AO23" s="58">
        <v>44846</v>
      </c>
      <c r="AP23" s="59" t="s">
        <v>246</v>
      </c>
      <c r="AQ23" s="63">
        <v>44925</v>
      </c>
      <c r="AR23" s="60">
        <v>2.5000000000000001E-2</v>
      </c>
      <c r="AS23" s="75" t="s">
        <v>375</v>
      </c>
      <c r="AT23" s="60">
        <f t="shared" si="5"/>
        <v>2.5000000000000001E-2</v>
      </c>
      <c r="AU23" s="59" t="s">
        <v>322</v>
      </c>
      <c r="AV23" s="63">
        <v>44944</v>
      </c>
      <c r="AW23" s="59" t="s">
        <v>221</v>
      </c>
      <c r="AX23" s="64"/>
      <c r="AY23" s="64"/>
      <c r="AZ23" s="64"/>
      <c r="BA23" s="64"/>
    </row>
    <row r="24" spans="1:53" ht="93.75" customHeight="1">
      <c r="A24" s="65">
        <v>9</v>
      </c>
      <c r="B24" s="66" t="s">
        <v>54</v>
      </c>
      <c r="C24" s="68" t="str">
        <f>IF(B24=Listas!$A$2,Listas!$B$2,IF(B24=Listas!$A$8,Listas!$B$8,IF(B24=Listas!$A$15,Listas!$B$15,IF(B24=Listas!$A$18,Listas!$B$18," "))))</f>
        <v>Incorporar las mejores prácticas organizacionales y tecnológicas que garanticen calidad e integridad de la gestión pública.</v>
      </c>
      <c r="D24" s="68" t="s">
        <v>62</v>
      </c>
      <c r="E24" s="68" t="s">
        <v>369</v>
      </c>
      <c r="F24" s="68" t="s">
        <v>299</v>
      </c>
      <c r="G24" s="62">
        <v>3</v>
      </c>
      <c r="H24" s="62" t="s">
        <v>299</v>
      </c>
      <c r="I24" s="67" t="s">
        <v>377</v>
      </c>
      <c r="J24" s="69">
        <v>2.5000000000000001E-2</v>
      </c>
      <c r="K24" s="59" t="s">
        <v>23</v>
      </c>
      <c r="L24" s="68" t="s">
        <v>77</v>
      </c>
      <c r="M24" s="68" t="s">
        <v>45</v>
      </c>
      <c r="N24" s="62"/>
      <c r="O24" s="59" t="s">
        <v>218</v>
      </c>
      <c r="P24" s="73" t="s">
        <v>361</v>
      </c>
      <c r="Q24" s="71">
        <v>44593</v>
      </c>
      <c r="R24" s="72">
        <v>44926</v>
      </c>
      <c r="S24" s="67" t="s">
        <v>106</v>
      </c>
      <c r="T24" s="67" t="s">
        <v>107</v>
      </c>
      <c r="U24" s="73" t="s">
        <v>77</v>
      </c>
      <c r="V24" s="63">
        <v>44651</v>
      </c>
      <c r="W24" s="60">
        <v>6.2500000000000003E-3</v>
      </c>
      <c r="X24" s="67" t="s">
        <v>378</v>
      </c>
      <c r="Y24" s="60">
        <v>6.2500000000000003E-3</v>
      </c>
      <c r="Z24" s="67" t="s">
        <v>379</v>
      </c>
      <c r="AA24" s="63">
        <v>44670</v>
      </c>
      <c r="AB24" s="67" t="s">
        <v>231</v>
      </c>
      <c r="AC24" s="76"/>
      <c r="AD24" s="74">
        <v>0</v>
      </c>
      <c r="AE24" s="75" t="s">
        <v>380</v>
      </c>
      <c r="AF24" s="60">
        <v>6.3E-3</v>
      </c>
      <c r="AG24" s="67" t="s">
        <v>381</v>
      </c>
      <c r="AH24" s="63">
        <v>44760</v>
      </c>
      <c r="AI24" s="59" t="s">
        <v>246</v>
      </c>
      <c r="AJ24" s="58">
        <v>44804</v>
      </c>
      <c r="AK24" s="74">
        <v>0</v>
      </c>
      <c r="AL24" s="75" t="s">
        <v>382</v>
      </c>
      <c r="AM24" s="60">
        <v>6.3E-3</v>
      </c>
      <c r="AN24" s="67" t="s">
        <v>383</v>
      </c>
      <c r="AO24" s="58">
        <v>44846</v>
      </c>
      <c r="AP24" s="59" t="s">
        <v>246</v>
      </c>
      <c r="AQ24" s="63">
        <v>44925</v>
      </c>
      <c r="AR24" s="60">
        <v>2.5000000000000001E-2</v>
      </c>
      <c r="AS24" s="75" t="s">
        <v>384</v>
      </c>
      <c r="AT24" s="60">
        <f t="shared" si="5"/>
        <v>2.5000000000000001E-2</v>
      </c>
      <c r="AU24" s="59" t="s">
        <v>322</v>
      </c>
      <c r="AV24" s="63">
        <v>44944</v>
      </c>
      <c r="AW24" s="59" t="s">
        <v>221</v>
      </c>
      <c r="AX24" s="64"/>
      <c r="AY24" s="64"/>
      <c r="AZ24" s="64"/>
      <c r="BA24" s="64"/>
    </row>
    <row r="25" spans="1:53" ht="107.25" customHeight="1">
      <c r="A25" s="65">
        <v>1</v>
      </c>
      <c r="B25" s="66" t="s">
        <v>54</v>
      </c>
      <c r="C25" s="68" t="str">
        <f>IF(B25=Listas!$A$2,Listas!$B$2,IF(B25=Listas!$A$8,Listas!$B$8,IF(B25=Listas!$A$15,Listas!$B$15,IF(B25=Listas!$A$18,Listas!$B$18," "))))</f>
        <v>Incorporar las mejores prácticas organizacionales y tecnológicas que garanticen calidad e integridad de la gestión pública.</v>
      </c>
      <c r="D25" s="68" t="s">
        <v>90</v>
      </c>
      <c r="E25" s="67" t="s">
        <v>385</v>
      </c>
      <c r="F25" s="67" t="s">
        <v>386</v>
      </c>
      <c r="G25" s="62">
        <v>2</v>
      </c>
      <c r="H25" s="62" t="s">
        <v>387</v>
      </c>
      <c r="I25" s="68" t="s">
        <v>388</v>
      </c>
      <c r="J25" s="69">
        <v>1.4999999999999999E-2</v>
      </c>
      <c r="K25" s="59" t="s">
        <v>23</v>
      </c>
      <c r="L25" s="68" t="s">
        <v>77</v>
      </c>
      <c r="M25" s="68" t="s">
        <v>52</v>
      </c>
      <c r="N25" s="62"/>
      <c r="O25" s="59" t="s">
        <v>218</v>
      </c>
      <c r="P25" s="67" t="s">
        <v>361</v>
      </c>
      <c r="Q25" s="71">
        <v>44594</v>
      </c>
      <c r="R25" s="72">
        <v>44681</v>
      </c>
      <c r="S25" s="67" t="s">
        <v>28</v>
      </c>
      <c r="T25" s="67" t="s">
        <v>29</v>
      </c>
      <c r="U25" s="73" t="s">
        <v>22</v>
      </c>
      <c r="V25" s="63">
        <v>44651</v>
      </c>
      <c r="W25" s="60">
        <v>1.2500000000000001E-2</v>
      </c>
      <c r="X25" s="67" t="s">
        <v>389</v>
      </c>
      <c r="Y25" s="60">
        <v>1.2500000000000001E-2</v>
      </c>
      <c r="Z25" s="67" t="s">
        <v>390</v>
      </c>
      <c r="AA25" s="63">
        <v>44670</v>
      </c>
      <c r="AB25" s="67" t="s">
        <v>231</v>
      </c>
      <c r="AC25" s="76">
        <v>44775</v>
      </c>
      <c r="AD25" s="74">
        <v>2E-3</v>
      </c>
      <c r="AE25" s="75" t="s">
        <v>391</v>
      </c>
      <c r="AF25" s="60">
        <v>1.4999999999999999E-2</v>
      </c>
      <c r="AG25" s="67" t="s">
        <v>392</v>
      </c>
      <c r="AH25" s="63">
        <v>44775</v>
      </c>
      <c r="AI25" s="59" t="s">
        <v>221</v>
      </c>
      <c r="AJ25" s="52"/>
      <c r="AK25" s="81"/>
      <c r="AL25" s="48"/>
      <c r="AM25" s="60">
        <v>1.4999999999999999E-2</v>
      </c>
      <c r="AN25" s="59" t="s">
        <v>235</v>
      </c>
      <c r="AO25" s="58">
        <v>44846</v>
      </c>
      <c r="AP25" s="59" t="s">
        <v>221</v>
      </c>
      <c r="AQ25" s="63">
        <v>44915</v>
      </c>
      <c r="AR25" s="69">
        <v>1.4999999999999999E-2</v>
      </c>
      <c r="AS25" s="67" t="s">
        <v>393</v>
      </c>
      <c r="AT25" s="61">
        <f t="shared" ref="AT25:AT28" si="6">AM25</f>
        <v>1.4999999999999999E-2</v>
      </c>
      <c r="AU25" s="62" t="str">
        <f t="shared" ref="AU25:AU33" si="7">IF(AW25="Cumplida","Subactividad ejecutada completamente","Subactividad no cumplida")</f>
        <v>Subactividad ejecutada completamente</v>
      </c>
      <c r="AV25" s="63">
        <v>44944</v>
      </c>
      <c r="AW25" s="59" t="s">
        <v>221</v>
      </c>
      <c r="AX25" s="64"/>
      <c r="AY25" s="64"/>
      <c r="AZ25" s="64"/>
      <c r="BA25" s="64"/>
    </row>
    <row r="26" spans="1:53" ht="102.75" customHeight="1">
      <c r="A26" s="65">
        <v>2</v>
      </c>
      <c r="B26" s="66" t="s">
        <v>54</v>
      </c>
      <c r="C26" s="68" t="str">
        <f>IF(B26=Listas!$A$2,Listas!$B$2,IF(B26=Listas!$A$8,Listas!$B$8,IF(B26=Listas!$A$15,Listas!$B$15,IF(B26=Listas!$A$18,Listas!$B$18," "))))</f>
        <v>Incorporar las mejores prácticas organizacionales y tecnológicas que garanticen calidad e integridad de la gestión pública.</v>
      </c>
      <c r="D26" s="68" t="s">
        <v>90</v>
      </c>
      <c r="E26" s="67" t="s">
        <v>385</v>
      </c>
      <c r="F26" s="67" t="s">
        <v>386</v>
      </c>
      <c r="G26" s="62">
        <v>2</v>
      </c>
      <c r="H26" s="62" t="s">
        <v>387</v>
      </c>
      <c r="I26" s="68" t="s">
        <v>394</v>
      </c>
      <c r="J26" s="69">
        <v>1.4999999999999999E-2</v>
      </c>
      <c r="K26" s="59" t="s">
        <v>23</v>
      </c>
      <c r="L26" s="68" t="s">
        <v>77</v>
      </c>
      <c r="M26" s="68" t="s">
        <v>52</v>
      </c>
      <c r="N26" s="62"/>
      <c r="O26" s="59" t="s">
        <v>218</v>
      </c>
      <c r="P26" s="73" t="s">
        <v>361</v>
      </c>
      <c r="Q26" s="71">
        <v>44683</v>
      </c>
      <c r="R26" s="72">
        <v>44772</v>
      </c>
      <c r="S26" s="67" t="s">
        <v>28</v>
      </c>
      <c r="T26" s="67" t="s">
        <v>29</v>
      </c>
      <c r="U26" s="73" t="s">
        <v>22</v>
      </c>
      <c r="V26" s="59"/>
      <c r="W26" s="60">
        <v>0</v>
      </c>
      <c r="X26" s="84"/>
      <c r="Y26" s="60">
        <v>0</v>
      </c>
      <c r="Z26" s="62"/>
      <c r="AA26" s="71"/>
      <c r="AB26" s="67" t="s">
        <v>285</v>
      </c>
      <c r="AC26" s="76">
        <v>44742</v>
      </c>
      <c r="AD26" s="74">
        <v>1.4999999999999999E-2</v>
      </c>
      <c r="AE26" s="67" t="s">
        <v>395</v>
      </c>
      <c r="AF26" s="60">
        <v>1.4999999999999999E-2</v>
      </c>
      <c r="AG26" s="67" t="s">
        <v>396</v>
      </c>
      <c r="AH26" s="63">
        <v>44760</v>
      </c>
      <c r="AI26" s="59" t="s">
        <v>221</v>
      </c>
      <c r="AJ26" s="52"/>
      <c r="AK26" s="81"/>
      <c r="AL26" s="48"/>
      <c r="AM26" s="60">
        <v>1.4999999999999999E-2</v>
      </c>
      <c r="AN26" s="59" t="s">
        <v>235</v>
      </c>
      <c r="AO26" s="58">
        <v>44846</v>
      </c>
      <c r="AP26" s="59" t="s">
        <v>221</v>
      </c>
      <c r="AQ26" s="63">
        <v>44915</v>
      </c>
      <c r="AR26" s="69">
        <v>1.4999999999999999E-2</v>
      </c>
      <c r="AS26" s="67" t="s">
        <v>393</v>
      </c>
      <c r="AT26" s="61">
        <f t="shared" si="6"/>
        <v>1.4999999999999999E-2</v>
      </c>
      <c r="AU26" s="62" t="str">
        <f t="shared" si="7"/>
        <v>Subactividad ejecutada completamente</v>
      </c>
      <c r="AV26" s="63">
        <v>44944</v>
      </c>
      <c r="AW26" s="59" t="s">
        <v>221</v>
      </c>
      <c r="AX26" s="64"/>
      <c r="AY26" s="64"/>
      <c r="AZ26" s="64"/>
      <c r="BA26" s="64"/>
    </row>
    <row r="27" spans="1:53" ht="100.5" customHeight="1">
      <c r="A27" s="65">
        <v>3</v>
      </c>
      <c r="B27" s="66" t="s">
        <v>54</v>
      </c>
      <c r="C27" s="68" t="str">
        <f>IF(B27=Listas!$A$2,Listas!$B$2,IF(B27=Listas!$A$8,Listas!$B$8,IF(B27=Listas!$A$15,Listas!$B$15,IF(B27=Listas!$A$18,Listas!$B$18," "))))</f>
        <v>Incorporar las mejores prácticas organizacionales y tecnológicas que garanticen calidad e integridad de la gestión pública.</v>
      </c>
      <c r="D27" s="68" t="s">
        <v>90</v>
      </c>
      <c r="E27" s="67" t="s">
        <v>385</v>
      </c>
      <c r="F27" s="67" t="s">
        <v>386</v>
      </c>
      <c r="G27" s="62">
        <v>2</v>
      </c>
      <c r="H27" s="62" t="s">
        <v>387</v>
      </c>
      <c r="I27" s="68" t="s">
        <v>397</v>
      </c>
      <c r="J27" s="69">
        <v>1.4999999999999999E-2</v>
      </c>
      <c r="K27" s="59" t="s">
        <v>23</v>
      </c>
      <c r="L27" s="68" t="s">
        <v>77</v>
      </c>
      <c r="M27" s="68" t="s">
        <v>52</v>
      </c>
      <c r="N27" s="62"/>
      <c r="O27" s="59" t="s">
        <v>218</v>
      </c>
      <c r="P27" s="73" t="s">
        <v>361</v>
      </c>
      <c r="Q27" s="71">
        <v>44774</v>
      </c>
      <c r="R27" s="72">
        <v>44804</v>
      </c>
      <c r="S27" s="67" t="s">
        <v>28</v>
      </c>
      <c r="T27" s="67" t="s">
        <v>29</v>
      </c>
      <c r="U27" s="73" t="s">
        <v>22</v>
      </c>
      <c r="V27" s="59"/>
      <c r="W27" s="60">
        <v>0</v>
      </c>
      <c r="X27" s="68"/>
      <c r="Y27" s="60">
        <v>0</v>
      </c>
      <c r="Z27" s="62"/>
      <c r="AA27" s="71"/>
      <c r="AB27" s="67" t="s">
        <v>285</v>
      </c>
      <c r="AC27" s="76"/>
      <c r="AD27" s="74">
        <v>0</v>
      </c>
      <c r="AE27" s="75"/>
      <c r="AF27" s="60">
        <v>0</v>
      </c>
      <c r="AG27" s="67" t="s">
        <v>398</v>
      </c>
      <c r="AH27" s="63">
        <v>44760</v>
      </c>
      <c r="AI27" s="59" t="s">
        <v>399</v>
      </c>
      <c r="AJ27" s="58">
        <v>44837</v>
      </c>
      <c r="AK27" s="57">
        <v>1.4999999999999999E-2</v>
      </c>
      <c r="AL27" s="50" t="s">
        <v>400</v>
      </c>
      <c r="AM27" s="60">
        <v>1.4999999999999999E-2</v>
      </c>
      <c r="AN27" s="59" t="s">
        <v>401</v>
      </c>
      <c r="AO27" s="58">
        <v>44846</v>
      </c>
      <c r="AP27" s="59" t="s">
        <v>221</v>
      </c>
      <c r="AQ27" s="63">
        <v>44915</v>
      </c>
      <c r="AR27" s="69">
        <v>1.4999999999999999E-2</v>
      </c>
      <c r="AS27" s="67" t="s">
        <v>393</v>
      </c>
      <c r="AT27" s="61">
        <f t="shared" si="6"/>
        <v>1.4999999999999999E-2</v>
      </c>
      <c r="AU27" s="62" t="str">
        <f t="shared" si="7"/>
        <v>Subactividad ejecutada completamente</v>
      </c>
      <c r="AV27" s="63">
        <v>44944</v>
      </c>
      <c r="AW27" s="59" t="s">
        <v>221</v>
      </c>
      <c r="AX27" s="64"/>
      <c r="AY27" s="64"/>
      <c r="AZ27" s="64"/>
      <c r="BA27" s="64"/>
    </row>
    <row r="28" spans="1:53" ht="84.75" customHeight="1">
      <c r="A28" s="65">
        <v>4</v>
      </c>
      <c r="B28" s="66" t="s">
        <v>54</v>
      </c>
      <c r="C28" s="68" t="str">
        <f>IF(B28=Listas!$A$2,Listas!$B$2,IF(B28=Listas!$A$8,Listas!$B$8,IF(B28=Listas!$A$15,Listas!$B$15,IF(B28=Listas!$A$18,Listas!$B$18," "))))</f>
        <v>Incorporar las mejores prácticas organizacionales y tecnológicas que garanticen calidad e integridad de la gestión pública.</v>
      </c>
      <c r="D28" s="68" t="s">
        <v>90</v>
      </c>
      <c r="E28" s="67" t="s">
        <v>385</v>
      </c>
      <c r="F28" s="67" t="s">
        <v>386</v>
      </c>
      <c r="G28" s="62">
        <v>2</v>
      </c>
      <c r="H28" s="62" t="s">
        <v>387</v>
      </c>
      <c r="I28" s="67" t="s">
        <v>402</v>
      </c>
      <c r="J28" s="69">
        <v>1.4999999999999999E-2</v>
      </c>
      <c r="K28" s="59" t="s">
        <v>23</v>
      </c>
      <c r="L28" s="68" t="s">
        <v>77</v>
      </c>
      <c r="M28" s="68" t="s">
        <v>52</v>
      </c>
      <c r="N28" s="62"/>
      <c r="O28" s="59" t="s">
        <v>218</v>
      </c>
      <c r="P28" s="73" t="s">
        <v>361</v>
      </c>
      <c r="Q28" s="71">
        <v>44805</v>
      </c>
      <c r="R28" s="72">
        <v>44834</v>
      </c>
      <c r="S28" s="67" t="s">
        <v>28</v>
      </c>
      <c r="T28" s="67" t="s">
        <v>29</v>
      </c>
      <c r="U28" s="73" t="s">
        <v>22</v>
      </c>
      <c r="V28" s="59"/>
      <c r="W28" s="60">
        <v>0</v>
      </c>
      <c r="X28" s="68"/>
      <c r="Y28" s="85">
        <v>0</v>
      </c>
      <c r="Z28" s="65"/>
      <c r="AA28" s="71"/>
      <c r="AB28" s="67" t="s">
        <v>285</v>
      </c>
      <c r="AC28" s="76"/>
      <c r="AD28" s="74">
        <v>0</v>
      </c>
      <c r="AE28" s="75"/>
      <c r="AF28" s="60">
        <v>0</v>
      </c>
      <c r="AG28" s="67" t="s">
        <v>403</v>
      </c>
      <c r="AH28" s="63">
        <v>44760</v>
      </c>
      <c r="AI28" s="59" t="s">
        <v>399</v>
      </c>
      <c r="AJ28" s="58">
        <v>44837</v>
      </c>
      <c r="AK28" s="57">
        <v>1.4999999999999999E-2</v>
      </c>
      <c r="AL28" s="50" t="s">
        <v>404</v>
      </c>
      <c r="AM28" s="60">
        <v>1.4999999999999999E-2</v>
      </c>
      <c r="AN28" s="59" t="s">
        <v>405</v>
      </c>
      <c r="AO28" s="58">
        <v>44846</v>
      </c>
      <c r="AP28" s="59" t="s">
        <v>221</v>
      </c>
      <c r="AQ28" s="63">
        <v>44915</v>
      </c>
      <c r="AR28" s="69">
        <v>1.4999999999999999E-2</v>
      </c>
      <c r="AS28" s="67" t="s">
        <v>393</v>
      </c>
      <c r="AT28" s="61">
        <f t="shared" si="6"/>
        <v>1.4999999999999999E-2</v>
      </c>
      <c r="AU28" s="62" t="str">
        <f t="shared" si="7"/>
        <v>Subactividad ejecutada completamente</v>
      </c>
      <c r="AV28" s="63">
        <v>44944</v>
      </c>
      <c r="AW28" s="59" t="s">
        <v>221</v>
      </c>
      <c r="AX28" s="64"/>
      <c r="AY28" s="64"/>
      <c r="AZ28" s="64"/>
      <c r="BA28" s="64"/>
    </row>
    <row r="29" spans="1:53" ht="89.25" customHeight="1">
      <c r="A29" s="65">
        <v>5</v>
      </c>
      <c r="B29" s="66" t="s">
        <v>54</v>
      </c>
      <c r="C29" s="68" t="str">
        <f>IF(B29=Listas!$A$2,Listas!$B$2,IF(B29=Listas!$A$8,Listas!$B$8,IF(B29=Listas!$A$15,Listas!$B$15,IF(B29=Listas!$A$18,Listas!$B$18," "))))</f>
        <v>Incorporar las mejores prácticas organizacionales y tecnológicas que garanticen calidad e integridad de la gestión pública.</v>
      </c>
      <c r="D29" s="68" t="s">
        <v>90</v>
      </c>
      <c r="E29" s="67" t="s">
        <v>385</v>
      </c>
      <c r="F29" s="67" t="s">
        <v>386</v>
      </c>
      <c r="G29" s="62">
        <v>2</v>
      </c>
      <c r="H29" s="62" t="s">
        <v>387</v>
      </c>
      <c r="I29" s="68" t="s">
        <v>406</v>
      </c>
      <c r="J29" s="69">
        <v>1.4999999999999999E-2</v>
      </c>
      <c r="K29" s="59" t="s">
        <v>23</v>
      </c>
      <c r="L29" s="68" t="s">
        <v>77</v>
      </c>
      <c r="M29" s="68" t="s">
        <v>52</v>
      </c>
      <c r="N29" s="62"/>
      <c r="O29" s="59" t="s">
        <v>218</v>
      </c>
      <c r="P29" s="73" t="s">
        <v>361</v>
      </c>
      <c r="Q29" s="71">
        <v>44835</v>
      </c>
      <c r="R29" s="72">
        <v>44926</v>
      </c>
      <c r="S29" s="67" t="s">
        <v>28</v>
      </c>
      <c r="T29" s="67" t="s">
        <v>29</v>
      </c>
      <c r="U29" s="73" t="s">
        <v>22</v>
      </c>
      <c r="V29" s="59"/>
      <c r="W29" s="60">
        <v>0</v>
      </c>
      <c r="X29" s="68"/>
      <c r="Y29" s="85">
        <v>0</v>
      </c>
      <c r="Z29" s="65"/>
      <c r="AA29" s="71"/>
      <c r="AB29" s="67" t="s">
        <v>285</v>
      </c>
      <c r="AC29" s="76"/>
      <c r="AD29" s="74">
        <v>0</v>
      </c>
      <c r="AE29" s="75"/>
      <c r="AF29" s="60">
        <v>0</v>
      </c>
      <c r="AG29" s="67" t="s">
        <v>407</v>
      </c>
      <c r="AH29" s="63">
        <v>44760</v>
      </c>
      <c r="AI29" s="59" t="s">
        <v>399</v>
      </c>
      <c r="AJ29" s="52"/>
      <c r="AK29" s="81"/>
      <c r="AL29" s="48"/>
      <c r="AM29" s="60">
        <v>0</v>
      </c>
      <c r="AN29" s="59" t="s">
        <v>407</v>
      </c>
      <c r="AO29" s="58">
        <v>44846</v>
      </c>
      <c r="AP29" s="59" t="s">
        <v>399</v>
      </c>
      <c r="AQ29" s="63">
        <v>44915</v>
      </c>
      <c r="AR29" s="60">
        <v>1.4999999999999999E-2</v>
      </c>
      <c r="AS29" s="67" t="s">
        <v>393</v>
      </c>
      <c r="AT29" s="60">
        <f t="shared" ref="AT29:AT32" si="8">AR29</f>
        <v>1.4999999999999999E-2</v>
      </c>
      <c r="AU29" s="62" t="str">
        <f t="shared" si="7"/>
        <v>Subactividad ejecutada completamente</v>
      </c>
      <c r="AV29" s="63">
        <v>44944</v>
      </c>
      <c r="AW29" s="62" t="str">
        <f t="shared" ref="AW29:AW32" si="9">IF(AT29=J29,"Cumplida","Revisar")</f>
        <v>Cumplida</v>
      </c>
      <c r="AX29" s="64"/>
      <c r="AY29" s="64"/>
      <c r="AZ29" s="64"/>
      <c r="BA29" s="64"/>
    </row>
    <row r="30" spans="1:53" ht="84.75" customHeight="1">
      <c r="A30" s="65">
        <v>6</v>
      </c>
      <c r="B30" s="66" t="s">
        <v>54</v>
      </c>
      <c r="C30" s="68" t="str">
        <f>IF(B30=Listas!$A$2,Listas!$B$2,IF(B30=Listas!$A$8,Listas!$B$8,IF(B30=Listas!$A$15,Listas!$B$15,IF(B30=Listas!$A$18,Listas!$B$18," "))))</f>
        <v>Incorporar las mejores prácticas organizacionales y tecnológicas que garanticen calidad e integridad de la gestión pública.</v>
      </c>
      <c r="D30" s="68" t="s">
        <v>85</v>
      </c>
      <c r="E30" s="68" t="s">
        <v>408</v>
      </c>
      <c r="F30" s="68" t="s">
        <v>409</v>
      </c>
      <c r="G30" s="62">
        <v>11</v>
      </c>
      <c r="H30" s="62" t="s">
        <v>410</v>
      </c>
      <c r="I30" s="68" t="s">
        <v>411</v>
      </c>
      <c r="J30" s="69">
        <v>3.7499999999999999E-2</v>
      </c>
      <c r="K30" s="59" t="s">
        <v>23</v>
      </c>
      <c r="L30" s="68" t="s">
        <v>77</v>
      </c>
      <c r="M30" s="68" t="s">
        <v>52</v>
      </c>
      <c r="N30" s="59" t="s">
        <v>218</v>
      </c>
      <c r="O30" s="70"/>
      <c r="P30" s="73" t="s">
        <v>115</v>
      </c>
      <c r="Q30" s="71">
        <v>44593</v>
      </c>
      <c r="R30" s="72">
        <v>44926</v>
      </c>
      <c r="S30" s="67" t="s">
        <v>106</v>
      </c>
      <c r="T30" s="67" t="s">
        <v>107</v>
      </c>
      <c r="U30" s="73" t="s">
        <v>22</v>
      </c>
      <c r="V30" s="63">
        <v>44650</v>
      </c>
      <c r="W30" s="60">
        <v>1.3625E-2</v>
      </c>
      <c r="X30" s="86" t="s">
        <v>412</v>
      </c>
      <c r="Y30" s="60">
        <v>1.3625E-2</v>
      </c>
      <c r="Z30" s="67" t="s">
        <v>413</v>
      </c>
      <c r="AA30" s="63">
        <v>44670</v>
      </c>
      <c r="AB30" s="87" t="s">
        <v>231</v>
      </c>
      <c r="AC30" s="76">
        <v>44742</v>
      </c>
      <c r="AD30" s="60">
        <v>1.3625E-2</v>
      </c>
      <c r="AE30" s="86" t="s">
        <v>414</v>
      </c>
      <c r="AF30" s="60">
        <v>2.8000000000000001E-2</v>
      </c>
      <c r="AG30" s="67" t="s">
        <v>415</v>
      </c>
      <c r="AH30" s="63">
        <v>44760</v>
      </c>
      <c r="AI30" s="59" t="s">
        <v>246</v>
      </c>
      <c r="AJ30" s="58">
        <v>44837</v>
      </c>
      <c r="AK30" s="60">
        <v>5.0000000000000001E-3</v>
      </c>
      <c r="AL30" s="79" t="s">
        <v>416</v>
      </c>
      <c r="AM30" s="60">
        <v>3.2199999999999999E-2</v>
      </c>
      <c r="AN30" s="59" t="s">
        <v>417</v>
      </c>
      <c r="AO30" s="58">
        <v>44846</v>
      </c>
      <c r="AP30" s="59" t="s">
        <v>246</v>
      </c>
      <c r="AQ30" s="63">
        <v>44915</v>
      </c>
      <c r="AR30" s="60">
        <v>3.7499999999999999E-2</v>
      </c>
      <c r="AS30" s="88" t="s">
        <v>418</v>
      </c>
      <c r="AT30" s="60">
        <f t="shared" si="8"/>
        <v>3.7499999999999999E-2</v>
      </c>
      <c r="AU30" s="62" t="str">
        <f t="shared" si="7"/>
        <v>Subactividad ejecutada completamente</v>
      </c>
      <c r="AV30" s="63">
        <v>44944</v>
      </c>
      <c r="AW30" s="62" t="str">
        <f t="shared" si="9"/>
        <v>Cumplida</v>
      </c>
      <c r="AX30" s="64"/>
      <c r="AY30" s="64"/>
      <c r="AZ30" s="64"/>
      <c r="BA30" s="64"/>
    </row>
    <row r="31" spans="1:53" ht="102.75" customHeight="1">
      <c r="A31" s="65">
        <v>7</v>
      </c>
      <c r="B31" s="66" t="s">
        <v>54</v>
      </c>
      <c r="C31" s="68" t="str">
        <f>IF(B31=Listas!$A$2,Listas!$B$2,IF(B31=Listas!$A$8,Listas!$B$8,IF(B31=Listas!$A$15,Listas!$B$15,IF(B31=Listas!$A$18,Listas!$B$18," "))))</f>
        <v>Incorporar las mejores prácticas organizacionales y tecnológicas que garanticen calidad e integridad de la gestión pública.</v>
      </c>
      <c r="D31" s="68" t="s">
        <v>90</v>
      </c>
      <c r="E31" s="68" t="s">
        <v>419</v>
      </c>
      <c r="F31" s="68" t="s">
        <v>420</v>
      </c>
      <c r="G31" s="62">
        <v>22</v>
      </c>
      <c r="H31" s="62" t="s">
        <v>421</v>
      </c>
      <c r="I31" s="68" t="s">
        <v>422</v>
      </c>
      <c r="J31" s="69">
        <v>1.2500000000000001E-2</v>
      </c>
      <c r="K31" s="59" t="s">
        <v>23</v>
      </c>
      <c r="L31" s="68" t="s">
        <v>77</v>
      </c>
      <c r="M31" s="68" t="s">
        <v>52</v>
      </c>
      <c r="N31" s="62"/>
      <c r="O31" s="59" t="s">
        <v>218</v>
      </c>
      <c r="P31" s="73" t="s">
        <v>361</v>
      </c>
      <c r="Q31" s="71">
        <v>44593</v>
      </c>
      <c r="R31" s="72">
        <v>44926</v>
      </c>
      <c r="S31" s="67" t="s">
        <v>48</v>
      </c>
      <c r="T31" s="67" t="s">
        <v>97</v>
      </c>
      <c r="U31" s="73" t="s">
        <v>77</v>
      </c>
      <c r="V31" s="63">
        <v>44650</v>
      </c>
      <c r="W31" s="60">
        <v>2.8249999999999998E-3</v>
      </c>
      <c r="X31" s="86" t="s">
        <v>423</v>
      </c>
      <c r="Y31" s="60">
        <v>2.8249999999999998E-3</v>
      </c>
      <c r="Z31" s="67" t="s">
        <v>413</v>
      </c>
      <c r="AA31" s="63">
        <v>44670</v>
      </c>
      <c r="AB31" s="67" t="s">
        <v>231</v>
      </c>
      <c r="AC31" s="76">
        <v>44742</v>
      </c>
      <c r="AD31" s="60">
        <v>3.4250000000000001E-3</v>
      </c>
      <c r="AE31" s="86" t="s">
        <v>424</v>
      </c>
      <c r="AF31" s="60">
        <v>6.0000000000000001E-3</v>
      </c>
      <c r="AG31" s="67" t="s">
        <v>425</v>
      </c>
      <c r="AH31" s="63">
        <v>44760</v>
      </c>
      <c r="AI31" s="59" t="s">
        <v>246</v>
      </c>
      <c r="AJ31" s="58">
        <v>44837</v>
      </c>
      <c r="AK31" s="57">
        <v>9.75E-3</v>
      </c>
      <c r="AL31" s="79" t="s">
        <v>426</v>
      </c>
      <c r="AM31" s="60">
        <v>9.7999999999999997E-3</v>
      </c>
      <c r="AN31" s="59" t="s">
        <v>427</v>
      </c>
      <c r="AO31" s="58">
        <v>44846</v>
      </c>
      <c r="AP31" s="59" t="s">
        <v>246</v>
      </c>
      <c r="AQ31" s="63">
        <v>44915</v>
      </c>
      <c r="AR31" s="60">
        <v>1.2500000000000001E-2</v>
      </c>
      <c r="AS31" s="88" t="s">
        <v>428</v>
      </c>
      <c r="AT31" s="60">
        <f t="shared" si="8"/>
        <v>1.2500000000000001E-2</v>
      </c>
      <c r="AU31" s="62" t="str">
        <f t="shared" si="7"/>
        <v>Subactividad ejecutada completamente</v>
      </c>
      <c r="AV31" s="63">
        <v>44944</v>
      </c>
      <c r="AW31" s="62" t="str">
        <f t="shared" si="9"/>
        <v>Cumplida</v>
      </c>
      <c r="AX31" s="64"/>
      <c r="AY31" s="64"/>
      <c r="AZ31" s="64"/>
      <c r="BA31" s="64"/>
    </row>
    <row r="32" spans="1:53" ht="132" customHeight="1">
      <c r="A32" s="65">
        <v>8</v>
      </c>
      <c r="B32" s="66" t="s">
        <v>54</v>
      </c>
      <c r="C32" s="68" t="str">
        <f>IF(B32=Listas!$A$2,Listas!$B$2,IF(B32=Listas!$A$8,Listas!$B$8,IF(B32=Listas!$A$15,Listas!$B$15,IF(B32=Listas!$A$18,Listas!$B$18," "))))</f>
        <v>Incorporar las mejores prácticas organizacionales y tecnológicas que garanticen calidad e integridad de la gestión pública.</v>
      </c>
      <c r="D32" s="68" t="s">
        <v>90</v>
      </c>
      <c r="E32" s="68" t="s">
        <v>419</v>
      </c>
      <c r="F32" s="68" t="s">
        <v>429</v>
      </c>
      <c r="G32" s="62" t="s">
        <v>273</v>
      </c>
      <c r="H32" s="62" t="s">
        <v>429</v>
      </c>
      <c r="I32" s="67" t="s">
        <v>430</v>
      </c>
      <c r="J32" s="69">
        <v>1.2500000000000001E-2</v>
      </c>
      <c r="K32" s="59" t="s">
        <v>23</v>
      </c>
      <c r="L32" s="68" t="s">
        <v>77</v>
      </c>
      <c r="M32" s="68" t="s">
        <v>52</v>
      </c>
      <c r="N32" s="62"/>
      <c r="O32" s="59" t="s">
        <v>218</v>
      </c>
      <c r="P32" s="73" t="s">
        <v>361</v>
      </c>
      <c r="Q32" s="71">
        <v>44593</v>
      </c>
      <c r="R32" s="72">
        <v>44926</v>
      </c>
      <c r="S32" s="67" t="s">
        <v>48</v>
      </c>
      <c r="T32" s="67" t="s">
        <v>91</v>
      </c>
      <c r="U32" s="73" t="s">
        <v>77</v>
      </c>
      <c r="V32" s="63">
        <v>44650</v>
      </c>
      <c r="W32" s="60">
        <v>3.1250000000000002E-3</v>
      </c>
      <c r="X32" s="67" t="s">
        <v>431</v>
      </c>
      <c r="Y32" s="60">
        <v>3.1250000000000002E-3</v>
      </c>
      <c r="Z32" s="67" t="s">
        <v>432</v>
      </c>
      <c r="AA32" s="63">
        <v>44670</v>
      </c>
      <c r="AB32" s="67" t="s">
        <v>231</v>
      </c>
      <c r="AC32" s="76">
        <v>44742</v>
      </c>
      <c r="AD32" s="74">
        <v>3.1250000000000002E-3</v>
      </c>
      <c r="AE32" s="75" t="s">
        <v>433</v>
      </c>
      <c r="AF32" s="60">
        <v>6.0000000000000001E-3</v>
      </c>
      <c r="AG32" s="67" t="s">
        <v>434</v>
      </c>
      <c r="AH32" s="63">
        <v>44760</v>
      </c>
      <c r="AI32" s="59" t="s">
        <v>246</v>
      </c>
      <c r="AJ32" s="58">
        <v>44837</v>
      </c>
      <c r="AK32" s="57">
        <v>9.75E-3</v>
      </c>
      <c r="AL32" s="79" t="s">
        <v>435</v>
      </c>
      <c r="AM32" s="60">
        <v>9.7999999999999997E-3</v>
      </c>
      <c r="AN32" s="59" t="s">
        <v>427</v>
      </c>
      <c r="AO32" s="58">
        <v>44846</v>
      </c>
      <c r="AP32" s="59" t="s">
        <v>246</v>
      </c>
      <c r="AQ32" s="63">
        <v>44915</v>
      </c>
      <c r="AR32" s="60">
        <v>1.2500000000000001E-2</v>
      </c>
      <c r="AS32" s="88" t="s">
        <v>436</v>
      </c>
      <c r="AT32" s="60">
        <f t="shared" si="8"/>
        <v>1.2500000000000001E-2</v>
      </c>
      <c r="AU32" s="62" t="str">
        <f t="shared" si="7"/>
        <v>Subactividad ejecutada completamente</v>
      </c>
      <c r="AV32" s="63">
        <v>44944</v>
      </c>
      <c r="AW32" s="62" t="str">
        <f t="shared" si="9"/>
        <v>Cumplida</v>
      </c>
      <c r="AX32" s="64"/>
      <c r="AY32" s="64"/>
      <c r="AZ32" s="64"/>
      <c r="BA32" s="64"/>
    </row>
    <row r="33" spans="1:53" ht="111.75" customHeight="1">
      <c r="A33" s="65">
        <v>9</v>
      </c>
      <c r="B33" s="66" t="s">
        <v>54</v>
      </c>
      <c r="C33" s="68" t="str">
        <f>IF(B33=Listas!$A$2,Listas!$B$2,IF(B33=Listas!$A$8,Listas!$B$8,IF(B33=Listas!$A$15,Listas!$B$15,IF(B33=Listas!$A$18,Listas!$B$18," "))))</f>
        <v>Incorporar las mejores prácticas organizacionales y tecnológicas que garanticen calidad e integridad de la gestión pública.</v>
      </c>
      <c r="D33" s="68" t="s">
        <v>90</v>
      </c>
      <c r="E33" s="68" t="s">
        <v>419</v>
      </c>
      <c r="F33" s="68" t="s">
        <v>437</v>
      </c>
      <c r="G33" s="62">
        <v>1</v>
      </c>
      <c r="H33" s="62" t="s">
        <v>438</v>
      </c>
      <c r="I33" s="67" t="s">
        <v>439</v>
      </c>
      <c r="J33" s="69">
        <v>1.2500000000000001E-2</v>
      </c>
      <c r="K33" s="59" t="s">
        <v>23</v>
      </c>
      <c r="L33" s="68" t="s">
        <v>77</v>
      </c>
      <c r="M33" s="68" t="s">
        <v>52</v>
      </c>
      <c r="N33" s="62"/>
      <c r="O33" s="59" t="s">
        <v>218</v>
      </c>
      <c r="P33" s="73" t="s">
        <v>361</v>
      </c>
      <c r="Q33" s="71">
        <v>44621</v>
      </c>
      <c r="R33" s="72">
        <v>44865</v>
      </c>
      <c r="S33" s="67" t="s">
        <v>48</v>
      </c>
      <c r="T33" s="67" t="s">
        <v>49</v>
      </c>
      <c r="U33" s="73" t="s">
        <v>77</v>
      </c>
      <c r="V33" s="63"/>
      <c r="W33" s="60">
        <v>0</v>
      </c>
      <c r="X33" s="67" t="s">
        <v>440</v>
      </c>
      <c r="Y33" s="60">
        <v>0</v>
      </c>
      <c r="Z33" s="62"/>
      <c r="AA33" s="71"/>
      <c r="AB33" s="67" t="s">
        <v>285</v>
      </c>
      <c r="AC33" s="76">
        <v>44742</v>
      </c>
      <c r="AD33" s="74">
        <v>7.4999999999999997E-3</v>
      </c>
      <c r="AE33" s="75" t="s">
        <v>441</v>
      </c>
      <c r="AF33" s="60">
        <v>7.4999999999999997E-3</v>
      </c>
      <c r="AG33" s="67" t="s">
        <v>442</v>
      </c>
      <c r="AH33" s="63">
        <v>44760</v>
      </c>
      <c r="AI33" s="59" t="s">
        <v>246</v>
      </c>
      <c r="AJ33" s="58">
        <v>44837</v>
      </c>
      <c r="AK33" s="57">
        <v>1.2500000000000001E-2</v>
      </c>
      <c r="AL33" s="79" t="s">
        <v>443</v>
      </c>
      <c r="AM33" s="60">
        <v>1.2500000000000001E-2</v>
      </c>
      <c r="AN33" s="59" t="s">
        <v>444</v>
      </c>
      <c r="AO33" s="63">
        <v>44846</v>
      </c>
      <c r="AP33" s="59" t="s">
        <v>221</v>
      </c>
      <c r="AQ33" s="63">
        <v>44915</v>
      </c>
      <c r="AR33" s="60">
        <v>1.2500000000000001E-2</v>
      </c>
      <c r="AS33" s="86" t="s">
        <v>445</v>
      </c>
      <c r="AT33" s="61">
        <f>AM33</f>
        <v>1.2500000000000001E-2</v>
      </c>
      <c r="AU33" s="62" t="str">
        <f t="shared" si="7"/>
        <v>Subactividad ejecutada completamente</v>
      </c>
      <c r="AV33" s="63">
        <v>44944</v>
      </c>
      <c r="AW33" s="59" t="s">
        <v>221</v>
      </c>
      <c r="AX33" s="64"/>
      <c r="AY33" s="64"/>
      <c r="AZ33" s="64"/>
      <c r="BA33" s="64"/>
    </row>
    <row r="34" spans="1:53" ht="162.75" customHeight="1">
      <c r="A34" s="65">
        <v>10</v>
      </c>
      <c r="B34" s="66" t="s">
        <v>54</v>
      </c>
      <c r="C34" s="68" t="str">
        <f>IF(B34=Listas!$A$2,Listas!$B$2,IF(B34=Listas!$A$8,Listas!$B$8,IF(B34=Listas!$A$15,Listas!$B$15,IF(B34=Listas!$A$18,Listas!$B$18," "))))</f>
        <v>Incorporar las mejores prácticas organizacionales y tecnológicas que garanticen calidad e integridad de la gestión pública.</v>
      </c>
      <c r="D34" s="68" t="s">
        <v>90</v>
      </c>
      <c r="E34" s="68" t="s">
        <v>446</v>
      </c>
      <c r="F34" s="68" t="s">
        <v>251</v>
      </c>
      <c r="G34" s="62">
        <v>5</v>
      </c>
      <c r="H34" s="62" t="s">
        <v>252</v>
      </c>
      <c r="I34" s="68" t="s">
        <v>447</v>
      </c>
      <c r="J34" s="69">
        <v>0.05</v>
      </c>
      <c r="K34" s="59" t="s">
        <v>23</v>
      </c>
      <c r="L34" s="68" t="s">
        <v>77</v>
      </c>
      <c r="M34" s="68" t="s">
        <v>52</v>
      </c>
      <c r="N34" s="59" t="s">
        <v>218</v>
      </c>
      <c r="O34" s="70"/>
      <c r="P34" s="68" t="s">
        <v>18</v>
      </c>
      <c r="Q34" s="71">
        <v>44593</v>
      </c>
      <c r="R34" s="72">
        <v>44926</v>
      </c>
      <c r="S34" s="67" t="s">
        <v>106</v>
      </c>
      <c r="T34" s="67" t="s">
        <v>107</v>
      </c>
      <c r="U34" s="73" t="s">
        <v>77</v>
      </c>
      <c r="V34" s="59" t="s">
        <v>448</v>
      </c>
      <c r="W34" s="60">
        <v>1.2500000000000001E-2</v>
      </c>
      <c r="X34" s="67" t="s">
        <v>449</v>
      </c>
      <c r="Y34" s="60">
        <v>1.2500000000000001E-2</v>
      </c>
      <c r="Z34" s="67" t="s">
        <v>363</v>
      </c>
      <c r="AA34" s="63">
        <v>44670</v>
      </c>
      <c r="AB34" s="67" t="s">
        <v>231</v>
      </c>
      <c r="AC34" s="76">
        <v>44742</v>
      </c>
      <c r="AD34" s="60">
        <v>1.2500000000000001E-2</v>
      </c>
      <c r="AE34" s="67" t="s">
        <v>450</v>
      </c>
      <c r="AF34" s="60">
        <v>2.5000000000000001E-2</v>
      </c>
      <c r="AG34" s="67" t="s">
        <v>451</v>
      </c>
      <c r="AH34" s="63">
        <v>44760</v>
      </c>
      <c r="AI34" s="59" t="s">
        <v>246</v>
      </c>
      <c r="AJ34" s="58">
        <v>44837</v>
      </c>
      <c r="AK34" s="57">
        <v>3.7499999999999999E-2</v>
      </c>
      <c r="AL34" s="67" t="s">
        <v>452</v>
      </c>
      <c r="AM34" s="60">
        <v>3.7499999999999999E-2</v>
      </c>
      <c r="AN34" s="59" t="s">
        <v>427</v>
      </c>
      <c r="AO34" s="58">
        <v>44846</v>
      </c>
      <c r="AP34" s="59" t="s">
        <v>246</v>
      </c>
      <c r="AQ34" s="63">
        <v>44915</v>
      </c>
      <c r="AR34" s="60">
        <v>4.7500000000000001E-2</v>
      </c>
      <c r="AS34" s="67" t="s">
        <v>453</v>
      </c>
      <c r="AT34" s="60">
        <f>AR34</f>
        <v>4.7500000000000001E-2</v>
      </c>
      <c r="AU34" s="59" t="s">
        <v>454</v>
      </c>
      <c r="AV34" s="63">
        <v>44944</v>
      </c>
      <c r="AW34" s="59" t="s">
        <v>337</v>
      </c>
      <c r="AX34" s="64"/>
      <c r="AY34" s="64"/>
      <c r="AZ34" s="64"/>
      <c r="BA34" s="64"/>
    </row>
    <row r="35" spans="1:53" ht="102.75" customHeight="1">
      <c r="A35" s="65">
        <v>11</v>
      </c>
      <c r="B35" s="66" t="s">
        <v>54</v>
      </c>
      <c r="C35" s="68" t="str">
        <f>IF(B35=Listas!$A$2,Listas!$B$2,IF(B35=Listas!$A$8,Listas!$B$8,IF(B35=Listas!$A$15,Listas!$B$15,IF(B35=Listas!$A$18,Listas!$B$18," "))))</f>
        <v>Incorporar las mejores prácticas organizacionales y tecnológicas que garanticen calidad e integridad de la gestión pública.</v>
      </c>
      <c r="D35" s="68" t="s">
        <v>90</v>
      </c>
      <c r="E35" s="68" t="s">
        <v>455</v>
      </c>
      <c r="F35" s="68" t="s">
        <v>291</v>
      </c>
      <c r="G35" s="62">
        <v>1</v>
      </c>
      <c r="H35" s="62" t="s">
        <v>292</v>
      </c>
      <c r="I35" s="68" t="s">
        <v>456</v>
      </c>
      <c r="J35" s="69">
        <v>2.5000000000000001E-2</v>
      </c>
      <c r="K35" s="59" t="s">
        <v>23</v>
      </c>
      <c r="L35" s="68" t="s">
        <v>77</v>
      </c>
      <c r="M35" s="68" t="s">
        <v>52</v>
      </c>
      <c r="N35" s="62"/>
      <c r="O35" s="59" t="s">
        <v>218</v>
      </c>
      <c r="P35" s="73"/>
      <c r="Q35" s="71">
        <v>44593</v>
      </c>
      <c r="R35" s="72">
        <v>44926</v>
      </c>
      <c r="S35" s="67" t="s">
        <v>106</v>
      </c>
      <c r="T35" s="67" t="s">
        <v>107</v>
      </c>
      <c r="U35" s="73" t="s">
        <v>77</v>
      </c>
      <c r="V35" s="59" t="s">
        <v>448</v>
      </c>
      <c r="W35" s="60">
        <v>5.6249999999999998E-3</v>
      </c>
      <c r="X35" s="67" t="s">
        <v>457</v>
      </c>
      <c r="Y35" s="60">
        <v>5.6249999999999998E-3</v>
      </c>
      <c r="Z35" s="67" t="s">
        <v>458</v>
      </c>
      <c r="AA35" s="63">
        <v>44670</v>
      </c>
      <c r="AB35" s="67" t="s">
        <v>231</v>
      </c>
      <c r="AC35" s="76">
        <v>44742</v>
      </c>
      <c r="AD35" s="60">
        <v>5.6249999999999998E-3</v>
      </c>
      <c r="AE35" s="67" t="s">
        <v>459</v>
      </c>
      <c r="AF35" s="60">
        <v>1.2E-2</v>
      </c>
      <c r="AG35" s="67" t="s">
        <v>460</v>
      </c>
      <c r="AH35" s="63">
        <v>44760</v>
      </c>
      <c r="AI35" s="59" t="s">
        <v>246</v>
      </c>
      <c r="AJ35" s="58">
        <v>44837</v>
      </c>
      <c r="AK35" s="57">
        <v>2.5000000000000001E-2</v>
      </c>
      <c r="AL35" s="50" t="s">
        <v>461</v>
      </c>
      <c r="AM35" s="60">
        <v>2.5000000000000001E-2</v>
      </c>
      <c r="AN35" s="67" t="s">
        <v>462</v>
      </c>
      <c r="AO35" s="63">
        <v>44846</v>
      </c>
      <c r="AP35" s="59" t="s">
        <v>221</v>
      </c>
      <c r="AQ35" s="63">
        <v>44915</v>
      </c>
      <c r="AR35" s="60">
        <v>2.5000000000000001E-2</v>
      </c>
      <c r="AS35" s="67" t="s">
        <v>463</v>
      </c>
      <c r="AT35" s="61">
        <f>AM35</f>
        <v>2.5000000000000001E-2</v>
      </c>
      <c r="AU35" s="62" t="str">
        <f t="shared" ref="AU35:AU36" si="10">IF(AW35="Cumplida","Subactividad ejecutada completamente","Subactividad no cumplida")</f>
        <v>Subactividad ejecutada completamente</v>
      </c>
      <c r="AV35" s="63">
        <v>44944</v>
      </c>
      <c r="AW35" s="59" t="s">
        <v>221</v>
      </c>
      <c r="AX35" s="64"/>
      <c r="AY35" s="64"/>
      <c r="AZ35" s="64"/>
      <c r="BA35" s="64"/>
    </row>
    <row r="36" spans="1:53" ht="94.5" customHeight="1">
      <c r="A36" s="65">
        <v>12</v>
      </c>
      <c r="B36" s="66" t="s">
        <v>54</v>
      </c>
      <c r="C36" s="68" t="str">
        <f>IF(B36=Listas!$A$2,Listas!$B$2,IF(B36=Listas!$A$8,Listas!$B$8,IF(B36=Listas!$A$15,Listas!$B$15,IF(B36=Listas!$A$18,Listas!$B$18," "))))</f>
        <v>Incorporar las mejores prácticas organizacionales y tecnológicas que garanticen calidad e integridad de la gestión pública.</v>
      </c>
      <c r="D36" s="68" t="s">
        <v>62</v>
      </c>
      <c r="E36" s="68" t="s">
        <v>455</v>
      </c>
      <c r="F36" s="68" t="s">
        <v>299</v>
      </c>
      <c r="G36" s="62" t="s">
        <v>273</v>
      </c>
      <c r="H36" s="62" t="s">
        <v>299</v>
      </c>
      <c r="I36" s="68" t="s">
        <v>300</v>
      </c>
      <c r="J36" s="69">
        <v>2.5000000000000001E-2</v>
      </c>
      <c r="K36" s="59" t="s">
        <v>23</v>
      </c>
      <c r="L36" s="68" t="s">
        <v>77</v>
      </c>
      <c r="M36" s="68" t="s">
        <v>52</v>
      </c>
      <c r="N36" s="62"/>
      <c r="O36" s="59" t="s">
        <v>218</v>
      </c>
      <c r="P36" s="73"/>
      <c r="Q36" s="71">
        <v>44593</v>
      </c>
      <c r="R36" s="72">
        <v>44926</v>
      </c>
      <c r="S36" s="67" t="s">
        <v>106</v>
      </c>
      <c r="T36" s="67" t="s">
        <v>107</v>
      </c>
      <c r="U36" s="73" t="s">
        <v>77</v>
      </c>
      <c r="V36" s="59" t="s">
        <v>448</v>
      </c>
      <c r="W36" s="60">
        <v>5.6249999999999998E-3</v>
      </c>
      <c r="X36" s="67" t="s">
        <v>464</v>
      </c>
      <c r="Y36" s="60">
        <v>5.6249999999999998E-3</v>
      </c>
      <c r="Z36" s="67" t="s">
        <v>379</v>
      </c>
      <c r="AA36" s="63">
        <v>44670</v>
      </c>
      <c r="AB36" s="67" t="s">
        <v>231</v>
      </c>
      <c r="AC36" s="76">
        <v>44742</v>
      </c>
      <c r="AD36" s="60">
        <v>5.6249999999999998E-3</v>
      </c>
      <c r="AE36" s="75" t="s">
        <v>465</v>
      </c>
      <c r="AF36" s="60">
        <v>1.2E-2</v>
      </c>
      <c r="AG36" s="67" t="s">
        <v>466</v>
      </c>
      <c r="AH36" s="63">
        <v>44760</v>
      </c>
      <c r="AI36" s="59" t="s">
        <v>246</v>
      </c>
      <c r="AJ36" s="58">
        <v>44837</v>
      </c>
      <c r="AK36" s="57">
        <v>1.8749999999999999E-2</v>
      </c>
      <c r="AL36" s="75" t="s">
        <v>467</v>
      </c>
      <c r="AM36" s="60">
        <v>1.8800000000000001E-2</v>
      </c>
      <c r="AN36" s="59" t="s">
        <v>468</v>
      </c>
      <c r="AO36" s="58">
        <v>44846</v>
      </c>
      <c r="AP36" s="59" t="s">
        <v>246</v>
      </c>
      <c r="AQ36" s="63">
        <v>44915</v>
      </c>
      <c r="AR36" s="60">
        <v>2.5000000000000001E-2</v>
      </c>
      <c r="AS36" s="75" t="s">
        <v>469</v>
      </c>
      <c r="AT36" s="60">
        <f>AR36</f>
        <v>2.5000000000000001E-2</v>
      </c>
      <c r="AU36" s="62" t="str">
        <f t="shared" si="10"/>
        <v>Subactividad ejecutada completamente</v>
      </c>
      <c r="AV36" s="63">
        <v>44944</v>
      </c>
      <c r="AW36" s="62" t="str">
        <f>IF(AT36=J36,"Cumplida","Revisar")</f>
        <v>Cumplida</v>
      </c>
      <c r="AX36" s="64"/>
      <c r="AY36" s="64"/>
      <c r="AZ36" s="64"/>
      <c r="BA36" s="64"/>
    </row>
    <row r="37" spans="1:53" ht="168.75" customHeight="1">
      <c r="A37" s="65">
        <v>1</v>
      </c>
      <c r="B37" s="66" t="s">
        <v>54</v>
      </c>
      <c r="C37" s="68" t="str">
        <f>IF(B37=Listas!$A$2,Listas!$B$2,IF(B37=Listas!$A$8,Listas!$B$8,IF(B37=Listas!$A$15,Listas!$B$15,IF(B37=Listas!$A$18,Listas!$B$18," "))))</f>
        <v>Incorporar las mejores prácticas organizacionales y tecnológicas que garanticen calidad e integridad de la gestión pública.</v>
      </c>
      <c r="D37" s="68" t="s">
        <v>56</v>
      </c>
      <c r="E37" s="68" t="s">
        <v>470</v>
      </c>
      <c r="F37" s="68" t="s">
        <v>471</v>
      </c>
      <c r="G37" s="62">
        <v>1</v>
      </c>
      <c r="H37" s="62" t="s">
        <v>472</v>
      </c>
      <c r="I37" s="67" t="s">
        <v>473</v>
      </c>
      <c r="J37" s="69">
        <v>2.5000000000000001E-2</v>
      </c>
      <c r="K37" s="62" t="s">
        <v>23</v>
      </c>
      <c r="L37" s="68" t="s">
        <v>77</v>
      </c>
      <c r="M37" s="68" t="s">
        <v>39</v>
      </c>
      <c r="N37" s="62"/>
      <c r="O37" s="59" t="s">
        <v>218</v>
      </c>
      <c r="P37" s="73" t="s">
        <v>474</v>
      </c>
      <c r="Q37" s="71">
        <v>44593</v>
      </c>
      <c r="R37" s="82">
        <v>44773</v>
      </c>
      <c r="S37" s="67" t="s">
        <v>48</v>
      </c>
      <c r="T37" s="67" t="s">
        <v>57</v>
      </c>
      <c r="U37" s="73" t="s">
        <v>77</v>
      </c>
      <c r="V37" s="63">
        <v>44926</v>
      </c>
      <c r="W37" s="60">
        <v>6.2500000000000003E-3</v>
      </c>
      <c r="X37" s="67" t="s">
        <v>475</v>
      </c>
      <c r="Y37" s="60">
        <v>6.2500000000000003E-3</v>
      </c>
      <c r="Z37" s="67" t="s">
        <v>476</v>
      </c>
      <c r="AA37" s="63">
        <v>44670</v>
      </c>
      <c r="AB37" s="67" t="s">
        <v>231</v>
      </c>
      <c r="AC37" s="76">
        <v>44742</v>
      </c>
      <c r="AD37" s="74">
        <v>6.2500000000000003E-3</v>
      </c>
      <c r="AE37" s="75" t="s">
        <v>477</v>
      </c>
      <c r="AF37" s="60">
        <v>1.2500000000000001E-2</v>
      </c>
      <c r="AG37" s="67" t="s">
        <v>478</v>
      </c>
      <c r="AH37" s="63">
        <v>44761</v>
      </c>
      <c r="AI37" s="59" t="s">
        <v>246</v>
      </c>
      <c r="AJ37" s="82">
        <v>44834</v>
      </c>
      <c r="AK37" s="74">
        <v>6.2500000000000003E-3</v>
      </c>
      <c r="AL37" s="89" t="s">
        <v>479</v>
      </c>
      <c r="AM37" s="60">
        <v>1.8800000000000001E-2</v>
      </c>
      <c r="AN37" s="59" t="s">
        <v>480</v>
      </c>
      <c r="AO37" s="58">
        <v>44846</v>
      </c>
      <c r="AP37" s="59" t="s">
        <v>246</v>
      </c>
      <c r="AQ37" s="63">
        <v>44923</v>
      </c>
      <c r="AR37" s="60">
        <v>6.2500000000000003E-3</v>
      </c>
      <c r="AS37" s="67" t="s">
        <v>481</v>
      </c>
      <c r="AT37" s="60">
        <v>2.5000000000000001E-2</v>
      </c>
      <c r="AU37" s="59" t="s">
        <v>482</v>
      </c>
      <c r="AV37" s="63">
        <v>44944</v>
      </c>
      <c r="AW37" s="59" t="s">
        <v>337</v>
      </c>
      <c r="AX37" s="64"/>
      <c r="AY37" s="64"/>
      <c r="AZ37" s="64"/>
      <c r="BA37" s="64"/>
    </row>
    <row r="38" spans="1:53" ht="138.75" customHeight="1">
      <c r="A38" s="65">
        <v>2</v>
      </c>
      <c r="B38" s="66" t="s">
        <v>54</v>
      </c>
      <c r="C38" s="68" t="str">
        <f>IF(B38=Listas!$A$2,Listas!$B$2,IF(B38=Listas!$A$8,Listas!$B$8,IF(B38=Listas!$A$15,Listas!$B$15,IF(B38=Listas!$A$18,Listas!$B$18," "))))</f>
        <v>Incorporar las mejores prácticas organizacionales y tecnológicas que garanticen calidad e integridad de la gestión pública.</v>
      </c>
      <c r="D38" s="68" t="s">
        <v>62</v>
      </c>
      <c r="E38" s="67" t="s">
        <v>483</v>
      </c>
      <c r="F38" s="67" t="s">
        <v>484</v>
      </c>
      <c r="G38" s="62">
        <v>1</v>
      </c>
      <c r="H38" s="62" t="s">
        <v>485</v>
      </c>
      <c r="I38" s="67" t="s">
        <v>486</v>
      </c>
      <c r="J38" s="69">
        <v>2.5000000000000001E-2</v>
      </c>
      <c r="K38" s="62" t="s">
        <v>16</v>
      </c>
      <c r="L38" s="68" t="s">
        <v>44</v>
      </c>
      <c r="M38" s="68" t="s">
        <v>39</v>
      </c>
      <c r="N38" s="62"/>
      <c r="O38" s="59" t="s">
        <v>218</v>
      </c>
      <c r="P38" s="73" t="s">
        <v>474</v>
      </c>
      <c r="Q38" s="63">
        <v>44774</v>
      </c>
      <c r="R38" s="82">
        <v>44895</v>
      </c>
      <c r="S38" s="67" t="s">
        <v>101</v>
      </c>
      <c r="T38" s="67" t="s">
        <v>102</v>
      </c>
      <c r="U38" s="73" t="s">
        <v>43</v>
      </c>
      <c r="V38" s="59" t="s">
        <v>448</v>
      </c>
      <c r="W38" s="60">
        <v>2.5000000000000001E-3</v>
      </c>
      <c r="X38" s="67" t="s">
        <v>487</v>
      </c>
      <c r="Y38" s="60">
        <v>2.5000000000000001E-3</v>
      </c>
      <c r="Z38" s="67" t="s">
        <v>488</v>
      </c>
      <c r="AA38" s="63">
        <v>44670</v>
      </c>
      <c r="AB38" s="67" t="s">
        <v>231</v>
      </c>
      <c r="AC38" s="76">
        <v>44742</v>
      </c>
      <c r="AD38" s="74">
        <v>5.0000000000000001E-3</v>
      </c>
      <c r="AE38" s="75" t="s">
        <v>489</v>
      </c>
      <c r="AF38" s="60">
        <v>8.0000000000000002E-3</v>
      </c>
      <c r="AG38" s="67" t="s">
        <v>490</v>
      </c>
      <c r="AH38" s="63">
        <v>44761</v>
      </c>
      <c r="AI38" s="59" t="s">
        <v>246</v>
      </c>
      <c r="AJ38" s="82">
        <v>44834</v>
      </c>
      <c r="AK38" s="74">
        <v>6.2500000000000003E-3</v>
      </c>
      <c r="AL38" s="89" t="s">
        <v>491</v>
      </c>
      <c r="AM38" s="60">
        <v>1.43E-2</v>
      </c>
      <c r="AN38" s="59" t="s">
        <v>492</v>
      </c>
      <c r="AO38" s="58">
        <v>44846</v>
      </c>
      <c r="AP38" s="59" t="s">
        <v>246</v>
      </c>
      <c r="AQ38" s="76">
        <v>44895</v>
      </c>
      <c r="AR38" s="90">
        <v>2.5000000000000001E-2</v>
      </c>
      <c r="AS38" s="67" t="s">
        <v>493</v>
      </c>
      <c r="AT38" s="60">
        <f t="shared" ref="AT38:AT40" si="11">AR38</f>
        <v>2.5000000000000001E-2</v>
      </c>
      <c r="AU38" s="62" t="str">
        <f t="shared" ref="AU38:AU40" si="12">IF(AW38="Cumplida","Subactividad ejecutada completamente","Subactividad no cumplida")</f>
        <v>Subactividad ejecutada completamente</v>
      </c>
      <c r="AV38" s="63">
        <v>44944</v>
      </c>
      <c r="AW38" s="62" t="str">
        <f t="shared" ref="AW38:AW40" si="13">IF(AT38=J38,"Cumplida","Revisar")</f>
        <v>Cumplida</v>
      </c>
      <c r="AX38" s="64"/>
      <c r="AY38" s="64"/>
      <c r="AZ38" s="64"/>
      <c r="BA38" s="64"/>
    </row>
    <row r="39" spans="1:53" ht="122.25" customHeight="1">
      <c r="A39" s="65">
        <v>3</v>
      </c>
      <c r="B39" s="66" t="s">
        <v>54</v>
      </c>
      <c r="C39" s="68" t="str">
        <f>IF(B39=Listas!$A$2,Listas!$B$2,IF(B39=Listas!$A$8,Listas!$B$8,IF(B39=Listas!$A$15,Listas!$B$15,IF(B39=Listas!$A$18,Listas!$B$18," "))))</f>
        <v>Incorporar las mejores prácticas organizacionales y tecnológicas que garanticen calidad e integridad de la gestión pública.</v>
      </c>
      <c r="D39" s="68" t="s">
        <v>62</v>
      </c>
      <c r="E39" s="67" t="s">
        <v>483</v>
      </c>
      <c r="F39" s="67" t="s">
        <v>484</v>
      </c>
      <c r="G39" s="62">
        <v>1</v>
      </c>
      <c r="H39" s="62" t="s">
        <v>494</v>
      </c>
      <c r="I39" s="67" t="s">
        <v>495</v>
      </c>
      <c r="J39" s="69">
        <v>1.2500000000000001E-2</v>
      </c>
      <c r="K39" s="62" t="s">
        <v>16</v>
      </c>
      <c r="L39" s="68" t="s">
        <v>44</v>
      </c>
      <c r="M39" s="68" t="s">
        <v>39</v>
      </c>
      <c r="N39" s="62"/>
      <c r="O39" s="59" t="s">
        <v>218</v>
      </c>
      <c r="P39" s="73"/>
      <c r="Q39" s="63">
        <v>44866</v>
      </c>
      <c r="R39" s="82">
        <v>44926</v>
      </c>
      <c r="S39" s="67" t="s">
        <v>101</v>
      </c>
      <c r="T39" s="67" t="s">
        <v>14</v>
      </c>
      <c r="U39" s="73" t="s">
        <v>43</v>
      </c>
      <c r="V39" s="63">
        <v>44651</v>
      </c>
      <c r="W39" s="60">
        <v>2.5000000000000001E-3</v>
      </c>
      <c r="X39" s="67" t="s">
        <v>496</v>
      </c>
      <c r="Y39" s="60">
        <v>2.5000000000000001E-3</v>
      </c>
      <c r="Z39" s="67" t="s">
        <v>497</v>
      </c>
      <c r="AA39" s="63">
        <v>44670</v>
      </c>
      <c r="AB39" s="67" t="s">
        <v>231</v>
      </c>
      <c r="AC39" s="76"/>
      <c r="AD39" s="74">
        <v>0</v>
      </c>
      <c r="AE39" s="75"/>
      <c r="AF39" s="60">
        <v>2.5000000000000001E-3</v>
      </c>
      <c r="AG39" s="67" t="s">
        <v>498</v>
      </c>
      <c r="AH39" s="63">
        <v>44761</v>
      </c>
      <c r="AI39" s="59" t="s">
        <v>246</v>
      </c>
      <c r="AJ39" s="82">
        <v>44834</v>
      </c>
      <c r="AK39" s="57">
        <v>1E-3</v>
      </c>
      <c r="AL39" s="50" t="s">
        <v>499</v>
      </c>
      <c r="AM39" s="60">
        <v>3.5000000000000001E-3</v>
      </c>
      <c r="AN39" s="59" t="s">
        <v>500</v>
      </c>
      <c r="AO39" s="58">
        <v>44846</v>
      </c>
      <c r="AP39" s="59" t="s">
        <v>246</v>
      </c>
      <c r="AQ39" s="76">
        <v>44916</v>
      </c>
      <c r="AR39" s="90">
        <v>1.2500000000000001E-2</v>
      </c>
      <c r="AS39" s="67" t="s">
        <v>501</v>
      </c>
      <c r="AT39" s="60">
        <f t="shared" si="11"/>
        <v>1.2500000000000001E-2</v>
      </c>
      <c r="AU39" s="62" t="str">
        <f t="shared" si="12"/>
        <v>Subactividad ejecutada completamente</v>
      </c>
      <c r="AV39" s="63">
        <v>44944</v>
      </c>
      <c r="AW39" s="62" t="str">
        <f t="shared" si="13"/>
        <v>Cumplida</v>
      </c>
      <c r="AX39" s="64"/>
      <c r="AY39" s="64"/>
      <c r="AZ39" s="64"/>
      <c r="BA39" s="64"/>
    </row>
    <row r="40" spans="1:53" ht="64.5" customHeight="1">
      <c r="A40" s="65">
        <v>4</v>
      </c>
      <c r="B40" s="66" t="s">
        <v>54</v>
      </c>
      <c r="C40" s="68" t="str">
        <f>IF(B40=Listas!$A$2,Listas!$B$2,IF(B40=Listas!$A$8,Listas!$B$8,IF(B40=Listas!$A$15,Listas!$B$15,IF(B40=Listas!$A$18,Listas!$B$18," "))))</f>
        <v>Incorporar las mejores prácticas organizacionales y tecnológicas que garanticen calidad e integridad de la gestión pública.</v>
      </c>
      <c r="D40" s="68" t="s">
        <v>56</v>
      </c>
      <c r="E40" s="67" t="s">
        <v>483</v>
      </c>
      <c r="F40" s="67" t="s">
        <v>484</v>
      </c>
      <c r="G40" s="62">
        <v>1</v>
      </c>
      <c r="H40" s="62" t="s">
        <v>502</v>
      </c>
      <c r="I40" s="67" t="s">
        <v>503</v>
      </c>
      <c r="J40" s="69">
        <v>2.5000000000000001E-2</v>
      </c>
      <c r="K40" s="62" t="s">
        <v>16</v>
      </c>
      <c r="L40" s="68" t="s">
        <v>44</v>
      </c>
      <c r="M40" s="68" t="s">
        <v>39</v>
      </c>
      <c r="N40" s="62"/>
      <c r="O40" s="59" t="s">
        <v>218</v>
      </c>
      <c r="P40" s="73" t="s">
        <v>474</v>
      </c>
      <c r="Q40" s="63">
        <v>44866</v>
      </c>
      <c r="R40" s="82">
        <v>44926</v>
      </c>
      <c r="S40" s="67" t="s">
        <v>101</v>
      </c>
      <c r="T40" s="67" t="s">
        <v>102</v>
      </c>
      <c r="U40" s="73" t="s">
        <v>43</v>
      </c>
      <c r="V40" s="71"/>
      <c r="W40" s="60">
        <v>0</v>
      </c>
      <c r="X40" s="68"/>
      <c r="Y40" s="60">
        <v>0</v>
      </c>
      <c r="Z40" s="62"/>
      <c r="AA40" s="71"/>
      <c r="AB40" s="67" t="s">
        <v>285</v>
      </c>
      <c r="AC40" s="76"/>
      <c r="AD40" s="74">
        <v>0</v>
      </c>
      <c r="AE40" s="75"/>
      <c r="AF40" s="60">
        <v>0</v>
      </c>
      <c r="AG40" s="67"/>
      <c r="AH40" s="63">
        <v>44761</v>
      </c>
      <c r="AI40" s="59" t="s">
        <v>399</v>
      </c>
      <c r="AJ40" s="52"/>
      <c r="AK40" s="81"/>
      <c r="AL40" s="48"/>
      <c r="AM40" s="60">
        <v>0</v>
      </c>
      <c r="AN40" s="67" t="s">
        <v>504</v>
      </c>
      <c r="AO40" s="58">
        <v>44846</v>
      </c>
      <c r="AP40" s="59" t="s">
        <v>399</v>
      </c>
      <c r="AQ40" s="76">
        <v>44895</v>
      </c>
      <c r="AR40" s="90">
        <v>2.5000000000000001E-2</v>
      </c>
      <c r="AS40" s="67" t="s">
        <v>505</v>
      </c>
      <c r="AT40" s="60">
        <f t="shared" si="11"/>
        <v>2.5000000000000001E-2</v>
      </c>
      <c r="AU40" s="62" t="str">
        <f t="shared" si="12"/>
        <v>Subactividad ejecutada completamente</v>
      </c>
      <c r="AV40" s="63">
        <v>44944</v>
      </c>
      <c r="AW40" s="62" t="str">
        <f t="shared" si="13"/>
        <v>Cumplida</v>
      </c>
      <c r="AX40" s="64"/>
      <c r="AY40" s="64"/>
      <c r="AZ40" s="64"/>
      <c r="BA40" s="64"/>
    </row>
    <row r="41" spans="1:53" ht="129.75" customHeight="1">
      <c r="A41" s="65">
        <v>5</v>
      </c>
      <c r="B41" s="66" t="s">
        <v>54</v>
      </c>
      <c r="C41" s="68" t="str">
        <f>IF(B41=Listas!$A$2,Listas!$B$2,IF(B41=Listas!$A$8,Listas!$B$8,IF(B41=Listas!$A$15,Listas!$B$15,IF(B41=Listas!$A$18,Listas!$B$18," "))))</f>
        <v>Incorporar las mejores prácticas organizacionales y tecnológicas que garanticen calidad e integridad de la gestión pública.</v>
      </c>
      <c r="D41" s="68" t="s">
        <v>62</v>
      </c>
      <c r="E41" s="68" t="s">
        <v>506</v>
      </c>
      <c r="F41" s="68" t="s">
        <v>507</v>
      </c>
      <c r="G41" s="62">
        <v>1</v>
      </c>
      <c r="H41" s="62" t="s">
        <v>508</v>
      </c>
      <c r="I41" s="68" t="s">
        <v>509</v>
      </c>
      <c r="J41" s="69">
        <v>2.5000000000000001E-2</v>
      </c>
      <c r="K41" s="59" t="s">
        <v>23</v>
      </c>
      <c r="L41" s="68" t="s">
        <v>77</v>
      </c>
      <c r="M41" s="68" t="s">
        <v>39</v>
      </c>
      <c r="N41" s="62"/>
      <c r="O41" s="59" t="s">
        <v>218</v>
      </c>
      <c r="P41" s="73" t="s">
        <v>474</v>
      </c>
      <c r="Q41" s="71">
        <v>44593</v>
      </c>
      <c r="R41" s="72">
        <v>44926</v>
      </c>
      <c r="S41" s="67" t="s">
        <v>13</v>
      </c>
      <c r="T41" s="67" t="s">
        <v>14</v>
      </c>
      <c r="U41" s="73" t="s">
        <v>43</v>
      </c>
      <c r="V41" s="63">
        <v>44651</v>
      </c>
      <c r="W41" s="60">
        <v>6.2500000000000003E-3</v>
      </c>
      <c r="X41" s="67" t="s">
        <v>510</v>
      </c>
      <c r="Y41" s="60">
        <v>6.2500000000000003E-3</v>
      </c>
      <c r="Z41" s="67" t="s">
        <v>511</v>
      </c>
      <c r="AA41" s="63">
        <v>44670</v>
      </c>
      <c r="AB41" s="67" t="s">
        <v>231</v>
      </c>
      <c r="AC41" s="76">
        <v>44742</v>
      </c>
      <c r="AD41" s="74">
        <v>6.2500000000000003E-3</v>
      </c>
      <c r="AE41" s="75" t="s">
        <v>512</v>
      </c>
      <c r="AF41" s="60">
        <v>1.2500000000000001E-2</v>
      </c>
      <c r="AG41" s="67" t="s">
        <v>513</v>
      </c>
      <c r="AH41" s="63">
        <v>44761</v>
      </c>
      <c r="AI41" s="59" t="s">
        <v>246</v>
      </c>
      <c r="AJ41" s="82">
        <v>44834</v>
      </c>
      <c r="AK41" s="74">
        <v>6.2500000000000003E-3</v>
      </c>
      <c r="AL41" s="50" t="s">
        <v>514</v>
      </c>
      <c r="AM41" s="60">
        <v>1.8800000000000001E-2</v>
      </c>
      <c r="AN41" s="67" t="s">
        <v>515</v>
      </c>
      <c r="AO41" s="58">
        <v>44846</v>
      </c>
      <c r="AP41" s="59" t="s">
        <v>246</v>
      </c>
      <c r="AQ41" s="63">
        <v>44923</v>
      </c>
      <c r="AR41" s="74">
        <v>6.2500000000000003E-3</v>
      </c>
      <c r="AS41" s="67" t="s">
        <v>516</v>
      </c>
      <c r="AT41" s="60">
        <v>2.5000000000000001E-2</v>
      </c>
      <c r="AU41" s="59" t="s">
        <v>517</v>
      </c>
      <c r="AV41" s="63">
        <v>44944</v>
      </c>
      <c r="AW41" s="59" t="s">
        <v>221</v>
      </c>
      <c r="AX41" s="64"/>
      <c r="AY41" s="64"/>
      <c r="AZ41" s="64"/>
      <c r="BA41" s="64"/>
    </row>
    <row r="42" spans="1:53" ht="270">
      <c r="A42" s="65">
        <v>6</v>
      </c>
      <c r="B42" s="66" t="s">
        <v>54</v>
      </c>
      <c r="C42" s="68" t="str">
        <f>IF(B42=Listas!$A$2,Listas!$B$2,IF(B42=Listas!$A$8,Listas!$B$8,IF(B42=Listas!$A$15,Listas!$B$15,IF(B42=Listas!$A$18,Listas!$B$18," "))))</f>
        <v>Incorporar las mejores prácticas organizacionales y tecnológicas que garanticen calidad e integridad de la gestión pública.</v>
      </c>
      <c r="D42" s="68" t="s">
        <v>62</v>
      </c>
      <c r="E42" s="68" t="s">
        <v>518</v>
      </c>
      <c r="F42" s="68" t="s">
        <v>519</v>
      </c>
      <c r="G42" s="62" t="s">
        <v>119</v>
      </c>
      <c r="H42" s="62" t="s">
        <v>520</v>
      </c>
      <c r="I42" s="67" t="s">
        <v>521</v>
      </c>
      <c r="J42" s="69">
        <v>2.5000000000000001E-2</v>
      </c>
      <c r="K42" s="59" t="s">
        <v>23</v>
      </c>
      <c r="L42" s="68" t="s">
        <v>77</v>
      </c>
      <c r="M42" s="68" t="s">
        <v>39</v>
      </c>
      <c r="N42" s="62"/>
      <c r="O42" s="59" t="s">
        <v>218</v>
      </c>
      <c r="P42" s="73" t="s">
        <v>474</v>
      </c>
      <c r="Q42" s="71">
        <v>44593</v>
      </c>
      <c r="R42" s="72">
        <v>44926</v>
      </c>
      <c r="S42" s="67" t="s">
        <v>48</v>
      </c>
      <c r="T42" s="67" t="s">
        <v>57</v>
      </c>
      <c r="U42" s="73" t="s">
        <v>43</v>
      </c>
      <c r="V42" s="63">
        <v>44651</v>
      </c>
      <c r="W42" s="60">
        <v>6.2500000000000003E-3</v>
      </c>
      <c r="X42" s="67" t="s">
        <v>522</v>
      </c>
      <c r="Y42" s="60">
        <v>6.2500000000000003E-3</v>
      </c>
      <c r="Z42" s="67" t="s">
        <v>523</v>
      </c>
      <c r="AA42" s="63">
        <v>44670</v>
      </c>
      <c r="AB42" s="67" t="s">
        <v>231</v>
      </c>
      <c r="AC42" s="76">
        <v>44742</v>
      </c>
      <c r="AD42" s="74">
        <v>6.2500000000000003E-3</v>
      </c>
      <c r="AE42" s="75" t="s">
        <v>524</v>
      </c>
      <c r="AF42" s="60">
        <v>1.2500000000000001E-2</v>
      </c>
      <c r="AG42" s="67" t="s">
        <v>525</v>
      </c>
      <c r="AH42" s="63">
        <v>44761</v>
      </c>
      <c r="AI42" s="59" t="s">
        <v>246</v>
      </c>
      <c r="AJ42" s="82">
        <v>44834</v>
      </c>
      <c r="AK42" s="74">
        <v>6.2500000000000003E-3</v>
      </c>
      <c r="AL42" s="50" t="s">
        <v>526</v>
      </c>
      <c r="AM42" s="60">
        <v>1.8800000000000001E-2</v>
      </c>
      <c r="AN42" s="67" t="s">
        <v>515</v>
      </c>
      <c r="AO42" s="58">
        <v>44846</v>
      </c>
      <c r="AP42" s="59" t="s">
        <v>246</v>
      </c>
      <c r="AQ42" s="63">
        <v>44923</v>
      </c>
      <c r="AR42" s="74">
        <v>6.2500000000000003E-3</v>
      </c>
      <c r="AS42" s="67" t="s">
        <v>527</v>
      </c>
      <c r="AT42" s="60">
        <v>2.5000000000000001E-2</v>
      </c>
      <c r="AU42" s="59" t="s">
        <v>528</v>
      </c>
      <c r="AV42" s="63">
        <v>44944</v>
      </c>
      <c r="AW42" s="59" t="s">
        <v>221</v>
      </c>
      <c r="AX42" s="64"/>
      <c r="AY42" s="64"/>
      <c r="AZ42" s="64"/>
      <c r="BA42" s="64"/>
    </row>
    <row r="43" spans="1:53" ht="240.75" customHeight="1">
      <c r="A43" s="65">
        <v>7</v>
      </c>
      <c r="B43" s="66" t="s">
        <v>54</v>
      </c>
      <c r="C43" s="68" t="str">
        <f>IF(B43=Listas!$A$2,Listas!$B$2,IF(B43=Listas!$A$8,Listas!$B$8,IF(B43=Listas!$A$15,Listas!$B$15,IF(B43=Listas!$A$18,Listas!$B$18," "))))</f>
        <v>Incorporar las mejores prácticas organizacionales y tecnológicas que garanticen calidad e integridad de la gestión pública.</v>
      </c>
      <c r="D43" s="68" t="s">
        <v>74</v>
      </c>
      <c r="E43" s="68" t="s">
        <v>529</v>
      </c>
      <c r="F43" s="67" t="s">
        <v>530</v>
      </c>
      <c r="G43" s="62">
        <v>12</v>
      </c>
      <c r="H43" s="62" t="s">
        <v>531</v>
      </c>
      <c r="I43" s="68" t="s">
        <v>532</v>
      </c>
      <c r="J43" s="69">
        <v>2.5000000000000001E-2</v>
      </c>
      <c r="K43" s="62" t="s">
        <v>16</v>
      </c>
      <c r="L43" s="68" t="s">
        <v>51</v>
      </c>
      <c r="M43" s="68" t="s">
        <v>39</v>
      </c>
      <c r="N43" s="59" t="s">
        <v>218</v>
      </c>
      <c r="O43" s="70"/>
      <c r="P43" s="73" t="s">
        <v>108</v>
      </c>
      <c r="Q43" s="71">
        <v>44593</v>
      </c>
      <c r="R43" s="72">
        <v>44926</v>
      </c>
      <c r="S43" s="67" t="s">
        <v>48</v>
      </c>
      <c r="T43" s="67" t="s">
        <v>63</v>
      </c>
      <c r="U43" s="73" t="s">
        <v>43</v>
      </c>
      <c r="V43" s="63">
        <v>44629</v>
      </c>
      <c r="W43" s="60">
        <v>6.2500000000000003E-3</v>
      </c>
      <c r="X43" s="67" t="s">
        <v>533</v>
      </c>
      <c r="Y43" s="60">
        <v>6.2500000000000003E-3</v>
      </c>
      <c r="Z43" s="67" t="s">
        <v>511</v>
      </c>
      <c r="AA43" s="63">
        <v>44670</v>
      </c>
      <c r="AB43" s="67" t="s">
        <v>231</v>
      </c>
      <c r="AC43" s="91" t="s">
        <v>534</v>
      </c>
      <c r="AD43" s="74">
        <v>1.2500000000000001E-2</v>
      </c>
      <c r="AE43" s="86" t="s">
        <v>535</v>
      </c>
      <c r="AF43" s="60">
        <v>1.9E-2</v>
      </c>
      <c r="AG43" s="67" t="s">
        <v>536</v>
      </c>
      <c r="AH43" s="63">
        <v>44761</v>
      </c>
      <c r="AI43" s="59" t="s">
        <v>246</v>
      </c>
      <c r="AJ43" s="82">
        <v>44834</v>
      </c>
      <c r="AK43" s="60">
        <v>6.2500000000000003E-3</v>
      </c>
      <c r="AL43" s="50" t="s">
        <v>537</v>
      </c>
      <c r="AM43" s="60">
        <v>2.5000000000000001E-2</v>
      </c>
      <c r="AN43" s="59" t="s">
        <v>538</v>
      </c>
      <c r="AO43" s="58">
        <v>44846</v>
      </c>
      <c r="AP43" s="59" t="s">
        <v>221</v>
      </c>
      <c r="AQ43" s="63"/>
      <c r="AR43" s="60"/>
      <c r="AS43" s="68"/>
      <c r="AT43" s="61">
        <f>AM43</f>
        <v>2.5000000000000001E-2</v>
      </c>
      <c r="AU43" s="62" t="str">
        <f>IF(AW43="Cumplida","Subactividad ejecutada completamente","Subactividad no cumplida")</f>
        <v>Subactividad ejecutada completamente</v>
      </c>
      <c r="AV43" s="63">
        <v>44944</v>
      </c>
      <c r="AW43" s="59" t="s">
        <v>221</v>
      </c>
      <c r="AX43" s="64"/>
      <c r="AY43" s="64"/>
      <c r="AZ43" s="64"/>
      <c r="BA43" s="64"/>
    </row>
    <row r="44" spans="1:53" ht="208.5" customHeight="1">
      <c r="A44" s="65">
        <v>8</v>
      </c>
      <c r="B44" s="66" t="s">
        <v>54</v>
      </c>
      <c r="C44" s="68" t="str">
        <f>IF(B44=Listas!$A$2,Listas!$B$2,IF(B44=Listas!$A$8,Listas!$B$8,IF(B44=Listas!$A$15,Listas!$B$15,IF(B44=Listas!$A$18,Listas!$B$18," "))))</f>
        <v>Incorporar las mejores prácticas organizacionales y tecnológicas que garanticen calidad e integridad de la gestión pública.</v>
      </c>
      <c r="D44" s="68" t="s">
        <v>90</v>
      </c>
      <c r="E44" s="68" t="s">
        <v>539</v>
      </c>
      <c r="F44" s="68" t="s">
        <v>540</v>
      </c>
      <c r="G44" s="62">
        <v>1</v>
      </c>
      <c r="H44" s="62" t="s">
        <v>227</v>
      </c>
      <c r="I44" s="67" t="s">
        <v>541</v>
      </c>
      <c r="J44" s="69">
        <v>2.5000000000000001E-2</v>
      </c>
      <c r="K44" s="59" t="s">
        <v>23</v>
      </c>
      <c r="L44" s="68" t="s">
        <v>77</v>
      </c>
      <c r="M44" s="68" t="s">
        <v>39</v>
      </c>
      <c r="N44" s="62"/>
      <c r="O44" s="59" t="s">
        <v>218</v>
      </c>
      <c r="P44" s="73"/>
      <c r="Q44" s="71">
        <v>44593</v>
      </c>
      <c r="R44" s="72">
        <v>44926</v>
      </c>
      <c r="S44" s="67" t="s">
        <v>28</v>
      </c>
      <c r="T44" s="67" t="s">
        <v>29</v>
      </c>
      <c r="U44" s="73" t="s">
        <v>77</v>
      </c>
      <c r="V44" s="63">
        <v>44651</v>
      </c>
      <c r="W44" s="60">
        <v>6.2500000000000003E-3</v>
      </c>
      <c r="X44" s="67" t="s">
        <v>542</v>
      </c>
      <c r="Y44" s="60">
        <v>6.2500000000000003E-3</v>
      </c>
      <c r="Z44" s="67" t="s">
        <v>511</v>
      </c>
      <c r="AA44" s="63">
        <v>44670</v>
      </c>
      <c r="AB44" s="67" t="s">
        <v>231</v>
      </c>
      <c r="AC44" s="76">
        <v>44742</v>
      </c>
      <c r="AD44" s="74">
        <v>6.2500000000000003E-3</v>
      </c>
      <c r="AE44" s="75" t="s">
        <v>543</v>
      </c>
      <c r="AF44" s="60">
        <v>1.2500000000000001E-2</v>
      </c>
      <c r="AG44" s="67" t="s">
        <v>544</v>
      </c>
      <c r="AH44" s="63">
        <v>44761</v>
      </c>
      <c r="AI44" s="59" t="s">
        <v>246</v>
      </c>
      <c r="AJ44" s="82">
        <v>44834</v>
      </c>
      <c r="AK44" s="74">
        <v>6.2500000000000003E-3</v>
      </c>
      <c r="AL44" s="50" t="s">
        <v>545</v>
      </c>
      <c r="AM44" s="60">
        <v>1.8800000000000001E-2</v>
      </c>
      <c r="AN44" s="67" t="s">
        <v>546</v>
      </c>
      <c r="AO44" s="58">
        <v>44846</v>
      </c>
      <c r="AP44" s="59" t="s">
        <v>246</v>
      </c>
      <c r="AQ44" s="63">
        <v>44923</v>
      </c>
      <c r="AR44" s="61">
        <f>2.5%-AM44</f>
        <v>6.2000000000000006E-3</v>
      </c>
      <c r="AS44" s="67" t="s">
        <v>547</v>
      </c>
      <c r="AT44" s="60">
        <v>2.5000000000000001E-2</v>
      </c>
      <c r="AU44" s="59" t="s">
        <v>528</v>
      </c>
      <c r="AV44" s="63">
        <v>44944</v>
      </c>
      <c r="AW44" s="59" t="s">
        <v>221</v>
      </c>
      <c r="AX44" s="64"/>
      <c r="AY44" s="64"/>
      <c r="AZ44" s="64"/>
      <c r="BA44" s="64"/>
    </row>
    <row r="45" spans="1:53" ht="64.5" customHeight="1">
      <c r="A45" s="92">
        <v>9</v>
      </c>
      <c r="B45" s="66" t="s">
        <v>54</v>
      </c>
      <c r="C45" s="67" t="s">
        <v>55</v>
      </c>
      <c r="D45" s="67" t="s">
        <v>90</v>
      </c>
      <c r="E45" s="67" t="s">
        <v>548</v>
      </c>
      <c r="F45" s="67" t="s">
        <v>251</v>
      </c>
      <c r="G45" s="93">
        <v>1</v>
      </c>
      <c r="H45" s="59" t="s">
        <v>549</v>
      </c>
      <c r="I45" s="67" t="s">
        <v>550</v>
      </c>
      <c r="J45" s="69">
        <v>2.5000000000000001E-2</v>
      </c>
      <c r="K45" s="59" t="s">
        <v>16</v>
      </c>
      <c r="L45" s="67" t="s">
        <v>44</v>
      </c>
      <c r="M45" s="68" t="s">
        <v>39</v>
      </c>
      <c r="N45" s="59"/>
      <c r="O45" s="59" t="s">
        <v>218</v>
      </c>
      <c r="P45" s="67" t="s">
        <v>254</v>
      </c>
      <c r="Q45" s="63">
        <v>44593</v>
      </c>
      <c r="R45" s="82">
        <v>44926</v>
      </c>
      <c r="S45" s="67" t="s">
        <v>13</v>
      </c>
      <c r="T45" s="67" t="s">
        <v>14</v>
      </c>
      <c r="U45" s="67" t="s">
        <v>43</v>
      </c>
      <c r="V45" s="63">
        <v>44651</v>
      </c>
      <c r="W45" s="60">
        <v>6.2500000000000003E-3</v>
      </c>
      <c r="X45" s="67" t="s">
        <v>551</v>
      </c>
      <c r="Y45" s="60">
        <v>6.2500000000000003E-3</v>
      </c>
      <c r="Z45" s="67" t="s">
        <v>511</v>
      </c>
      <c r="AA45" s="63">
        <v>44670</v>
      </c>
      <c r="AB45" s="67" t="s">
        <v>231</v>
      </c>
      <c r="AC45" s="76">
        <v>44742</v>
      </c>
      <c r="AD45" s="74">
        <v>6.2500000000000003E-3</v>
      </c>
      <c r="AE45" s="75" t="s">
        <v>552</v>
      </c>
      <c r="AF45" s="60">
        <v>1.2500000000000001E-2</v>
      </c>
      <c r="AG45" s="67" t="s">
        <v>544</v>
      </c>
      <c r="AH45" s="63">
        <v>44761</v>
      </c>
      <c r="AI45" s="59" t="s">
        <v>246</v>
      </c>
      <c r="AJ45" s="82">
        <v>44834</v>
      </c>
      <c r="AK45" s="74">
        <v>6.2500000000000003E-3</v>
      </c>
      <c r="AL45" s="50" t="s">
        <v>553</v>
      </c>
      <c r="AM45" s="60">
        <v>1.8800000000000001E-2</v>
      </c>
      <c r="AN45" s="67" t="s">
        <v>554</v>
      </c>
      <c r="AO45" s="58">
        <v>44846</v>
      </c>
      <c r="AP45" s="59" t="s">
        <v>246</v>
      </c>
      <c r="AQ45" s="63">
        <v>44923</v>
      </c>
      <c r="AR45" s="60">
        <v>6.2500000000000003E-3</v>
      </c>
      <c r="AS45" s="67" t="s">
        <v>555</v>
      </c>
      <c r="AT45" s="60">
        <v>2.5000000000000001E-2</v>
      </c>
      <c r="AU45" s="59" t="s">
        <v>528</v>
      </c>
      <c r="AV45" s="63">
        <v>44944</v>
      </c>
      <c r="AW45" s="59" t="s">
        <v>221</v>
      </c>
      <c r="AX45" s="64"/>
      <c r="AY45" s="64"/>
      <c r="AZ45" s="64"/>
      <c r="BA45" s="64"/>
    </row>
    <row r="46" spans="1:53" ht="98.25" customHeight="1">
      <c r="A46" s="92">
        <v>10</v>
      </c>
      <c r="B46" s="66" t="s">
        <v>54</v>
      </c>
      <c r="C46" s="68" t="str">
        <f>IF(B46=Listas!$A$2,Listas!$B$2,IF(B46=Listas!$A$8,Listas!$B$8,IF(B46=Listas!$A$15,Listas!$B$15,IF(B46=Listas!$A$18,Listas!$B$18," "))))</f>
        <v>Incorporar las mejores prácticas organizacionales y tecnológicas que garanticen calidad e integridad de la gestión pública.</v>
      </c>
      <c r="D46" s="68" t="s">
        <v>90</v>
      </c>
      <c r="E46" s="68" t="s">
        <v>539</v>
      </c>
      <c r="F46" s="68" t="s">
        <v>292</v>
      </c>
      <c r="G46" s="62">
        <v>1</v>
      </c>
      <c r="H46" s="62" t="s">
        <v>556</v>
      </c>
      <c r="I46" s="68" t="s">
        <v>557</v>
      </c>
      <c r="J46" s="69">
        <v>1.2500000000000001E-2</v>
      </c>
      <c r="K46" s="59" t="s">
        <v>23</v>
      </c>
      <c r="L46" s="68" t="s">
        <v>77</v>
      </c>
      <c r="M46" s="68" t="s">
        <v>39</v>
      </c>
      <c r="N46" s="59" t="s">
        <v>218</v>
      </c>
      <c r="O46" s="70"/>
      <c r="P46" s="68" t="s">
        <v>18</v>
      </c>
      <c r="Q46" s="71">
        <v>44593</v>
      </c>
      <c r="R46" s="72">
        <v>44926</v>
      </c>
      <c r="S46" s="67" t="s">
        <v>106</v>
      </c>
      <c r="T46" s="67" t="s">
        <v>107</v>
      </c>
      <c r="U46" s="73" t="s">
        <v>77</v>
      </c>
      <c r="V46" s="63">
        <v>44650</v>
      </c>
      <c r="W46" s="60">
        <v>1.2500000000000001E-2</v>
      </c>
      <c r="X46" s="67" t="s">
        <v>558</v>
      </c>
      <c r="Y46" s="60">
        <v>1.2500000000000001E-2</v>
      </c>
      <c r="Z46" s="67" t="s">
        <v>559</v>
      </c>
      <c r="AA46" s="63">
        <v>44670</v>
      </c>
      <c r="AB46" s="67" t="s">
        <v>221</v>
      </c>
      <c r="AC46" s="76"/>
      <c r="AD46" s="74">
        <v>0</v>
      </c>
      <c r="AE46" s="75"/>
      <c r="AF46" s="60">
        <v>1.2500000000000001E-2</v>
      </c>
      <c r="AG46" s="67" t="s">
        <v>560</v>
      </c>
      <c r="AH46" s="63">
        <v>44761</v>
      </c>
      <c r="AI46" s="59" t="s">
        <v>221</v>
      </c>
      <c r="AJ46" s="67" t="s">
        <v>560</v>
      </c>
      <c r="AK46" s="60">
        <v>0.01</v>
      </c>
      <c r="AL46" s="59" t="s">
        <v>221</v>
      </c>
      <c r="AM46" s="60">
        <v>1.2500000000000001E-2</v>
      </c>
      <c r="AN46" s="67" t="s">
        <v>561</v>
      </c>
      <c r="AO46" s="58">
        <v>44846</v>
      </c>
      <c r="AP46" s="59" t="s">
        <v>221</v>
      </c>
      <c r="AQ46" s="63">
        <v>44923</v>
      </c>
      <c r="AR46" s="61"/>
      <c r="AS46" s="67" t="s">
        <v>562</v>
      </c>
      <c r="AT46" s="61">
        <f>AM46</f>
        <v>1.2500000000000001E-2</v>
      </c>
      <c r="AU46" s="62" t="str">
        <f>IF(AW46="Cumplida","Subactividad ejecutada completamente","Subactividad no cumplida")</f>
        <v>Subactividad ejecutada completamente</v>
      </c>
      <c r="AV46" s="63">
        <v>44944</v>
      </c>
      <c r="AW46" s="59" t="s">
        <v>221</v>
      </c>
      <c r="AX46" s="64"/>
      <c r="AY46" s="64"/>
      <c r="AZ46" s="64"/>
      <c r="BA46" s="64"/>
    </row>
    <row r="47" spans="1:53" ht="121.5" customHeight="1">
      <c r="A47" s="92">
        <v>11</v>
      </c>
      <c r="B47" s="66" t="s">
        <v>54</v>
      </c>
      <c r="C47" s="68" t="str">
        <f>IF(B47=Listas!$A$2,Listas!$B$2,IF(B47=Listas!$A$8,Listas!$B$8,IF(B47=Listas!$A$15,Listas!$B$15,IF(B47=Listas!$A$18,Listas!$B$18," "))))</f>
        <v>Incorporar las mejores prácticas organizacionales y tecnológicas que garanticen calidad e integridad de la gestión pública.</v>
      </c>
      <c r="D47" s="68" t="s">
        <v>62</v>
      </c>
      <c r="E47" s="68" t="s">
        <v>539</v>
      </c>
      <c r="F47" s="68" t="s">
        <v>563</v>
      </c>
      <c r="G47" s="62" t="s">
        <v>564</v>
      </c>
      <c r="H47" s="62" t="s">
        <v>565</v>
      </c>
      <c r="I47" s="68" t="s">
        <v>566</v>
      </c>
      <c r="J47" s="69">
        <v>1.2500000000000001E-2</v>
      </c>
      <c r="K47" s="59" t="s">
        <v>23</v>
      </c>
      <c r="L47" s="68" t="s">
        <v>77</v>
      </c>
      <c r="M47" s="68" t="s">
        <v>39</v>
      </c>
      <c r="N47" s="59" t="s">
        <v>218</v>
      </c>
      <c r="O47" s="70"/>
      <c r="P47" s="73" t="s">
        <v>108</v>
      </c>
      <c r="Q47" s="71">
        <v>44593</v>
      </c>
      <c r="R47" s="72">
        <v>44926</v>
      </c>
      <c r="S47" s="67" t="s">
        <v>106</v>
      </c>
      <c r="T47" s="67" t="s">
        <v>107</v>
      </c>
      <c r="U47" s="73" t="s">
        <v>77</v>
      </c>
      <c r="V47" s="63">
        <v>44628</v>
      </c>
      <c r="W47" s="60">
        <v>3.1250000000000002E-3</v>
      </c>
      <c r="X47" s="67" t="s">
        <v>567</v>
      </c>
      <c r="Y47" s="60">
        <v>3.1250000000000002E-3</v>
      </c>
      <c r="Z47" s="67" t="s">
        <v>511</v>
      </c>
      <c r="AA47" s="63">
        <v>44670</v>
      </c>
      <c r="AB47" s="67" t="s">
        <v>231</v>
      </c>
      <c r="AC47" s="76">
        <v>44742</v>
      </c>
      <c r="AD47" s="74">
        <v>4.3750000000000004E-3</v>
      </c>
      <c r="AE47" s="75" t="s">
        <v>568</v>
      </c>
      <c r="AF47" s="60">
        <v>7.4999999999999997E-3</v>
      </c>
      <c r="AG47" s="67" t="s">
        <v>569</v>
      </c>
      <c r="AH47" s="63">
        <v>44761</v>
      </c>
      <c r="AI47" s="59" t="s">
        <v>246</v>
      </c>
      <c r="AJ47" s="58">
        <v>44834</v>
      </c>
      <c r="AK47" s="60">
        <v>3.1250000000000002E-3</v>
      </c>
      <c r="AL47" s="50" t="s">
        <v>570</v>
      </c>
      <c r="AM47" s="60">
        <v>1.06E-2</v>
      </c>
      <c r="AN47" s="59" t="s">
        <v>571</v>
      </c>
      <c r="AO47" s="58">
        <v>44846</v>
      </c>
      <c r="AP47" s="59" t="s">
        <v>246</v>
      </c>
      <c r="AQ47" s="71"/>
      <c r="AR47" s="60">
        <v>0</v>
      </c>
      <c r="AS47" s="67" t="s">
        <v>572</v>
      </c>
      <c r="AT47" s="60">
        <v>1.2500000000000001E-2</v>
      </c>
      <c r="AU47" s="59" t="s">
        <v>573</v>
      </c>
      <c r="AV47" s="63">
        <v>44944</v>
      </c>
      <c r="AW47" s="59" t="s">
        <v>221</v>
      </c>
      <c r="AX47" s="64"/>
      <c r="AY47" s="64"/>
      <c r="AZ47" s="64"/>
      <c r="BA47" s="64"/>
    </row>
    <row r="48" spans="1:53" ht="64.5" customHeight="1">
      <c r="A48" s="92">
        <v>12</v>
      </c>
      <c r="B48" s="66" t="s">
        <v>54</v>
      </c>
      <c r="C48" s="68" t="str">
        <f>IF(B48=Listas!$A$2,Listas!$B$2,IF(B48=Listas!$A$8,Listas!$B$8,IF(B48=Listas!$A$15,Listas!$B$15,IF(B48=Listas!$A$18,Listas!$B$18," "))))</f>
        <v>Incorporar las mejores prácticas organizacionales y tecnológicas que garanticen calidad e integridad de la gestión pública.</v>
      </c>
      <c r="D48" s="68" t="s">
        <v>62</v>
      </c>
      <c r="E48" s="68" t="s">
        <v>539</v>
      </c>
      <c r="F48" s="68" t="s">
        <v>574</v>
      </c>
      <c r="G48" s="62" t="s">
        <v>564</v>
      </c>
      <c r="H48" s="62" t="s">
        <v>575</v>
      </c>
      <c r="I48" s="68" t="s">
        <v>576</v>
      </c>
      <c r="J48" s="69">
        <v>1.2500000000000001E-2</v>
      </c>
      <c r="K48" s="59" t="s">
        <v>23</v>
      </c>
      <c r="L48" s="68" t="s">
        <v>77</v>
      </c>
      <c r="M48" s="68" t="s">
        <v>39</v>
      </c>
      <c r="N48" s="62"/>
      <c r="O48" s="59" t="s">
        <v>218</v>
      </c>
      <c r="P48" s="73"/>
      <c r="Q48" s="71">
        <v>44593</v>
      </c>
      <c r="R48" s="72">
        <v>44926</v>
      </c>
      <c r="S48" s="67" t="s">
        <v>106</v>
      </c>
      <c r="T48" s="67" t="s">
        <v>107</v>
      </c>
      <c r="U48" s="73" t="s">
        <v>77</v>
      </c>
      <c r="V48" s="63">
        <v>44651</v>
      </c>
      <c r="W48" s="60">
        <v>3.1250000000000002E-3</v>
      </c>
      <c r="X48" s="67" t="s">
        <v>577</v>
      </c>
      <c r="Y48" s="60">
        <v>3.1250000000000002E-3</v>
      </c>
      <c r="Z48" s="67" t="s">
        <v>511</v>
      </c>
      <c r="AA48" s="63">
        <v>44670</v>
      </c>
      <c r="AB48" s="67" t="s">
        <v>231</v>
      </c>
      <c r="AC48" s="76">
        <v>44742</v>
      </c>
      <c r="AD48" s="74">
        <v>4.3750000000000004E-3</v>
      </c>
      <c r="AE48" s="75" t="s">
        <v>578</v>
      </c>
      <c r="AF48" s="60">
        <v>7.4999999999999997E-3</v>
      </c>
      <c r="AG48" s="67" t="s">
        <v>579</v>
      </c>
      <c r="AH48" s="63">
        <v>44761</v>
      </c>
      <c r="AI48" s="59" t="s">
        <v>246</v>
      </c>
      <c r="AJ48" s="58">
        <v>44834</v>
      </c>
      <c r="AK48" s="74">
        <v>4.3750000000000004E-3</v>
      </c>
      <c r="AL48" s="50" t="s">
        <v>580</v>
      </c>
      <c r="AM48" s="60">
        <v>1.1900000000000001E-2</v>
      </c>
      <c r="AN48" s="59" t="s">
        <v>581</v>
      </c>
      <c r="AO48" s="58">
        <v>44846</v>
      </c>
      <c r="AP48" s="59" t="s">
        <v>246</v>
      </c>
      <c r="AQ48" s="63">
        <v>44923</v>
      </c>
      <c r="AR48" s="61">
        <f>J48-AM48</f>
        <v>5.9999999999999984E-4</v>
      </c>
      <c r="AS48" s="67" t="s">
        <v>582</v>
      </c>
      <c r="AT48" s="60">
        <f>AR48+AM48</f>
        <v>1.2500000000000001E-2</v>
      </c>
      <c r="AU48" s="59" t="s">
        <v>582</v>
      </c>
      <c r="AV48" s="63">
        <v>44944</v>
      </c>
      <c r="AW48" s="59" t="s">
        <v>221</v>
      </c>
      <c r="AX48" s="64"/>
      <c r="AY48" s="64"/>
      <c r="AZ48" s="64"/>
      <c r="BA48" s="64"/>
    </row>
    <row r="49" spans="1:53" ht="64.5" customHeight="1">
      <c r="A49" s="65">
        <v>1</v>
      </c>
      <c r="B49" s="66" t="s">
        <v>54</v>
      </c>
      <c r="C49" s="68" t="str">
        <f>IF(B49=Listas!$A$2,Listas!$B$2,IF(B49=Listas!$A$8,Listas!$B$8,IF(B49=Listas!$A$15,Listas!$B$15,IF(B49=Listas!$A$18,Listas!$B$18," "))))</f>
        <v>Incorporar las mejores prácticas organizacionales y tecnológicas que garanticen calidad e integridad de la gestión pública.</v>
      </c>
      <c r="D49" s="68" t="s">
        <v>56</v>
      </c>
      <c r="E49" s="68" t="s">
        <v>583</v>
      </c>
      <c r="F49" s="68" t="s">
        <v>584</v>
      </c>
      <c r="G49" s="62">
        <v>1</v>
      </c>
      <c r="H49" s="62" t="s">
        <v>585</v>
      </c>
      <c r="I49" s="67" t="s">
        <v>586</v>
      </c>
      <c r="J49" s="94">
        <v>0.05</v>
      </c>
      <c r="K49" s="62" t="s">
        <v>31</v>
      </c>
      <c r="L49" s="68" t="s">
        <v>44</v>
      </c>
      <c r="M49" s="68" t="s">
        <v>18</v>
      </c>
      <c r="N49" s="62"/>
      <c r="O49" s="59" t="s">
        <v>218</v>
      </c>
      <c r="P49" s="73"/>
      <c r="Q49" s="71">
        <v>44593</v>
      </c>
      <c r="R49" s="72">
        <v>44681</v>
      </c>
      <c r="S49" s="67" t="s">
        <v>28</v>
      </c>
      <c r="T49" s="67" t="s">
        <v>29</v>
      </c>
      <c r="U49" s="73" t="s">
        <v>77</v>
      </c>
      <c r="V49" s="63">
        <v>44651</v>
      </c>
      <c r="W49" s="60">
        <v>0.05</v>
      </c>
      <c r="X49" s="67" t="s">
        <v>587</v>
      </c>
      <c r="Y49" s="60">
        <v>0.05</v>
      </c>
      <c r="Z49" s="67" t="s">
        <v>588</v>
      </c>
      <c r="AA49" s="63">
        <v>44670</v>
      </c>
      <c r="AB49" s="67" t="s">
        <v>221</v>
      </c>
      <c r="AC49" s="76"/>
      <c r="AD49" s="74"/>
      <c r="AE49" s="75"/>
      <c r="AF49" s="60">
        <v>0.05</v>
      </c>
      <c r="AG49" s="67" t="s">
        <v>560</v>
      </c>
      <c r="AH49" s="63">
        <v>44761</v>
      </c>
      <c r="AI49" s="59" t="s">
        <v>221</v>
      </c>
      <c r="AJ49" s="58"/>
      <c r="AK49" s="60"/>
      <c r="AL49" s="67"/>
      <c r="AM49" s="60">
        <v>0.05</v>
      </c>
      <c r="AN49" s="67" t="s">
        <v>589</v>
      </c>
      <c r="AO49" s="58">
        <v>44846</v>
      </c>
      <c r="AP49" s="59" t="s">
        <v>221</v>
      </c>
      <c r="AQ49" s="71"/>
      <c r="AR49" s="61"/>
      <c r="AS49" s="68"/>
      <c r="AT49" s="61">
        <f>AM49</f>
        <v>0.05</v>
      </c>
      <c r="AU49" s="62" t="str">
        <f>IF(AW49="Cumplida","Subactividad ejecutada completamente","Subactividad no cumplida")</f>
        <v>Subactividad ejecutada completamente</v>
      </c>
      <c r="AV49" s="63">
        <v>44944</v>
      </c>
      <c r="AW49" s="59" t="s">
        <v>221</v>
      </c>
      <c r="AX49" s="64"/>
      <c r="AY49" s="64"/>
      <c r="AZ49" s="64"/>
      <c r="BA49" s="64"/>
    </row>
    <row r="50" spans="1:53" ht="111.75" customHeight="1">
      <c r="A50" s="65">
        <v>2</v>
      </c>
      <c r="B50" s="66" t="s">
        <v>54</v>
      </c>
      <c r="C50" s="68" t="str">
        <f>IF(B50=Listas!$A$2,Listas!$B$2,IF(B50=Listas!$A$8,Listas!$B$8,IF(B50=Listas!$A$15,Listas!$B$15,IF(B50=Listas!$A$18,Listas!$B$18," "))))</f>
        <v>Incorporar las mejores prácticas organizacionales y tecnológicas que garanticen calidad e integridad de la gestión pública.</v>
      </c>
      <c r="D50" s="68" t="s">
        <v>56</v>
      </c>
      <c r="E50" s="68" t="s">
        <v>583</v>
      </c>
      <c r="F50" s="68" t="s">
        <v>590</v>
      </c>
      <c r="G50" s="93">
        <v>1</v>
      </c>
      <c r="H50" s="62" t="s">
        <v>549</v>
      </c>
      <c r="I50" s="68" t="s">
        <v>591</v>
      </c>
      <c r="J50" s="94">
        <v>0.15</v>
      </c>
      <c r="K50" s="62" t="s">
        <v>31</v>
      </c>
      <c r="L50" s="68" t="s">
        <v>44</v>
      </c>
      <c r="M50" s="68" t="s">
        <v>18</v>
      </c>
      <c r="N50" s="59" t="s">
        <v>218</v>
      </c>
      <c r="O50" s="70"/>
      <c r="P50" s="73" t="s">
        <v>592</v>
      </c>
      <c r="Q50" s="71">
        <v>44593</v>
      </c>
      <c r="R50" s="72">
        <v>44895</v>
      </c>
      <c r="S50" s="67" t="s">
        <v>48</v>
      </c>
      <c r="T50" s="67" t="s">
        <v>57</v>
      </c>
      <c r="U50" s="73" t="s">
        <v>77</v>
      </c>
      <c r="V50" s="63">
        <v>44651</v>
      </c>
      <c r="W50" s="60">
        <v>3.7499999999999999E-2</v>
      </c>
      <c r="X50" s="67" t="s">
        <v>593</v>
      </c>
      <c r="Y50" s="60">
        <v>3.7499999999999999E-2</v>
      </c>
      <c r="Z50" s="67" t="s">
        <v>594</v>
      </c>
      <c r="AA50" s="63">
        <v>44670</v>
      </c>
      <c r="AB50" s="67" t="s">
        <v>231</v>
      </c>
      <c r="AC50" s="76">
        <v>44742</v>
      </c>
      <c r="AD50" s="74">
        <v>7.0000000000000007E-2</v>
      </c>
      <c r="AE50" s="75" t="s">
        <v>595</v>
      </c>
      <c r="AF50" s="60">
        <v>7.0000000000000007E-2</v>
      </c>
      <c r="AG50" s="67" t="s">
        <v>596</v>
      </c>
      <c r="AH50" s="63">
        <v>44761</v>
      </c>
      <c r="AI50" s="59" t="s">
        <v>246</v>
      </c>
      <c r="AJ50" s="58">
        <v>44834</v>
      </c>
      <c r="AK50" s="57">
        <v>0.1125</v>
      </c>
      <c r="AL50" s="50" t="s">
        <v>597</v>
      </c>
      <c r="AM50" s="60">
        <v>0.1125</v>
      </c>
      <c r="AN50" s="59" t="s">
        <v>598</v>
      </c>
      <c r="AO50" s="63">
        <v>44846</v>
      </c>
      <c r="AP50" s="59" t="s">
        <v>246</v>
      </c>
      <c r="AQ50" s="63">
        <v>44925</v>
      </c>
      <c r="AR50" s="60">
        <v>0.14499999999999999</v>
      </c>
      <c r="AS50" s="86" t="s">
        <v>599</v>
      </c>
      <c r="AT50" s="60">
        <f>AR50</f>
        <v>0.14499999999999999</v>
      </c>
      <c r="AU50" s="59" t="s">
        <v>454</v>
      </c>
      <c r="AV50" s="63">
        <v>44944</v>
      </c>
      <c r="AW50" s="59" t="s">
        <v>337</v>
      </c>
      <c r="AX50" s="64"/>
      <c r="AY50" s="64"/>
      <c r="AZ50" s="64"/>
      <c r="BA50" s="64"/>
    </row>
    <row r="51" spans="1:53" ht="147" customHeight="1">
      <c r="A51" s="65">
        <v>3</v>
      </c>
      <c r="B51" s="66" t="s">
        <v>54</v>
      </c>
      <c r="C51" s="68" t="str">
        <f>IF(B51=Listas!$A$2,Listas!$B$2,IF(B51=Listas!$A$8,Listas!$B$8,IF(B51=Listas!$A$15,Listas!$B$15,IF(B51=Listas!$A$18,Listas!$B$18," "))))</f>
        <v>Incorporar las mejores prácticas organizacionales y tecnológicas que garanticen calidad e integridad de la gestión pública.</v>
      </c>
      <c r="D51" s="68" t="s">
        <v>56</v>
      </c>
      <c r="E51" s="68" t="s">
        <v>583</v>
      </c>
      <c r="F51" s="68" t="s">
        <v>600</v>
      </c>
      <c r="G51" s="62">
        <v>3</v>
      </c>
      <c r="H51" s="62" t="s">
        <v>585</v>
      </c>
      <c r="I51" s="68" t="s">
        <v>601</v>
      </c>
      <c r="J51" s="94">
        <v>0.05</v>
      </c>
      <c r="K51" s="62" t="s">
        <v>31</v>
      </c>
      <c r="L51" s="68" t="s">
        <v>44</v>
      </c>
      <c r="M51" s="68" t="s">
        <v>18</v>
      </c>
      <c r="N51" s="59" t="s">
        <v>218</v>
      </c>
      <c r="O51" s="70"/>
      <c r="P51" s="73" t="s">
        <v>108</v>
      </c>
      <c r="Q51" s="71">
        <v>44593</v>
      </c>
      <c r="R51" s="72">
        <v>44681</v>
      </c>
      <c r="S51" s="67" t="s">
        <v>48</v>
      </c>
      <c r="T51" s="67" t="s">
        <v>57</v>
      </c>
      <c r="U51" s="73" t="s">
        <v>77</v>
      </c>
      <c r="V51" s="63">
        <v>44651</v>
      </c>
      <c r="W51" s="60">
        <v>0.05</v>
      </c>
      <c r="X51" s="86" t="s">
        <v>602</v>
      </c>
      <c r="Y51" s="60">
        <v>0.05</v>
      </c>
      <c r="Z51" s="67" t="s">
        <v>588</v>
      </c>
      <c r="AA51" s="63">
        <v>44670</v>
      </c>
      <c r="AB51" s="67" t="s">
        <v>221</v>
      </c>
      <c r="AC51" s="76"/>
      <c r="AD51" s="74"/>
      <c r="AE51" s="75"/>
      <c r="AF51" s="60">
        <v>0</v>
      </c>
      <c r="AG51" s="67" t="s">
        <v>560</v>
      </c>
      <c r="AH51" s="63">
        <v>44761</v>
      </c>
      <c r="AI51" s="59" t="s">
        <v>221</v>
      </c>
      <c r="AJ51" s="58">
        <v>44834</v>
      </c>
      <c r="AK51" s="57">
        <v>0</v>
      </c>
      <c r="AL51" s="79" t="s">
        <v>603</v>
      </c>
      <c r="AM51" s="60">
        <v>0.05</v>
      </c>
      <c r="AN51" s="67" t="s">
        <v>604</v>
      </c>
      <c r="AO51" s="58">
        <v>44846</v>
      </c>
      <c r="AP51" s="59" t="s">
        <v>221</v>
      </c>
      <c r="AQ51" s="71"/>
      <c r="AR51" s="61"/>
      <c r="AS51" s="68"/>
      <c r="AT51" s="61">
        <f>AM51</f>
        <v>0.05</v>
      </c>
      <c r="AU51" s="62" t="str">
        <f>IF(AW51="Cumplida","Subactividad ejecutada completamente","Subactividad no cumplida")</f>
        <v>Subactividad ejecutada completamente</v>
      </c>
      <c r="AV51" s="63">
        <v>44944</v>
      </c>
      <c r="AW51" s="59" t="s">
        <v>221</v>
      </c>
      <c r="AX51" s="64"/>
      <c r="AY51" s="64"/>
      <c r="AZ51" s="64"/>
      <c r="BA51" s="64"/>
    </row>
    <row r="52" spans="1:53" ht="87.75" customHeight="1">
      <c r="A52" s="65">
        <v>4</v>
      </c>
      <c r="B52" s="66" t="s">
        <v>54</v>
      </c>
      <c r="C52" s="68" t="str">
        <f>IF(B52=Listas!$A$2,Listas!$B$2,IF(B52=Listas!$A$8,Listas!$B$8,IF(B52=Listas!$A$15,Listas!$B$15,IF(B52=Listas!$A$18,Listas!$B$18," "))))</f>
        <v>Incorporar las mejores prácticas organizacionales y tecnológicas que garanticen calidad e integridad de la gestión pública.</v>
      </c>
      <c r="D52" s="68" t="s">
        <v>56</v>
      </c>
      <c r="E52" s="68" t="s">
        <v>583</v>
      </c>
      <c r="F52" s="68" t="s">
        <v>605</v>
      </c>
      <c r="G52" s="62">
        <v>1</v>
      </c>
      <c r="H52" s="62" t="s">
        <v>227</v>
      </c>
      <c r="I52" s="68" t="s">
        <v>606</v>
      </c>
      <c r="J52" s="94">
        <v>0.1</v>
      </c>
      <c r="K52" s="62" t="s">
        <v>23</v>
      </c>
      <c r="L52" s="68" t="s">
        <v>77</v>
      </c>
      <c r="M52" s="68" t="s">
        <v>18</v>
      </c>
      <c r="N52" s="62"/>
      <c r="O52" s="59" t="s">
        <v>218</v>
      </c>
      <c r="P52" s="73"/>
      <c r="Q52" s="71">
        <v>44593</v>
      </c>
      <c r="R52" s="72">
        <v>44742</v>
      </c>
      <c r="S52" s="67" t="s">
        <v>48</v>
      </c>
      <c r="T52" s="67" t="s">
        <v>57</v>
      </c>
      <c r="U52" s="73" t="s">
        <v>77</v>
      </c>
      <c r="V52" s="63">
        <v>44651</v>
      </c>
      <c r="W52" s="60">
        <v>0.03</v>
      </c>
      <c r="X52" s="67" t="s">
        <v>607</v>
      </c>
      <c r="Y52" s="60">
        <v>0.03</v>
      </c>
      <c r="Z52" s="67" t="s">
        <v>608</v>
      </c>
      <c r="AA52" s="63">
        <v>44670</v>
      </c>
      <c r="AB52" s="67" t="s">
        <v>231</v>
      </c>
      <c r="AC52" s="76">
        <v>44742</v>
      </c>
      <c r="AD52" s="74">
        <v>0</v>
      </c>
      <c r="AE52" s="75" t="s">
        <v>609</v>
      </c>
      <c r="AF52" s="60">
        <v>0.03</v>
      </c>
      <c r="AG52" s="67" t="s">
        <v>610</v>
      </c>
      <c r="AH52" s="63">
        <v>44761</v>
      </c>
      <c r="AI52" s="59" t="s">
        <v>337</v>
      </c>
      <c r="AJ52" s="58">
        <v>44834</v>
      </c>
      <c r="AK52" s="57">
        <v>0</v>
      </c>
      <c r="AL52" s="50" t="s">
        <v>611</v>
      </c>
      <c r="AM52" s="60">
        <v>0.03</v>
      </c>
      <c r="AN52" s="59" t="s">
        <v>612</v>
      </c>
      <c r="AO52" s="58">
        <v>44846</v>
      </c>
      <c r="AP52" s="59" t="s">
        <v>337</v>
      </c>
      <c r="AQ52" s="63">
        <v>44925</v>
      </c>
      <c r="AR52" s="60">
        <v>0.09</v>
      </c>
      <c r="AS52" s="67" t="s">
        <v>613</v>
      </c>
      <c r="AT52" s="60">
        <f>AR52</f>
        <v>0.09</v>
      </c>
      <c r="AU52" s="59" t="s">
        <v>454</v>
      </c>
      <c r="AV52" s="63">
        <v>44944</v>
      </c>
      <c r="AW52" s="59" t="s">
        <v>337</v>
      </c>
      <c r="AX52" s="64"/>
      <c r="AY52" s="64"/>
      <c r="AZ52" s="64"/>
      <c r="BA52" s="64"/>
    </row>
    <row r="53" spans="1:53" ht="183.75" customHeight="1">
      <c r="A53" s="65">
        <v>5</v>
      </c>
      <c r="B53" s="66" t="s">
        <v>54</v>
      </c>
      <c r="C53" s="68" t="str">
        <f>IF(B53=Listas!$A$2,Listas!$B$2,IF(B53=Listas!$A$8,Listas!$B$8,IF(B53=Listas!$A$15,Listas!$B$15,IF(B53=Listas!$A$18,Listas!$B$18," "))))</f>
        <v>Incorporar las mejores prácticas organizacionales y tecnológicas que garanticen calidad e integridad de la gestión pública.</v>
      </c>
      <c r="D53" s="68" t="s">
        <v>56</v>
      </c>
      <c r="E53" s="68" t="s">
        <v>583</v>
      </c>
      <c r="F53" s="68" t="s">
        <v>614</v>
      </c>
      <c r="G53" s="62">
        <v>3</v>
      </c>
      <c r="H53" s="62" t="s">
        <v>585</v>
      </c>
      <c r="I53" s="67" t="s">
        <v>615</v>
      </c>
      <c r="J53" s="94">
        <v>0.1</v>
      </c>
      <c r="K53" s="62" t="s">
        <v>23</v>
      </c>
      <c r="L53" s="68" t="s">
        <v>77</v>
      </c>
      <c r="M53" s="68" t="s">
        <v>18</v>
      </c>
      <c r="N53" s="62"/>
      <c r="O53" s="59" t="s">
        <v>218</v>
      </c>
      <c r="P53" s="73"/>
      <c r="Q53" s="71">
        <v>44593</v>
      </c>
      <c r="R53" s="72">
        <v>44742</v>
      </c>
      <c r="S53" s="67" t="s">
        <v>48</v>
      </c>
      <c r="T53" s="67" t="s">
        <v>57</v>
      </c>
      <c r="U53" s="73" t="s">
        <v>77</v>
      </c>
      <c r="V53" s="63">
        <v>44651</v>
      </c>
      <c r="W53" s="60">
        <v>2.5000000000000001E-3</v>
      </c>
      <c r="X53" s="67" t="s">
        <v>616</v>
      </c>
      <c r="Y53" s="60">
        <v>2.5000000000000001E-3</v>
      </c>
      <c r="Z53" s="67" t="s">
        <v>608</v>
      </c>
      <c r="AA53" s="63">
        <v>44670</v>
      </c>
      <c r="AB53" s="67" t="s">
        <v>231</v>
      </c>
      <c r="AC53" s="76">
        <v>44742</v>
      </c>
      <c r="AD53" s="74">
        <v>0.05</v>
      </c>
      <c r="AE53" s="78" t="s">
        <v>617</v>
      </c>
      <c r="AF53" s="60">
        <v>0.05</v>
      </c>
      <c r="AG53" s="67" t="s">
        <v>618</v>
      </c>
      <c r="AH53" s="63">
        <v>44761</v>
      </c>
      <c r="AI53" s="59" t="s">
        <v>337</v>
      </c>
      <c r="AJ53" s="58">
        <v>44834</v>
      </c>
      <c r="AK53" s="57">
        <v>0.1</v>
      </c>
      <c r="AL53" s="50" t="s">
        <v>619</v>
      </c>
      <c r="AM53" s="60">
        <v>0.1</v>
      </c>
      <c r="AN53" s="59" t="s">
        <v>620</v>
      </c>
      <c r="AO53" s="58">
        <v>44846</v>
      </c>
      <c r="AP53" s="59" t="s">
        <v>221</v>
      </c>
      <c r="AQ53" s="71"/>
      <c r="AR53" s="61"/>
      <c r="AS53" s="68"/>
      <c r="AT53" s="61">
        <f t="shared" ref="AT53:AT59" si="14">AM53</f>
        <v>0.1</v>
      </c>
      <c r="AU53" s="62" t="str">
        <f t="shared" ref="AU53:AU59" si="15">IF(AW53="Cumplida","Subactividad ejecutada completamente","Subactividad no cumplida")</f>
        <v>Subactividad ejecutada completamente</v>
      </c>
      <c r="AV53" s="63">
        <v>44944</v>
      </c>
      <c r="AW53" s="59" t="s">
        <v>221</v>
      </c>
      <c r="AX53" s="64"/>
      <c r="AY53" s="64"/>
      <c r="AZ53" s="64"/>
      <c r="BA53" s="64"/>
    </row>
    <row r="54" spans="1:53" ht="168.75" customHeight="1">
      <c r="A54" s="65">
        <v>6</v>
      </c>
      <c r="B54" s="66" t="s">
        <v>54</v>
      </c>
      <c r="C54" s="68" t="str">
        <f>IF(B54=Listas!$A$2,Listas!$B$2,IF(B54=Listas!$A$8,Listas!$B$8,IF(B54=Listas!$A$15,Listas!$B$15,IF(B54=Listas!$A$18,Listas!$B$18," "))))</f>
        <v>Incorporar las mejores prácticas organizacionales y tecnológicas que garanticen calidad e integridad de la gestión pública.</v>
      </c>
      <c r="D54" s="68" t="s">
        <v>56</v>
      </c>
      <c r="E54" s="68" t="s">
        <v>583</v>
      </c>
      <c r="F54" s="68" t="s">
        <v>621</v>
      </c>
      <c r="G54" s="62">
        <v>1</v>
      </c>
      <c r="H54" s="62" t="s">
        <v>585</v>
      </c>
      <c r="I54" s="67" t="s">
        <v>622</v>
      </c>
      <c r="J54" s="94">
        <v>0.1</v>
      </c>
      <c r="K54" s="62" t="s">
        <v>23</v>
      </c>
      <c r="L54" s="68" t="s">
        <v>77</v>
      </c>
      <c r="M54" s="68" t="s">
        <v>18</v>
      </c>
      <c r="N54" s="59" t="s">
        <v>218</v>
      </c>
      <c r="O54" s="70"/>
      <c r="P54" s="73" t="s">
        <v>623</v>
      </c>
      <c r="Q54" s="71">
        <v>44562</v>
      </c>
      <c r="R54" s="72">
        <v>44592</v>
      </c>
      <c r="S54" s="67" t="s">
        <v>48</v>
      </c>
      <c r="T54" s="67" t="s">
        <v>75</v>
      </c>
      <c r="U54" s="73" t="s">
        <v>70</v>
      </c>
      <c r="V54" s="63">
        <v>44591</v>
      </c>
      <c r="W54" s="61">
        <f>J54</f>
        <v>0.1</v>
      </c>
      <c r="X54" s="95" t="s">
        <v>624</v>
      </c>
      <c r="Y54" s="60">
        <v>0.1</v>
      </c>
      <c r="Z54" s="67" t="s">
        <v>327</v>
      </c>
      <c r="AA54" s="63">
        <v>44670</v>
      </c>
      <c r="AB54" s="67" t="s">
        <v>221</v>
      </c>
      <c r="AC54" s="76"/>
      <c r="AD54" s="74"/>
      <c r="AE54" s="75"/>
      <c r="AF54" s="74">
        <v>0.1</v>
      </c>
      <c r="AG54" s="75" t="s">
        <v>560</v>
      </c>
      <c r="AH54" s="63">
        <v>44761</v>
      </c>
      <c r="AI54" s="59" t="s">
        <v>221</v>
      </c>
      <c r="AJ54" s="52"/>
      <c r="AK54" s="81"/>
      <c r="AL54" s="48"/>
      <c r="AM54" s="60">
        <v>0.1</v>
      </c>
      <c r="AN54" s="75" t="s">
        <v>560</v>
      </c>
      <c r="AO54" s="58">
        <v>44846</v>
      </c>
      <c r="AP54" s="59" t="s">
        <v>221</v>
      </c>
      <c r="AQ54" s="71"/>
      <c r="AR54" s="61"/>
      <c r="AS54" s="68"/>
      <c r="AT54" s="61">
        <f t="shared" si="14"/>
        <v>0.1</v>
      </c>
      <c r="AU54" s="62" t="str">
        <f t="shared" si="15"/>
        <v>Subactividad ejecutada completamente</v>
      </c>
      <c r="AV54" s="63">
        <v>44944</v>
      </c>
      <c r="AW54" s="59" t="s">
        <v>221</v>
      </c>
      <c r="AX54" s="64"/>
      <c r="AY54" s="64"/>
      <c r="AZ54" s="64"/>
      <c r="BA54" s="64"/>
    </row>
    <row r="55" spans="1:53" ht="121.5" customHeight="1">
      <c r="A55" s="65">
        <v>7</v>
      </c>
      <c r="B55" s="66" t="s">
        <v>54</v>
      </c>
      <c r="C55" s="68" t="str">
        <f>IF(B55=Listas!$A$2,Listas!$B$2,IF(B55=Listas!$A$8,Listas!$B$8,IF(B55=Listas!$A$15,Listas!$B$15,IF(B55=Listas!$A$18,Listas!$B$18," "))))</f>
        <v>Incorporar las mejores prácticas organizacionales y tecnológicas que garanticen calidad e integridad de la gestión pública.</v>
      </c>
      <c r="D55" s="68" t="s">
        <v>56</v>
      </c>
      <c r="E55" s="68" t="s">
        <v>583</v>
      </c>
      <c r="F55" s="68" t="s">
        <v>625</v>
      </c>
      <c r="G55" s="62">
        <v>1</v>
      </c>
      <c r="H55" s="62" t="s">
        <v>585</v>
      </c>
      <c r="I55" s="68" t="s">
        <v>626</v>
      </c>
      <c r="J55" s="94">
        <v>0.05</v>
      </c>
      <c r="K55" s="62" t="s">
        <v>31</v>
      </c>
      <c r="L55" s="68" t="s">
        <v>44</v>
      </c>
      <c r="M55" s="68" t="s">
        <v>18</v>
      </c>
      <c r="N55" s="59" t="s">
        <v>218</v>
      </c>
      <c r="O55" s="70"/>
      <c r="P55" s="73" t="s">
        <v>627</v>
      </c>
      <c r="Q55" s="71">
        <v>44593</v>
      </c>
      <c r="R55" s="72">
        <v>44742</v>
      </c>
      <c r="S55" s="67" t="s">
        <v>48</v>
      </c>
      <c r="T55" s="67" t="s">
        <v>57</v>
      </c>
      <c r="U55" s="73" t="s">
        <v>70</v>
      </c>
      <c r="V55" s="63"/>
      <c r="W55" s="60">
        <v>0</v>
      </c>
      <c r="X55" s="68"/>
      <c r="Y55" s="60"/>
      <c r="Z55" s="62"/>
      <c r="AA55" s="71"/>
      <c r="AB55" s="67" t="s">
        <v>285</v>
      </c>
      <c r="AC55" s="76">
        <v>44742</v>
      </c>
      <c r="AD55" s="74">
        <v>0.05</v>
      </c>
      <c r="AE55" s="96" t="s">
        <v>628</v>
      </c>
      <c r="AF55" s="60">
        <v>0.05</v>
      </c>
      <c r="AG55" s="67" t="s">
        <v>629</v>
      </c>
      <c r="AH55" s="63">
        <v>44761</v>
      </c>
      <c r="AI55" s="59" t="s">
        <v>221</v>
      </c>
      <c r="AJ55" s="52"/>
      <c r="AK55" s="81"/>
      <c r="AL55" s="48"/>
      <c r="AM55" s="60">
        <v>0.05</v>
      </c>
      <c r="AN55" s="75" t="s">
        <v>630</v>
      </c>
      <c r="AO55" s="58">
        <v>44846</v>
      </c>
      <c r="AP55" s="59" t="s">
        <v>221</v>
      </c>
      <c r="AQ55" s="71"/>
      <c r="AR55" s="61"/>
      <c r="AS55" s="68"/>
      <c r="AT55" s="61">
        <f t="shared" si="14"/>
        <v>0.05</v>
      </c>
      <c r="AU55" s="62" t="str">
        <f t="shared" si="15"/>
        <v>Subactividad ejecutada completamente</v>
      </c>
      <c r="AV55" s="63">
        <v>44944</v>
      </c>
      <c r="AW55" s="59" t="s">
        <v>221</v>
      </c>
      <c r="AX55" s="64"/>
      <c r="AY55" s="64"/>
      <c r="AZ55" s="64"/>
      <c r="BA55" s="64"/>
    </row>
    <row r="56" spans="1:53" ht="123.75" customHeight="1">
      <c r="A56" s="65">
        <v>8</v>
      </c>
      <c r="B56" s="66" t="s">
        <v>54</v>
      </c>
      <c r="C56" s="68" t="str">
        <f>IF(B56=Listas!$A$2,Listas!$B$2,IF(B56=Listas!$A$8,Listas!$B$8,IF(B56=Listas!$A$15,Listas!$B$15,IF(B56=Listas!$A$18,Listas!$B$18," "))))</f>
        <v>Incorporar las mejores prácticas organizacionales y tecnológicas que garanticen calidad e integridad de la gestión pública.</v>
      </c>
      <c r="D56" s="68" t="s">
        <v>56</v>
      </c>
      <c r="E56" s="68" t="s">
        <v>631</v>
      </c>
      <c r="F56" s="68" t="s">
        <v>632</v>
      </c>
      <c r="G56" s="62">
        <v>1</v>
      </c>
      <c r="H56" s="62" t="s">
        <v>227</v>
      </c>
      <c r="I56" s="67" t="s">
        <v>633</v>
      </c>
      <c r="J56" s="94">
        <v>0.05</v>
      </c>
      <c r="K56" s="62" t="s">
        <v>31</v>
      </c>
      <c r="L56" s="68" t="s">
        <v>44</v>
      </c>
      <c r="M56" s="68" t="s">
        <v>18</v>
      </c>
      <c r="N56" s="62"/>
      <c r="O56" s="59" t="s">
        <v>218</v>
      </c>
      <c r="P56" s="73"/>
      <c r="Q56" s="71">
        <v>44593</v>
      </c>
      <c r="R56" s="72">
        <v>44650</v>
      </c>
      <c r="S56" s="67" t="s">
        <v>28</v>
      </c>
      <c r="T56" s="67" t="s">
        <v>29</v>
      </c>
      <c r="U56" s="73" t="s">
        <v>77</v>
      </c>
      <c r="V56" s="63">
        <v>44599</v>
      </c>
      <c r="W56" s="61">
        <f t="shared" ref="W56:W57" si="16">J56</f>
        <v>0.05</v>
      </c>
      <c r="X56" s="86" t="s">
        <v>634</v>
      </c>
      <c r="Y56" s="60">
        <v>0.05</v>
      </c>
      <c r="Z56" s="67" t="s">
        <v>327</v>
      </c>
      <c r="AA56" s="63">
        <v>44670</v>
      </c>
      <c r="AB56" s="67" t="s">
        <v>221</v>
      </c>
      <c r="AC56" s="76"/>
      <c r="AD56" s="74"/>
      <c r="AE56" s="75"/>
      <c r="AF56" s="74">
        <v>0.05</v>
      </c>
      <c r="AG56" s="75" t="s">
        <v>560</v>
      </c>
      <c r="AH56" s="63">
        <v>44761</v>
      </c>
      <c r="AI56" s="59" t="s">
        <v>221</v>
      </c>
      <c r="AJ56" s="52"/>
      <c r="AK56" s="81"/>
      <c r="AL56" s="48"/>
      <c r="AM56" s="74">
        <v>0.05</v>
      </c>
      <c r="AN56" s="75" t="s">
        <v>560</v>
      </c>
      <c r="AO56" s="58">
        <v>44846</v>
      </c>
      <c r="AP56" s="59" t="s">
        <v>221</v>
      </c>
      <c r="AQ56" s="71"/>
      <c r="AR56" s="61"/>
      <c r="AS56" s="68"/>
      <c r="AT56" s="61">
        <f t="shared" si="14"/>
        <v>0.05</v>
      </c>
      <c r="AU56" s="62" t="str">
        <f t="shared" si="15"/>
        <v>Subactividad ejecutada completamente</v>
      </c>
      <c r="AV56" s="63">
        <v>44944</v>
      </c>
      <c r="AW56" s="59" t="s">
        <v>221</v>
      </c>
      <c r="AX56" s="64"/>
      <c r="AY56" s="64"/>
      <c r="AZ56" s="64"/>
      <c r="BA56" s="64"/>
    </row>
    <row r="57" spans="1:53" ht="156.75" customHeight="1">
      <c r="A57" s="65">
        <v>9</v>
      </c>
      <c r="B57" s="66" t="s">
        <v>54</v>
      </c>
      <c r="C57" s="68" t="str">
        <f>IF(B57=Listas!$A$2,Listas!$B$2,IF(B57=Listas!$A$8,Listas!$B$8,IF(B57=Listas!$A$15,Listas!$B$15,IF(B57=Listas!$A$18,Listas!$B$18," "))))</f>
        <v>Incorporar las mejores prácticas organizacionales y tecnológicas que garanticen calidad e integridad de la gestión pública.</v>
      </c>
      <c r="D57" s="68" t="s">
        <v>56</v>
      </c>
      <c r="E57" s="68" t="s">
        <v>631</v>
      </c>
      <c r="F57" s="68" t="s">
        <v>635</v>
      </c>
      <c r="G57" s="93">
        <v>1</v>
      </c>
      <c r="H57" s="62" t="s">
        <v>549</v>
      </c>
      <c r="I57" s="68" t="s">
        <v>636</v>
      </c>
      <c r="J57" s="94">
        <v>0.05</v>
      </c>
      <c r="K57" s="62" t="s">
        <v>31</v>
      </c>
      <c r="L57" s="68" t="s">
        <v>44</v>
      </c>
      <c r="M57" s="68" t="s">
        <v>18</v>
      </c>
      <c r="N57" s="62"/>
      <c r="O57" s="59" t="s">
        <v>218</v>
      </c>
      <c r="P57" s="73"/>
      <c r="Q57" s="71">
        <v>44593</v>
      </c>
      <c r="R57" s="72">
        <v>44650</v>
      </c>
      <c r="S57" s="67" t="s">
        <v>28</v>
      </c>
      <c r="T57" s="67" t="s">
        <v>29</v>
      </c>
      <c r="U57" s="73" t="s">
        <v>77</v>
      </c>
      <c r="V57" s="63">
        <v>44650</v>
      </c>
      <c r="W57" s="61">
        <f t="shared" si="16"/>
        <v>0.05</v>
      </c>
      <c r="X57" s="67" t="s">
        <v>637</v>
      </c>
      <c r="Y57" s="60">
        <v>0.05</v>
      </c>
      <c r="Z57" s="67" t="s">
        <v>638</v>
      </c>
      <c r="AA57" s="63">
        <v>44670</v>
      </c>
      <c r="AB57" s="67" t="s">
        <v>221</v>
      </c>
      <c r="AC57" s="76"/>
      <c r="AD57" s="74"/>
      <c r="AE57" s="75"/>
      <c r="AF57" s="74">
        <v>0.05</v>
      </c>
      <c r="AG57" s="75" t="s">
        <v>560</v>
      </c>
      <c r="AH57" s="63">
        <v>44761</v>
      </c>
      <c r="AI57" s="59" t="s">
        <v>221</v>
      </c>
      <c r="AJ57" s="52"/>
      <c r="AK57" s="81"/>
      <c r="AL57" s="48"/>
      <c r="AM57" s="74">
        <v>0.05</v>
      </c>
      <c r="AN57" s="75" t="s">
        <v>560</v>
      </c>
      <c r="AO57" s="58">
        <v>44846</v>
      </c>
      <c r="AP57" s="59" t="s">
        <v>221</v>
      </c>
      <c r="AQ57" s="71"/>
      <c r="AR57" s="61"/>
      <c r="AS57" s="68"/>
      <c r="AT57" s="61">
        <f t="shared" si="14"/>
        <v>0.05</v>
      </c>
      <c r="AU57" s="62" t="str">
        <f t="shared" si="15"/>
        <v>Subactividad ejecutada completamente</v>
      </c>
      <c r="AV57" s="63">
        <v>44944</v>
      </c>
      <c r="AW57" s="59" t="s">
        <v>221</v>
      </c>
      <c r="AX57" s="64"/>
      <c r="AY57" s="64"/>
      <c r="AZ57" s="64"/>
      <c r="BA57" s="64"/>
    </row>
    <row r="58" spans="1:53" ht="132" customHeight="1">
      <c r="A58" s="65">
        <v>10</v>
      </c>
      <c r="B58" s="66" t="s">
        <v>54</v>
      </c>
      <c r="C58" s="68" t="str">
        <f>IF(B58=Listas!$A$2,Listas!$B$2,IF(B58=Listas!$A$8,Listas!$B$8,IF(B58=Listas!$A$15,Listas!$B$15,IF(B58=Listas!$A$18,Listas!$B$18," "))))</f>
        <v>Incorporar las mejores prácticas organizacionales y tecnológicas que garanticen calidad e integridad de la gestión pública.</v>
      </c>
      <c r="D58" s="68" t="s">
        <v>56</v>
      </c>
      <c r="E58" s="68" t="s">
        <v>631</v>
      </c>
      <c r="F58" s="68" t="s">
        <v>639</v>
      </c>
      <c r="G58" s="93">
        <v>1</v>
      </c>
      <c r="H58" s="62" t="s">
        <v>549</v>
      </c>
      <c r="I58" s="68" t="s">
        <v>640</v>
      </c>
      <c r="J58" s="94">
        <v>0.05</v>
      </c>
      <c r="K58" s="62" t="s">
        <v>31</v>
      </c>
      <c r="L58" s="68" t="s">
        <v>44</v>
      </c>
      <c r="M58" s="68" t="s">
        <v>18</v>
      </c>
      <c r="N58" s="62"/>
      <c r="O58" s="59" t="s">
        <v>218</v>
      </c>
      <c r="P58" s="73"/>
      <c r="Q58" s="71">
        <v>44593</v>
      </c>
      <c r="R58" s="72">
        <v>44742</v>
      </c>
      <c r="S58" s="67" t="s">
        <v>28</v>
      </c>
      <c r="T58" s="67" t="s">
        <v>29</v>
      </c>
      <c r="U58" s="73" t="s">
        <v>77</v>
      </c>
      <c r="V58" s="63"/>
      <c r="W58" s="60">
        <v>0</v>
      </c>
      <c r="X58" s="67"/>
      <c r="Y58" s="60"/>
      <c r="Z58" s="62"/>
      <c r="AA58" s="71"/>
      <c r="AB58" s="67" t="s">
        <v>285</v>
      </c>
      <c r="AC58" s="76"/>
      <c r="AD58" s="74"/>
      <c r="AE58" s="75"/>
      <c r="AF58" s="60">
        <v>0.05</v>
      </c>
      <c r="AG58" s="67" t="s">
        <v>641</v>
      </c>
      <c r="AH58" s="63">
        <v>44742</v>
      </c>
      <c r="AI58" s="59" t="s">
        <v>221</v>
      </c>
      <c r="AJ58" s="52"/>
      <c r="AK58" s="81"/>
      <c r="AL58" s="48"/>
      <c r="AM58" s="74">
        <v>0.05</v>
      </c>
      <c r="AN58" s="75" t="s">
        <v>630</v>
      </c>
      <c r="AO58" s="58">
        <v>44846</v>
      </c>
      <c r="AP58" s="59" t="s">
        <v>221</v>
      </c>
      <c r="AQ58" s="71"/>
      <c r="AR58" s="61"/>
      <c r="AS58" s="68"/>
      <c r="AT58" s="61">
        <f t="shared" si="14"/>
        <v>0.05</v>
      </c>
      <c r="AU58" s="62" t="str">
        <f t="shared" si="15"/>
        <v>Subactividad ejecutada completamente</v>
      </c>
      <c r="AV58" s="63">
        <v>44944</v>
      </c>
      <c r="AW58" s="59" t="s">
        <v>221</v>
      </c>
      <c r="AX58" s="64"/>
      <c r="AY58" s="64"/>
      <c r="AZ58" s="64"/>
      <c r="BA58" s="64"/>
    </row>
    <row r="59" spans="1:53" ht="106.5" customHeight="1">
      <c r="A59" s="65">
        <v>11</v>
      </c>
      <c r="B59" s="66" t="s">
        <v>54</v>
      </c>
      <c r="C59" s="68" t="str">
        <f>IF(B59=Listas!$A$2,Listas!$B$2,IF(B59=Listas!$A$8,Listas!$B$8,IF(B59=Listas!$A$15,Listas!$B$15,IF(B59=Listas!$A$18,Listas!$B$18," "))))</f>
        <v>Incorporar las mejores prácticas organizacionales y tecnológicas que garanticen calidad e integridad de la gestión pública.</v>
      </c>
      <c r="D59" s="68" t="s">
        <v>56</v>
      </c>
      <c r="E59" s="68" t="s">
        <v>642</v>
      </c>
      <c r="F59" s="68" t="s">
        <v>643</v>
      </c>
      <c r="G59" s="62">
        <v>1</v>
      </c>
      <c r="H59" s="62" t="s">
        <v>585</v>
      </c>
      <c r="I59" s="67" t="s">
        <v>644</v>
      </c>
      <c r="J59" s="94">
        <v>0.05</v>
      </c>
      <c r="K59" s="62" t="s">
        <v>23</v>
      </c>
      <c r="L59" s="68" t="s">
        <v>77</v>
      </c>
      <c r="M59" s="68" t="s">
        <v>18</v>
      </c>
      <c r="N59" s="62"/>
      <c r="O59" s="59" t="s">
        <v>218</v>
      </c>
      <c r="P59" s="73"/>
      <c r="Q59" s="71">
        <v>44593</v>
      </c>
      <c r="R59" s="72">
        <v>44650</v>
      </c>
      <c r="S59" s="67" t="s">
        <v>28</v>
      </c>
      <c r="T59" s="67" t="s">
        <v>36</v>
      </c>
      <c r="U59" s="73" t="s">
        <v>22</v>
      </c>
      <c r="V59" s="63">
        <v>44644</v>
      </c>
      <c r="W59" s="61">
        <f>J59</f>
        <v>0.05</v>
      </c>
      <c r="X59" s="67" t="s">
        <v>645</v>
      </c>
      <c r="Y59" s="60">
        <v>0.05</v>
      </c>
      <c r="Z59" s="67" t="s">
        <v>220</v>
      </c>
      <c r="AA59" s="63">
        <v>44670</v>
      </c>
      <c r="AB59" s="67" t="s">
        <v>221</v>
      </c>
      <c r="AC59" s="76"/>
      <c r="AD59" s="74"/>
      <c r="AE59" s="75"/>
      <c r="AF59" s="74">
        <v>0.05</v>
      </c>
      <c r="AG59" s="75" t="s">
        <v>560</v>
      </c>
      <c r="AH59" s="63">
        <v>44761</v>
      </c>
      <c r="AI59" s="59" t="s">
        <v>221</v>
      </c>
      <c r="AJ59" s="52"/>
      <c r="AK59" s="81"/>
      <c r="AL59" s="48"/>
      <c r="AM59" s="74">
        <v>0.05</v>
      </c>
      <c r="AN59" s="75" t="s">
        <v>560</v>
      </c>
      <c r="AO59" s="58">
        <v>44846</v>
      </c>
      <c r="AP59" s="59" t="s">
        <v>221</v>
      </c>
      <c r="AQ59" s="71"/>
      <c r="AR59" s="61"/>
      <c r="AS59" s="68"/>
      <c r="AT59" s="61">
        <f t="shared" si="14"/>
        <v>0.05</v>
      </c>
      <c r="AU59" s="62" t="str">
        <f t="shared" si="15"/>
        <v>Subactividad ejecutada completamente</v>
      </c>
      <c r="AV59" s="63">
        <v>44944</v>
      </c>
      <c r="AW59" s="59" t="s">
        <v>221</v>
      </c>
      <c r="AX59" s="64"/>
      <c r="AY59" s="64"/>
      <c r="AZ59" s="64"/>
      <c r="BA59" s="64"/>
    </row>
    <row r="60" spans="1:53" ht="114" customHeight="1">
      <c r="A60" s="65">
        <v>12</v>
      </c>
      <c r="B60" s="66" t="s">
        <v>54</v>
      </c>
      <c r="C60" s="68" t="str">
        <f>IF(B60=Listas!$A$2,Listas!$B$2,IF(B60=Listas!$A$8,Listas!$B$8,IF(B60=Listas!$A$15,Listas!$B$15,IF(B60=Listas!$A$18,Listas!$B$18," "))))</f>
        <v>Incorporar las mejores prácticas organizacionales y tecnológicas que garanticen calidad e integridad de la gestión pública.</v>
      </c>
      <c r="D60" s="68" t="s">
        <v>56</v>
      </c>
      <c r="E60" s="68" t="s">
        <v>642</v>
      </c>
      <c r="F60" s="67" t="s">
        <v>646</v>
      </c>
      <c r="G60" s="62">
        <v>10</v>
      </c>
      <c r="H60" s="62" t="s">
        <v>585</v>
      </c>
      <c r="I60" s="67" t="s">
        <v>647</v>
      </c>
      <c r="J60" s="94">
        <v>0.1</v>
      </c>
      <c r="K60" s="62" t="s">
        <v>23</v>
      </c>
      <c r="L60" s="68" t="s">
        <v>44</v>
      </c>
      <c r="M60" s="68" t="s">
        <v>18</v>
      </c>
      <c r="N60" s="59" t="s">
        <v>218</v>
      </c>
      <c r="O60" s="70"/>
      <c r="P60" s="73" t="s">
        <v>592</v>
      </c>
      <c r="Q60" s="71">
        <v>44630</v>
      </c>
      <c r="R60" s="72">
        <v>44926</v>
      </c>
      <c r="S60" s="67" t="s">
        <v>28</v>
      </c>
      <c r="T60" s="67" t="s">
        <v>36</v>
      </c>
      <c r="U60" s="73" t="s">
        <v>22</v>
      </c>
      <c r="V60" s="63">
        <v>44650</v>
      </c>
      <c r="W60" s="60"/>
      <c r="X60" s="67"/>
      <c r="Y60" s="60"/>
      <c r="Z60" s="62"/>
      <c r="AA60" s="60"/>
      <c r="AB60" s="67" t="s">
        <v>231</v>
      </c>
      <c r="AC60" s="76">
        <v>44742</v>
      </c>
      <c r="AD60" s="74">
        <v>0.04</v>
      </c>
      <c r="AE60" s="86" t="s">
        <v>648</v>
      </c>
      <c r="AF60" s="60">
        <v>0.04</v>
      </c>
      <c r="AG60" s="67" t="s">
        <v>649</v>
      </c>
      <c r="AH60" s="63">
        <v>44733</v>
      </c>
      <c r="AI60" s="59" t="s">
        <v>246</v>
      </c>
      <c r="AJ60" s="58">
        <v>44834</v>
      </c>
      <c r="AK60" s="57">
        <v>7.4999999999999997E-2</v>
      </c>
      <c r="AL60" s="50" t="s">
        <v>650</v>
      </c>
      <c r="AM60" s="60">
        <v>7.4999999999999997E-2</v>
      </c>
      <c r="AN60" s="59" t="s">
        <v>651</v>
      </c>
      <c r="AO60" s="58">
        <v>44846</v>
      </c>
      <c r="AP60" s="59" t="s">
        <v>246</v>
      </c>
      <c r="AQ60" s="63">
        <v>44925</v>
      </c>
      <c r="AR60" s="60">
        <v>0.1</v>
      </c>
      <c r="AS60" s="86" t="s">
        <v>652</v>
      </c>
      <c r="AT60" s="60">
        <v>0.1</v>
      </c>
      <c r="AU60" s="59" t="s">
        <v>653</v>
      </c>
      <c r="AV60" s="63">
        <v>44944</v>
      </c>
      <c r="AW60" s="59" t="s">
        <v>221</v>
      </c>
      <c r="AX60" s="64"/>
      <c r="AY60" s="64"/>
      <c r="AZ60" s="64"/>
      <c r="BA60" s="64"/>
    </row>
    <row r="61" spans="1:53" ht="170.25" customHeight="1">
      <c r="A61" s="65">
        <v>13</v>
      </c>
      <c r="B61" s="66" t="s">
        <v>54</v>
      </c>
      <c r="C61" s="68" t="str">
        <f>IF(B61=Listas!$A$2,Listas!$B$2,IF(B61=Listas!$A$8,Listas!$B$8,IF(B61=Listas!$A$15,Listas!$B$15,IF(B61=Listas!$A$18,Listas!$B$18," "))))</f>
        <v>Incorporar las mejores prácticas organizacionales y tecnológicas que garanticen calidad e integridad de la gestión pública.</v>
      </c>
      <c r="D61" s="68" t="s">
        <v>68</v>
      </c>
      <c r="E61" s="68" t="s">
        <v>654</v>
      </c>
      <c r="F61" s="68" t="s">
        <v>655</v>
      </c>
      <c r="G61" s="62">
        <v>1</v>
      </c>
      <c r="H61" s="62" t="s">
        <v>585</v>
      </c>
      <c r="I61" s="68" t="s">
        <v>656</v>
      </c>
      <c r="J61" s="94">
        <v>0.1</v>
      </c>
      <c r="K61" s="62" t="s">
        <v>31</v>
      </c>
      <c r="L61" s="68" t="s">
        <v>44</v>
      </c>
      <c r="M61" s="68" t="s">
        <v>18</v>
      </c>
      <c r="N61" s="59" t="s">
        <v>218</v>
      </c>
      <c r="O61" s="70"/>
      <c r="P61" s="73" t="s">
        <v>592</v>
      </c>
      <c r="Q61" s="71">
        <v>44593</v>
      </c>
      <c r="R61" s="72">
        <v>44742</v>
      </c>
      <c r="S61" s="67" t="s">
        <v>106</v>
      </c>
      <c r="T61" s="67" t="s">
        <v>107</v>
      </c>
      <c r="U61" s="73" t="s">
        <v>22</v>
      </c>
      <c r="V61" s="63">
        <v>44650</v>
      </c>
      <c r="W61" s="60"/>
      <c r="X61" s="67"/>
      <c r="Y61" s="60"/>
      <c r="Z61" s="62"/>
      <c r="AA61" s="60"/>
      <c r="AB61" s="67" t="s">
        <v>231</v>
      </c>
      <c r="AC61" s="76">
        <v>44742</v>
      </c>
      <c r="AD61" s="74">
        <v>0.08</v>
      </c>
      <c r="AE61" s="78" t="s">
        <v>657</v>
      </c>
      <c r="AF61" s="60">
        <v>0.08</v>
      </c>
      <c r="AG61" s="67" t="s">
        <v>658</v>
      </c>
      <c r="AH61" s="63">
        <v>44733</v>
      </c>
      <c r="AI61" s="59" t="s">
        <v>337</v>
      </c>
      <c r="AJ61" s="58">
        <v>44834</v>
      </c>
      <c r="AK61" s="57">
        <v>0.09</v>
      </c>
      <c r="AL61" s="79" t="s">
        <v>659</v>
      </c>
      <c r="AM61" s="60">
        <v>0.09</v>
      </c>
      <c r="AN61" s="59" t="s">
        <v>660</v>
      </c>
      <c r="AO61" s="58">
        <v>44846</v>
      </c>
      <c r="AP61" s="59" t="s">
        <v>337</v>
      </c>
      <c r="AQ61" s="63">
        <v>44925</v>
      </c>
      <c r="AR61" s="60">
        <v>0.1</v>
      </c>
      <c r="AS61" s="78" t="s">
        <v>661</v>
      </c>
      <c r="AT61" s="60">
        <v>0.1</v>
      </c>
      <c r="AU61" s="59" t="s">
        <v>653</v>
      </c>
      <c r="AV61" s="63">
        <v>44944</v>
      </c>
      <c r="AW61" s="59" t="s">
        <v>221</v>
      </c>
      <c r="AX61" s="64"/>
      <c r="AY61" s="64"/>
      <c r="AZ61" s="64"/>
      <c r="BA61" s="64"/>
    </row>
    <row r="62" spans="1:53" ht="75" customHeight="1">
      <c r="A62" s="65">
        <v>1</v>
      </c>
      <c r="B62" s="66" t="s">
        <v>94</v>
      </c>
      <c r="C62" s="68" t="str">
        <f>IF(B62=Listas!$A$2,Listas!$B$2,IF(B62=Listas!$A$8,Listas!$B$8,IF(B62=Listas!$A$15,Listas!$B$15,IF(B62=Listas!$A$18,Listas!$B$18," "))))</f>
        <v>Orientar el aprovechamiento y uso eficiente y responsable de los recursos minero – energéticos.</v>
      </c>
      <c r="D62" s="67" t="s">
        <v>100</v>
      </c>
      <c r="E62" s="68" t="s">
        <v>662</v>
      </c>
      <c r="F62" s="68" t="s">
        <v>663</v>
      </c>
      <c r="G62" s="59" t="s">
        <v>664</v>
      </c>
      <c r="H62" s="59" t="s">
        <v>665</v>
      </c>
      <c r="I62" s="67" t="s">
        <v>666</v>
      </c>
      <c r="J62" s="69">
        <v>0.04</v>
      </c>
      <c r="K62" s="62" t="s">
        <v>23</v>
      </c>
      <c r="L62" s="68" t="s">
        <v>77</v>
      </c>
      <c r="M62" s="68" t="s">
        <v>83</v>
      </c>
      <c r="N62" s="59" t="s">
        <v>218</v>
      </c>
      <c r="O62" s="70"/>
      <c r="P62" s="73" t="s">
        <v>78</v>
      </c>
      <c r="Q62" s="71">
        <v>44562</v>
      </c>
      <c r="R62" s="72">
        <v>44621</v>
      </c>
      <c r="S62" s="73"/>
      <c r="T62" s="73"/>
      <c r="U62" s="73"/>
      <c r="V62" s="63">
        <v>44650</v>
      </c>
      <c r="W62" s="60">
        <f>100%*J62</f>
        <v>0.04</v>
      </c>
      <c r="X62" s="67" t="s">
        <v>667</v>
      </c>
      <c r="Y62" s="60">
        <v>0.04</v>
      </c>
      <c r="Z62" s="67" t="s">
        <v>668</v>
      </c>
      <c r="AA62" s="63">
        <v>44670</v>
      </c>
      <c r="AB62" s="67" t="s">
        <v>221</v>
      </c>
      <c r="AC62" s="76">
        <v>44711</v>
      </c>
      <c r="AD62" s="77">
        <f t="shared" ref="AD62:AD65" si="17">100%*J62</f>
        <v>0.04</v>
      </c>
      <c r="AE62" s="75" t="s">
        <v>669</v>
      </c>
      <c r="AF62" s="60">
        <v>0.04</v>
      </c>
      <c r="AG62" s="67" t="s">
        <v>670</v>
      </c>
      <c r="AH62" s="63">
        <v>44761</v>
      </c>
      <c r="AI62" s="59" t="s">
        <v>221</v>
      </c>
      <c r="AJ62" s="76">
        <v>44834</v>
      </c>
      <c r="AK62" s="60">
        <v>0.04</v>
      </c>
      <c r="AL62" s="67" t="s">
        <v>670</v>
      </c>
      <c r="AM62" s="60">
        <v>0.04</v>
      </c>
      <c r="AN62" s="67" t="s">
        <v>670</v>
      </c>
      <c r="AO62" s="63">
        <v>44847</v>
      </c>
      <c r="AP62" s="59" t="s">
        <v>221</v>
      </c>
      <c r="AQ62" s="76">
        <v>44834</v>
      </c>
      <c r="AR62" s="60">
        <v>0.04</v>
      </c>
      <c r="AS62" s="86" t="s">
        <v>671</v>
      </c>
      <c r="AT62" s="61">
        <f t="shared" ref="AT62:AT66" si="18">AM62</f>
        <v>0.04</v>
      </c>
      <c r="AU62" s="62" t="str">
        <f t="shared" ref="AU62:AU67" si="19">IF(AW62="Cumplida","Subactividad ejecutada completamente","Subactividad no cumplida")</f>
        <v>Subactividad ejecutada completamente</v>
      </c>
      <c r="AV62" s="63">
        <v>44944</v>
      </c>
      <c r="AW62" s="59" t="s">
        <v>221</v>
      </c>
      <c r="AX62" s="64"/>
      <c r="AY62" s="64"/>
      <c r="AZ62" s="64"/>
      <c r="BA62" s="64"/>
    </row>
    <row r="63" spans="1:53" ht="96.75" customHeight="1">
      <c r="A63" s="65">
        <v>2</v>
      </c>
      <c r="B63" s="66" t="s">
        <v>94</v>
      </c>
      <c r="C63" s="68" t="str">
        <f>IF(B63=Listas!$A$2,Listas!$B$2,IF(B63=Listas!$A$8,Listas!$B$8,IF(B63=Listas!$A$15,Listas!$B$15,IF(B63=Listas!$A$18,Listas!$B$18," "))))</f>
        <v>Orientar el aprovechamiento y uso eficiente y responsable de los recursos minero – energéticos.</v>
      </c>
      <c r="D63" s="67" t="s">
        <v>100</v>
      </c>
      <c r="E63" s="68" t="s">
        <v>662</v>
      </c>
      <c r="F63" s="68" t="s">
        <v>663</v>
      </c>
      <c r="G63" s="59" t="s">
        <v>664</v>
      </c>
      <c r="H63" s="59" t="s">
        <v>665</v>
      </c>
      <c r="I63" s="68" t="s">
        <v>672</v>
      </c>
      <c r="J63" s="69">
        <v>0.1</v>
      </c>
      <c r="K63" s="62" t="s">
        <v>23</v>
      </c>
      <c r="L63" s="68" t="s">
        <v>77</v>
      </c>
      <c r="M63" s="68" t="s">
        <v>83</v>
      </c>
      <c r="N63" s="62"/>
      <c r="O63" s="59" t="s">
        <v>218</v>
      </c>
      <c r="P63" s="73"/>
      <c r="Q63" s="71">
        <v>44621</v>
      </c>
      <c r="R63" s="72">
        <v>44696</v>
      </c>
      <c r="S63" s="73"/>
      <c r="T63" s="73"/>
      <c r="U63" s="73"/>
      <c r="V63" s="63">
        <v>44651</v>
      </c>
      <c r="W63" s="60">
        <v>0.1</v>
      </c>
      <c r="X63" s="67" t="s">
        <v>673</v>
      </c>
      <c r="Y63" s="60">
        <v>0.05</v>
      </c>
      <c r="Z63" s="67" t="s">
        <v>674</v>
      </c>
      <c r="AA63" s="63">
        <v>44670</v>
      </c>
      <c r="AB63" s="67" t="s">
        <v>231</v>
      </c>
      <c r="AC63" s="76">
        <v>44742</v>
      </c>
      <c r="AD63" s="74">
        <f t="shared" si="17"/>
        <v>0.1</v>
      </c>
      <c r="AE63" s="75" t="s">
        <v>675</v>
      </c>
      <c r="AF63" s="60">
        <v>0.1</v>
      </c>
      <c r="AG63" s="67" t="s">
        <v>676</v>
      </c>
      <c r="AH63" s="63">
        <v>44761</v>
      </c>
      <c r="AI63" s="59" t="s">
        <v>221</v>
      </c>
      <c r="AJ63" s="58">
        <v>44772</v>
      </c>
      <c r="AK63" s="57">
        <v>0.1</v>
      </c>
      <c r="AL63" s="50" t="s">
        <v>677</v>
      </c>
      <c r="AM63" s="60">
        <v>0.1</v>
      </c>
      <c r="AN63" s="67" t="s">
        <v>678</v>
      </c>
      <c r="AO63" s="63">
        <v>44847</v>
      </c>
      <c r="AP63" s="59" t="s">
        <v>221</v>
      </c>
      <c r="AQ63" s="58">
        <v>44772</v>
      </c>
      <c r="AR63" s="57">
        <v>0.1</v>
      </c>
      <c r="AS63" s="47" t="s">
        <v>677</v>
      </c>
      <c r="AT63" s="61">
        <f t="shared" si="18"/>
        <v>0.1</v>
      </c>
      <c r="AU63" s="62" t="str">
        <f t="shared" si="19"/>
        <v>Subactividad ejecutada completamente</v>
      </c>
      <c r="AV63" s="63">
        <v>44944</v>
      </c>
      <c r="AW63" s="59" t="s">
        <v>221</v>
      </c>
      <c r="AX63" s="64"/>
      <c r="AY63" s="64"/>
      <c r="AZ63" s="64"/>
      <c r="BA63" s="64"/>
    </row>
    <row r="64" spans="1:53" ht="93.75" customHeight="1">
      <c r="A64" s="65">
        <v>3</v>
      </c>
      <c r="B64" s="66" t="s">
        <v>94</v>
      </c>
      <c r="C64" s="68" t="str">
        <f>IF(B64=Listas!$A$2,Listas!$B$2,IF(B64=Listas!$A$8,Listas!$B$8,IF(B64=Listas!$A$15,Listas!$B$15,IF(B64=Listas!$A$18,Listas!$B$18," "))))</f>
        <v>Orientar el aprovechamiento y uso eficiente y responsable de los recursos minero – energéticos.</v>
      </c>
      <c r="D64" s="67" t="s">
        <v>100</v>
      </c>
      <c r="E64" s="68" t="s">
        <v>662</v>
      </c>
      <c r="F64" s="68" t="s">
        <v>663</v>
      </c>
      <c r="G64" s="59" t="s">
        <v>664</v>
      </c>
      <c r="H64" s="59" t="s">
        <v>665</v>
      </c>
      <c r="I64" s="68" t="s">
        <v>679</v>
      </c>
      <c r="J64" s="69">
        <v>0.1</v>
      </c>
      <c r="K64" s="62" t="s">
        <v>23</v>
      </c>
      <c r="L64" s="68" t="s">
        <v>77</v>
      </c>
      <c r="M64" s="68" t="s">
        <v>83</v>
      </c>
      <c r="N64" s="59" t="s">
        <v>218</v>
      </c>
      <c r="O64" s="70"/>
      <c r="P64" s="73" t="s">
        <v>108</v>
      </c>
      <c r="Q64" s="71">
        <v>44621</v>
      </c>
      <c r="R64" s="72">
        <v>44742</v>
      </c>
      <c r="S64" s="73"/>
      <c r="T64" s="73"/>
      <c r="U64" s="73"/>
      <c r="V64" s="63"/>
      <c r="W64" s="60">
        <v>0</v>
      </c>
      <c r="X64" s="67" t="s">
        <v>680</v>
      </c>
      <c r="Y64" s="61"/>
      <c r="Z64" s="62"/>
      <c r="AA64" s="71"/>
      <c r="AB64" s="67" t="s">
        <v>285</v>
      </c>
      <c r="AC64" s="76">
        <v>44742</v>
      </c>
      <c r="AD64" s="74">
        <f t="shared" si="17"/>
        <v>0.1</v>
      </c>
      <c r="AE64" s="75" t="s">
        <v>681</v>
      </c>
      <c r="AF64" s="60">
        <v>0.1</v>
      </c>
      <c r="AG64" s="67" t="s">
        <v>682</v>
      </c>
      <c r="AH64" s="63">
        <v>44761</v>
      </c>
      <c r="AI64" s="59" t="s">
        <v>221</v>
      </c>
      <c r="AJ64" s="58">
        <v>44772</v>
      </c>
      <c r="AK64" s="57">
        <v>0.1</v>
      </c>
      <c r="AL64" s="50" t="s">
        <v>677</v>
      </c>
      <c r="AM64" s="60">
        <v>0.1</v>
      </c>
      <c r="AN64" s="67" t="s">
        <v>678</v>
      </c>
      <c r="AO64" s="63">
        <v>44847</v>
      </c>
      <c r="AP64" s="59" t="s">
        <v>221</v>
      </c>
      <c r="AQ64" s="58">
        <v>44772</v>
      </c>
      <c r="AR64" s="57">
        <v>0.1</v>
      </c>
      <c r="AS64" s="47" t="s">
        <v>677</v>
      </c>
      <c r="AT64" s="61">
        <f t="shared" si="18"/>
        <v>0.1</v>
      </c>
      <c r="AU64" s="62" t="str">
        <f t="shared" si="19"/>
        <v>Subactividad ejecutada completamente</v>
      </c>
      <c r="AV64" s="63">
        <v>44944</v>
      </c>
      <c r="AW64" s="59" t="s">
        <v>221</v>
      </c>
      <c r="AX64" s="64"/>
      <c r="AY64" s="64"/>
      <c r="AZ64" s="64"/>
      <c r="BA64" s="64"/>
    </row>
    <row r="65" spans="1:53" ht="88.5" customHeight="1">
      <c r="A65" s="65">
        <v>4</v>
      </c>
      <c r="B65" s="66" t="s">
        <v>94</v>
      </c>
      <c r="C65" s="68" t="str">
        <f>IF(B65=Listas!$A$2,Listas!$B$2,IF(B65=Listas!$A$8,Listas!$B$8,IF(B65=Listas!$A$15,Listas!$B$15,IF(B65=Listas!$A$18,Listas!$B$18," "))))</f>
        <v>Orientar el aprovechamiento y uso eficiente y responsable de los recursos minero – energéticos.</v>
      </c>
      <c r="D65" s="67" t="s">
        <v>96</v>
      </c>
      <c r="E65" s="68" t="s">
        <v>683</v>
      </c>
      <c r="F65" s="68" t="s">
        <v>684</v>
      </c>
      <c r="G65" s="62">
        <v>1</v>
      </c>
      <c r="H65" s="62" t="s">
        <v>227</v>
      </c>
      <c r="I65" s="68" t="s">
        <v>685</v>
      </c>
      <c r="J65" s="69">
        <v>0.04</v>
      </c>
      <c r="K65" s="62" t="s">
        <v>23</v>
      </c>
      <c r="L65" s="68" t="s">
        <v>77</v>
      </c>
      <c r="M65" s="68" t="s">
        <v>83</v>
      </c>
      <c r="N65" s="62"/>
      <c r="O65" s="59" t="s">
        <v>218</v>
      </c>
      <c r="P65" s="73"/>
      <c r="Q65" s="71">
        <v>44593</v>
      </c>
      <c r="R65" s="72">
        <v>44612</v>
      </c>
      <c r="S65" s="73"/>
      <c r="T65" s="73"/>
      <c r="U65" s="73"/>
      <c r="V65" s="63">
        <v>44620</v>
      </c>
      <c r="W65" s="60">
        <f>100%*J65</f>
        <v>0.04</v>
      </c>
      <c r="X65" s="67" t="s">
        <v>686</v>
      </c>
      <c r="Y65" s="60">
        <v>0.04</v>
      </c>
      <c r="Z65" s="67" t="s">
        <v>687</v>
      </c>
      <c r="AA65" s="63">
        <v>44670</v>
      </c>
      <c r="AB65" s="67" t="s">
        <v>221</v>
      </c>
      <c r="AC65" s="76">
        <v>44742</v>
      </c>
      <c r="AD65" s="74">
        <f t="shared" si="17"/>
        <v>0.04</v>
      </c>
      <c r="AE65" s="75" t="s">
        <v>688</v>
      </c>
      <c r="AF65" s="60">
        <v>0.04</v>
      </c>
      <c r="AG65" s="67" t="s">
        <v>689</v>
      </c>
      <c r="AH65" s="63">
        <v>44761</v>
      </c>
      <c r="AI65" s="59" t="s">
        <v>221</v>
      </c>
      <c r="AJ65" s="63">
        <v>44620</v>
      </c>
      <c r="AK65" s="57">
        <v>0.04</v>
      </c>
      <c r="AL65" s="50" t="s">
        <v>690</v>
      </c>
      <c r="AM65" s="60">
        <v>0.04</v>
      </c>
      <c r="AN65" s="67" t="s">
        <v>691</v>
      </c>
      <c r="AO65" s="63">
        <v>44847</v>
      </c>
      <c r="AP65" s="59" t="s">
        <v>221</v>
      </c>
      <c r="AQ65" s="63">
        <v>44620</v>
      </c>
      <c r="AR65" s="57">
        <v>0.04</v>
      </c>
      <c r="AS65" s="47" t="s">
        <v>690</v>
      </c>
      <c r="AT65" s="61">
        <f t="shared" si="18"/>
        <v>0.04</v>
      </c>
      <c r="AU65" s="62" t="str">
        <f t="shared" si="19"/>
        <v>Subactividad ejecutada completamente</v>
      </c>
      <c r="AV65" s="63">
        <v>44944</v>
      </c>
      <c r="AW65" s="59" t="s">
        <v>221</v>
      </c>
      <c r="AX65" s="64"/>
      <c r="AY65" s="64"/>
      <c r="AZ65" s="64"/>
      <c r="BA65" s="64"/>
    </row>
    <row r="66" spans="1:53" ht="72.75" customHeight="1">
      <c r="A66" s="65">
        <v>5</v>
      </c>
      <c r="B66" s="66" t="s">
        <v>94</v>
      </c>
      <c r="C66" s="68" t="str">
        <f>IF(B66=Listas!$A$2,Listas!$B$2,IF(B66=Listas!$A$8,Listas!$B$8,IF(B66=Listas!$A$15,Listas!$B$15,IF(B66=Listas!$A$18,Listas!$B$18," "))))</f>
        <v>Orientar el aprovechamiento y uso eficiente y responsable de los recursos minero – energéticos.</v>
      </c>
      <c r="D66" s="67" t="s">
        <v>96</v>
      </c>
      <c r="E66" s="68" t="s">
        <v>683</v>
      </c>
      <c r="F66" s="68" t="s">
        <v>684</v>
      </c>
      <c r="G66" s="62"/>
      <c r="H66" s="62"/>
      <c r="I66" s="68" t="s">
        <v>692</v>
      </c>
      <c r="J66" s="69">
        <v>0.06</v>
      </c>
      <c r="K66" s="62" t="s">
        <v>16</v>
      </c>
      <c r="L66" s="68" t="s">
        <v>32</v>
      </c>
      <c r="M66" s="68" t="s">
        <v>83</v>
      </c>
      <c r="N66" s="59" t="s">
        <v>218</v>
      </c>
      <c r="O66" s="70"/>
      <c r="P66" s="67" t="s">
        <v>115</v>
      </c>
      <c r="Q66" s="71">
        <v>44621</v>
      </c>
      <c r="R66" s="72">
        <v>44742</v>
      </c>
      <c r="S66" s="73"/>
      <c r="T66" s="73"/>
      <c r="U66" s="73"/>
      <c r="V66" s="63">
        <v>44651</v>
      </c>
      <c r="W66" s="60">
        <f>50%*J66</f>
        <v>0.03</v>
      </c>
      <c r="X66" s="67" t="s">
        <v>693</v>
      </c>
      <c r="Y66" s="60">
        <v>0.03</v>
      </c>
      <c r="Z66" s="67" t="s">
        <v>694</v>
      </c>
      <c r="AA66" s="63">
        <v>44670</v>
      </c>
      <c r="AB66" s="67" t="s">
        <v>231</v>
      </c>
      <c r="AC66" s="76">
        <v>44742</v>
      </c>
      <c r="AD66" s="74">
        <f>50%*J66</f>
        <v>0.03</v>
      </c>
      <c r="AE66" s="75" t="s">
        <v>695</v>
      </c>
      <c r="AF66" s="60">
        <v>0.03</v>
      </c>
      <c r="AG66" s="67" t="s">
        <v>696</v>
      </c>
      <c r="AH66" s="63">
        <v>44761</v>
      </c>
      <c r="AI66" s="59" t="s">
        <v>337</v>
      </c>
      <c r="AJ66" s="58">
        <v>44824</v>
      </c>
      <c r="AK66" s="57">
        <v>0.06</v>
      </c>
      <c r="AL66" s="50" t="s">
        <v>697</v>
      </c>
      <c r="AM66" s="60">
        <v>0.06</v>
      </c>
      <c r="AN66" s="59" t="s">
        <v>698</v>
      </c>
      <c r="AO66" s="63">
        <v>44847</v>
      </c>
      <c r="AP66" s="59" t="s">
        <v>221</v>
      </c>
      <c r="AQ66" s="58">
        <v>44824</v>
      </c>
      <c r="AR66" s="57">
        <v>0.06</v>
      </c>
      <c r="AS66" s="47" t="s">
        <v>697</v>
      </c>
      <c r="AT66" s="61">
        <f t="shared" si="18"/>
        <v>0.06</v>
      </c>
      <c r="AU66" s="62" t="str">
        <f t="shared" si="19"/>
        <v>Subactividad ejecutada completamente</v>
      </c>
      <c r="AV66" s="63">
        <v>44944</v>
      </c>
      <c r="AW66" s="59" t="s">
        <v>221</v>
      </c>
      <c r="AX66" s="64"/>
      <c r="AY66" s="64"/>
      <c r="AZ66" s="64"/>
      <c r="BA66" s="64"/>
    </row>
    <row r="67" spans="1:53" ht="64.5" customHeight="1">
      <c r="A67" s="65">
        <v>6</v>
      </c>
      <c r="B67" s="66" t="s">
        <v>94</v>
      </c>
      <c r="C67" s="68" t="str">
        <f>IF(B67=Listas!$A$2,Listas!$B$2,IF(B67=Listas!$A$8,Listas!$B$8,IF(B67=Listas!$A$15,Listas!$B$15,IF(B67=Listas!$A$18,Listas!$B$18," "))))</f>
        <v>Orientar el aprovechamiento y uso eficiente y responsable de los recursos minero – energéticos.</v>
      </c>
      <c r="D67" s="67" t="s">
        <v>96</v>
      </c>
      <c r="E67" s="68" t="s">
        <v>683</v>
      </c>
      <c r="F67" s="68" t="s">
        <v>684</v>
      </c>
      <c r="G67" s="62"/>
      <c r="H67" s="62"/>
      <c r="I67" s="68" t="s">
        <v>699</v>
      </c>
      <c r="J67" s="69">
        <v>0.06</v>
      </c>
      <c r="K67" s="62" t="s">
        <v>23</v>
      </c>
      <c r="L67" s="68" t="s">
        <v>77</v>
      </c>
      <c r="M67" s="68" t="s">
        <v>83</v>
      </c>
      <c r="N67" s="62"/>
      <c r="O67" s="59" t="s">
        <v>218</v>
      </c>
      <c r="P67" s="73"/>
      <c r="Q67" s="71">
        <v>44713</v>
      </c>
      <c r="R67" s="72">
        <v>44864</v>
      </c>
      <c r="S67" s="73"/>
      <c r="T67" s="73"/>
      <c r="U67" s="73"/>
      <c r="V67" s="71"/>
      <c r="W67" s="60">
        <v>0</v>
      </c>
      <c r="X67" s="67"/>
      <c r="Y67" s="61"/>
      <c r="Z67" s="62"/>
      <c r="AA67" s="71"/>
      <c r="AB67" s="67" t="s">
        <v>285</v>
      </c>
      <c r="AC67" s="76"/>
      <c r="AD67" s="74">
        <v>0</v>
      </c>
      <c r="AE67" s="75"/>
      <c r="AF67" s="60">
        <v>0</v>
      </c>
      <c r="AG67" s="67" t="s">
        <v>700</v>
      </c>
      <c r="AH67" s="63">
        <v>44761</v>
      </c>
      <c r="AI67" s="59" t="s">
        <v>399</v>
      </c>
      <c r="AJ67" s="58">
        <v>44826</v>
      </c>
      <c r="AK67" s="57">
        <v>0.02</v>
      </c>
      <c r="AL67" s="50" t="s">
        <v>701</v>
      </c>
      <c r="AM67" s="60">
        <v>0.02</v>
      </c>
      <c r="AN67" s="59" t="s">
        <v>702</v>
      </c>
      <c r="AO67" s="63">
        <v>44847</v>
      </c>
      <c r="AP67" s="59" t="s">
        <v>246</v>
      </c>
      <c r="AQ67" s="63">
        <v>44918</v>
      </c>
      <c r="AR67" s="60">
        <v>0.06</v>
      </c>
      <c r="AS67" s="86" t="s">
        <v>703</v>
      </c>
      <c r="AT67" s="61">
        <f t="shared" ref="AT67:AT68" si="20">AR67</f>
        <v>0.06</v>
      </c>
      <c r="AU67" s="62" t="str">
        <f t="shared" si="19"/>
        <v>Subactividad ejecutada completamente</v>
      </c>
      <c r="AV67" s="63">
        <v>44944</v>
      </c>
      <c r="AW67" s="62" t="str">
        <f>IF(AT67=J67,"Cumplida","Revisar")</f>
        <v>Cumplida</v>
      </c>
      <c r="AX67" s="64"/>
      <c r="AY67" s="64"/>
      <c r="AZ67" s="64"/>
      <c r="BA67" s="64"/>
    </row>
    <row r="68" spans="1:53" ht="103.5" customHeight="1">
      <c r="A68" s="65">
        <v>7</v>
      </c>
      <c r="B68" s="66" t="s">
        <v>94</v>
      </c>
      <c r="C68" s="68" t="str">
        <f>IF(B68=Listas!$A$2,Listas!$B$2,IF(B68=Listas!$A$8,Listas!$B$8,IF(B68=Listas!$A$15,Listas!$B$15,IF(B68=Listas!$A$18,Listas!$B$18," "))))</f>
        <v>Orientar el aprovechamiento y uso eficiente y responsable de los recursos minero – energéticos.</v>
      </c>
      <c r="D68" s="67" t="s">
        <v>96</v>
      </c>
      <c r="E68" s="68" t="s">
        <v>683</v>
      </c>
      <c r="F68" s="68" t="s">
        <v>684</v>
      </c>
      <c r="G68" s="62"/>
      <c r="H68" s="62"/>
      <c r="I68" s="68" t="s">
        <v>704</v>
      </c>
      <c r="J68" s="69">
        <v>0.09</v>
      </c>
      <c r="K68" s="62" t="s">
        <v>23</v>
      </c>
      <c r="L68" s="68" t="s">
        <v>77</v>
      </c>
      <c r="M68" s="68" t="s">
        <v>83</v>
      </c>
      <c r="N68" s="59" t="s">
        <v>218</v>
      </c>
      <c r="O68" s="70"/>
      <c r="P68" s="73" t="s">
        <v>108</v>
      </c>
      <c r="Q68" s="71">
        <v>44713</v>
      </c>
      <c r="R68" s="72">
        <v>44925</v>
      </c>
      <c r="S68" s="73"/>
      <c r="T68" s="73"/>
      <c r="U68" s="73"/>
      <c r="V68" s="71"/>
      <c r="W68" s="60">
        <v>0</v>
      </c>
      <c r="X68" s="67"/>
      <c r="Y68" s="61"/>
      <c r="Z68" s="62"/>
      <c r="AA68" s="71"/>
      <c r="AB68" s="67" t="s">
        <v>285</v>
      </c>
      <c r="AC68" s="76"/>
      <c r="AD68" s="74">
        <v>0</v>
      </c>
      <c r="AE68" s="75"/>
      <c r="AF68" s="60">
        <v>0</v>
      </c>
      <c r="AG68" s="67" t="s">
        <v>705</v>
      </c>
      <c r="AH68" s="63">
        <v>44761</v>
      </c>
      <c r="AI68" s="59" t="s">
        <v>399</v>
      </c>
      <c r="AJ68" s="52"/>
      <c r="AK68" s="57">
        <v>0</v>
      </c>
      <c r="AL68" s="50" t="s">
        <v>706</v>
      </c>
      <c r="AM68" s="60">
        <v>0</v>
      </c>
      <c r="AN68" s="67" t="s">
        <v>707</v>
      </c>
      <c r="AO68" s="63">
        <v>44847</v>
      </c>
      <c r="AP68" s="59" t="s">
        <v>399</v>
      </c>
      <c r="AQ68" s="63">
        <v>44918</v>
      </c>
      <c r="AR68" s="60">
        <v>0.03</v>
      </c>
      <c r="AS68" s="86" t="s">
        <v>708</v>
      </c>
      <c r="AT68" s="61">
        <f t="shared" si="20"/>
        <v>0.03</v>
      </c>
      <c r="AU68" s="59" t="s">
        <v>454</v>
      </c>
      <c r="AV68" s="63">
        <v>44944</v>
      </c>
      <c r="AW68" s="59" t="s">
        <v>337</v>
      </c>
      <c r="AX68" s="64"/>
      <c r="AY68" s="64"/>
      <c r="AZ68" s="64"/>
      <c r="BA68" s="64"/>
    </row>
    <row r="69" spans="1:53" ht="78" customHeight="1">
      <c r="A69" s="65">
        <v>8</v>
      </c>
      <c r="B69" s="66" t="s">
        <v>110</v>
      </c>
      <c r="C69" s="68" t="str">
        <f>IF(B69=Listas!$A$2,Listas!$B$2,IF(B69=Listas!$A$8,Listas!$B$8,IF(B69=Listas!$A$15,Listas!$B$15,IF(B69=Listas!$A$18,Listas!$B$18," "))))</f>
        <v>Desarrollar las acciones necesarias que permitan materializar los planes, programas y proyectos en el sector minero energético.</v>
      </c>
      <c r="D69" s="67" t="s">
        <v>117</v>
      </c>
      <c r="E69" s="68" t="s">
        <v>709</v>
      </c>
      <c r="F69" s="68" t="s">
        <v>710</v>
      </c>
      <c r="G69" s="62">
        <v>1</v>
      </c>
      <c r="H69" s="62" t="s">
        <v>227</v>
      </c>
      <c r="I69" s="68" t="s">
        <v>711</v>
      </c>
      <c r="J69" s="69">
        <v>0.05</v>
      </c>
      <c r="K69" s="62" t="s">
        <v>23</v>
      </c>
      <c r="L69" s="68" t="s">
        <v>77</v>
      </c>
      <c r="M69" s="68" t="s">
        <v>88</v>
      </c>
      <c r="N69" s="62"/>
      <c r="O69" s="59" t="s">
        <v>218</v>
      </c>
      <c r="P69" s="73"/>
      <c r="Q69" s="71">
        <v>44575</v>
      </c>
      <c r="R69" s="72">
        <v>44681</v>
      </c>
      <c r="S69" s="73"/>
      <c r="T69" s="73"/>
      <c r="U69" s="73"/>
      <c r="V69" s="63">
        <v>44651</v>
      </c>
      <c r="W69" s="60">
        <f>80%*J69</f>
        <v>4.0000000000000008E-2</v>
      </c>
      <c r="X69" s="67" t="s">
        <v>712</v>
      </c>
      <c r="Y69" s="60">
        <v>0.04</v>
      </c>
      <c r="Z69" s="67" t="s">
        <v>713</v>
      </c>
      <c r="AA69" s="63">
        <v>44670</v>
      </c>
      <c r="AB69" s="67" t="s">
        <v>231</v>
      </c>
      <c r="AC69" s="76">
        <v>44694</v>
      </c>
      <c r="AD69" s="74">
        <f>80%*J69</f>
        <v>4.0000000000000008E-2</v>
      </c>
      <c r="AE69" s="75" t="s">
        <v>714</v>
      </c>
      <c r="AF69" s="60">
        <v>0.04</v>
      </c>
      <c r="AG69" s="67" t="s">
        <v>715</v>
      </c>
      <c r="AH69" s="63">
        <v>44761</v>
      </c>
      <c r="AI69" s="59" t="s">
        <v>337</v>
      </c>
      <c r="AJ69" s="58">
        <v>44778</v>
      </c>
      <c r="AK69" s="57">
        <v>0.05</v>
      </c>
      <c r="AL69" s="50" t="s">
        <v>716</v>
      </c>
      <c r="AM69" s="60">
        <v>0.05</v>
      </c>
      <c r="AN69" s="59" t="s">
        <v>717</v>
      </c>
      <c r="AO69" s="63">
        <v>44847</v>
      </c>
      <c r="AP69" s="59" t="s">
        <v>221</v>
      </c>
      <c r="AQ69" s="58">
        <v>44778</v>
      </c>
      <c r="AR69" s="57">
        <v>0.05</v>
      </c>
      <c r="AS69" s="47" t="s">
        <v>716</v>
      </c>
      <c r="AT69" s="61">
        <f>AM69</f>
        <v>0.05</v>
      </c>
      <c r="AU69" s="62" t="str">
        <f t="shared" ref="AU69:AU77" si="21">IF(AW69="Cumplida","Subactividad ejecutada completamente","Subactividad no cumplida")</f>
        <v>Subactividad ejecutada completamente</v>
      </c>
      <c r="AV69" s="63">
        <v>44944</v>
      </c>
      <c r="AW69" s="59" t="s">
        <v>221</v>
      </c>
      <c r="AX69" s="64"/>
      <c r="AY69" s="64"/>
      <c r="AZ69" s="64"/>
      <c r="BA69" s="64"/>
    </row>
    <row r="70" spans="1:53" ht="109.5" customHeight="1">
      <c r="A70" s="65">
        <v>9</v>
      </c>
      <c r="B70" s="66" t="s">
        <v>110</v>
      </c>
      <c r="C70" s="68" t="str">
        <f>IF(B70=Listas!$A$2,Listas!$B$2,IF(B70=Listas!$A$8,Listas!$B$8,IF(B70=Listas!$A$15,Listas!$B$15,IF(B70=Listas!$A$18,Listas!$B$18," "))))</f>
        <v>Desarrollar las acciones necesarias que permitan materializar los planes, programas y proyectos en el sector minero energético.</v>
      </c>
      <c r="D70" s="67" t="s">
        <v>117</v>
      </c>
      <c r="E70" s="68" t="s">
        <v>709</v>
      </c>
      <c r="F70" s="68" t="s">
        <v>710</v>
      </c>
      <c r="G70" s="62">
        <v>1</v>
      </c>
      <c r="H70" s="62" t="s">
        <v>227</v>
      </c>
      <c r="I70" s="68" t="s">
        <v>718</v>
      </c>
      <c r="J70" s="69">
        <v>0.05</v>
      </c>
      <c r="K70" s="62" t="s">
        <v>23</v>
      </c>
      <c r="L70" s="68" t="s">
        <v>77</v>
      </c>
      <c r="M70" s="68" t="s">
        <v>88</v>
      </c>
      <c r="N70" s="62"/>
      <c r="O70" s="59" t="s">
        <v>218</v>
      </c>
      <c r="P70" s="73"/>
      <c r="Q70" s="71">
        <v>44562</v>
      </c>
      <c r="R70" s="72">
        <v>44742</v>
      </c>
      <c r="S70" s="73"/>
      <c r="T70" s="73"/>
      <c r="U70" s="73"/>
      <c r="V70" s="63">
        <v>44651</v>
      </c>
      <c r="W70" s="60">
        <f>40%*J70</f>
        <v>2.0000000000000004E-2</v>
      </c>
      <c r="X70" s="67" t="s">
        <v>719</v>
      </c>
      <c r="Y70" s="60">
        <v>0.02</v>
      </c>
      <c r="Z70" s="67" t="s">
        <v>720</v>
      </c>
      <c r="AA70" s="63">
        <v>44670</v>
      </c>
      <c r="AB70" s="67" t="s">
        <v>231</v>
      </c>
      <c r="AC70" s="76"/>
      <c r="AD70" s="74">
        <f t="shared" ref="AD70:AD71" si="22">50%*J70</f>
        <v>2.5000000000000001E-2</v>
      </c>
      <c r="AE70" s="75" t="s">
        <v>721</v>
      </c>
      <c r="AF70" s="60">
        <v>2.5000000000000001E-2</v>
      </c>
      <c r="AG70" s="67" t="s">
        <v>722</v>
      </c>
      <c r="AH70" s="63">
        <v>44761</v>
      </c>
      <c r="AI70" s="59" t="s">
        <v>337</v>
      </c>
      <c r="AJ70" s="58">
        <v>44778</v>
      </c>
      <c r="AK70" s="57">
        <v>4.4999999999999998E-2</v>
      </c>
      <c r="AL70" s="50" t="s">
        <v>723</v>
      </c>
      <c r="AM70" s="60">
        <v>4.4999999999999998E-2</v>
      </c>
      <c r="AN70" s="59" t="s">
        <v>724</v>
      </c>
      <c r="AO70" s="63">
        <v>44847</v>
      </c>
      <c r="AP70" s="59" t="s">
        <v>337</v>
      </c>
      <c r="AQ70" s="58">
        <v>44778</v>
      </c>
      <c r="AR70" s="57">
        <v>0.05</v>
      </c>
      <c r="AS70" s="88" t="s">
        <v>725</v>
      </c>
      <c r="AT70" s="61">
        <f>AR70</f>
        <v>0.05</v>
      </c>
      <c r="AU70" s="62" t="str">
        <f t="shared" si="21"/>
        <v>Subactividad ejecutada completamente</v>
      </c>
      <c r="AV70" s="63">
        <v>44944</v>
      </c>
      <c r="AW70" s="62" t="str">
        <f>IF(AT70=J70,"Cumplida","Revisar")</f>
        <v>Cumplida</v>
      </c>
      <c r="AX70" s="64"/>
      <c r="AY70" s="64"/>
      <c r="AZ70" s="64"/>
      <c r="BA70" s="64"/>
    </row>
    <row r="71" spans="1:53" ht="64.5" customHeight="1">
      <c r="A71" s="65">
        <v>10</v>
      </c>
      <c r="B71" s="66" t="s">
        <v>110</v>
      </c>
      <c r="C71" s="68" t="str">
        <f>IF(B71=Listas!$A$2,Listas!$B$2,IF(B71=Listas!$A$8,Listas!$B$8,IF(B71=Listas!$A$15,Listas!$B$15,IF(B71=Listas!$A$18,Listas!$B$18," "))))</f>
        <v>Desarrollar las acciones necesarias que permitan materializar los planes, programas y proyectos en el sector minero energético.</v>
      </c>
      <c r="D71" s="67" t="s">
        <v>117</v>
      </c>
      <c r="E71" s="68" t="s">
        <v>709</v>
      </c>
      <c r="F71" s="68" t="s">
        <v>726</v>
      </c>
      <c r="G71" s="62">
        <v>1</v>
      </c>
      <c r="H71" s="62" t="s">
        <v>227</v>
      </c>
      <c r="I71" s="68" t="s">
        <v>727</v>
      </c>
      <c r="J71" s="69">
        <v>0.05</v>
      </c>
      <c r="K71" s="62" t="s">
        <v>16</v>
      </c>
      <c r="L71" s="68" t="s">
        <v>32</v>
      </c>
      <c r="M71" s="68" t="s">
        <v>88</v>
      </c>
      <c r="N71" s="62"/>
      <c r="O71" s="59" t="s">
        <v>218</v>
      </c>
      <c r="P71" s="73"/>
      <c r="Q71" s="71">
        <v>44621</v>
      </c>
      <c r="R71" s="72">
        <v>44772</v>
      </c>
      <c r="S71" s="73"/>
      <c r="T71" s="73"/>
      <c r="U71" s="73"/>
      <c r="V71" s="63">
        <v>44651</v>
      </c>
      <c r="W71" s="60">
        <f>30%*J71</f>
        <v>1.4999999999999999E-2</v>
      </c>
      <c r="X71" s="67" t="s">
        <v>728</v>
      </c>
      <c r="Y71" s="60">
        <v>1.4999999999999999E-2</v>
      </c>
      <c r="Z71" s="67" t="s">
        <v>729</v>
      </c>
      <c r="AA71" s="63">
        <v>44670</v>
      </c>
      <c r="AB71" s="67" t="s">
        <v>231</v>
      </c>
      <c r="AC71" s="76"/>
      <c r="AD71" s="74">
        <f t="shared" si="22"/>
        <v>2.5000000000000001E-2</v>
      </c>
      <c r="AE71" s="75" t="s">
        <v>730</v>
      </c>
      <c r="AF71" s="60">
        <v>2.5000000000000001E-2</v>
      </c>
      <c r="AG71" s="67" t="s">
        <v>731</v>
      </c>
      <c r="AH71" s="63">
        <v>44761</v>
      </c>
      <c r="AI71" s="59" t="s">
        <v>246</v>
      </c>
      <c r="AJ71" s="58">
        <v>44778</v>
      </c>
      <c r="AK71" s="57">
        <v>0.05</v>
      </c>
      <c r="AL71" s="79" t="s">
        <v>732</v>
      </c>
      <c r="AM71" s="60">
        <v>0.05</v>
      </c>
      <c r="AN71" s="59" t="s">
        <v>717</v>
      </c>
      <c r="AO71" s="63">
        <v>44847</v>
      </c>
      <c r="AP71" s="59" t="s">
        <v>221</v>
      </c>
      <c r="AQ71" s="58">
        <v>44778</v>
      </c>
      <c r="AR71" s="57">
        <v>0.05</v>
      </c>
      <c r="AS71" s="88" t="s">
        <v>733</v>
      </c>
      <c r="AT71" s="61">
        <f t="shared" ref="AT71:AT76" si="23">AM71</f>
        <v>0.05</v>
      </c>
      <c r="AU71" s="62" t="str">
        <f t="shared" si="21"/>
        <v>Subactividad ejecutada completamente</v>
      </c>
      <c r="AV71" s="63">
        <v>44944</v>
      </c>
      <c r="AW71" s="59" t="s">
        <v>221</v>
      </c>
      <c r="AX71" s="64"/>
      <c r="AY71" s="64"/>
      <c r="AZ71" s="64"/>
      <c r="BA71" s="64"/>
    </row>
    <row r="72" spans="1:53" ht="64.5" customHeight="1">
      <c r="A72" s="65">
        <v>11</v>
      </c>
      <c r="B72" s="66" t="s">
        <v>110</v>
      </c>
      <c r="C72" s="68" t="str">
        <f>IF(B72=Listas!$A$2,Listas!$B$2,IF(B72=Listas!$A$8,Listas!$B$8,IF(B72=Listas!$A$15,Listas!$B$15,IF(B72=Listas!$A$18,Listas!$B$18," "))))</f>
        <v>Desarrollar las acciones necesarias que permitan materializar los planes, programas y proyectos en el sector minero energético.</v>
      </c>
      <c r="D72" s="67" t="s">
        <v>117</v>
      </c>
      <c r="E72" s="68" t="s">
        <v>709</v>
      </c>
      <c r="F72" s="68" t="s">
        <v>726</v>
      </c>
      <c r="G72" s="62">
        <v>1</v>
      </c>
      <c r="H72" s="62" t="s">
        <v>227</v>
      </c>
      <c r="I72" s="68" t="s">
        <v>734</v>
      </c>
      <c r="J72" s="69">
        <v>0.05</v>
      </c>
      <c r="K72" s="62" t="s">
        <v>16</v>
      </c>
      <c r="L72" s="68" t="s">
        <v>32</v>
      </c>
      <c r="M72" s="68" t="s">
        <v>88</v>
      </c>
      <c r="N72" s="62"/>
      <c r="O72" s="59" t="s">
        <v>218</v>
      </c>
      <c r="P72" s="73"/>
      <c r="Q72" s="71">
        <v>44562</v>
      </c>
      <c r="R72" s="72">
        <v>44742</v>
      </c>
      <c r="S72" s="73"/>
      <c r="T72" s="73"/>
      <c r="U72" s="73"/>
      <c r="V72" s="63">
        <v>44651</v>
      </c>
      <c r="W72" s="60">
        <f>50%*J72</f>
        <v>2.5000000000000001E-2</v>
      </c>
      <c r="X72" s="67" t="s">
        <v>735</v>
      </c>
      <c r="Y72" s="60">
        <v>2.5000000000000001E-2</v>
      </c>
      <c r="Z72" s="67" t="s">
        <v>694</v>
      </c>
      <c r="AA72" s="63">
        <v>44670</v>
      </c>
      <c r="AB72" s="67" t="s">
        <v>231</v>
      </c>
      <c r="AC72" s="76"/>
      <c r="AD72" s="74">
        <f>80%*J72</f>
        <v>4.0000000000000008E-2</v>
      </c>
      <c r="AE72" s="75" t="s">
        <v>736</v>
      </c>
      <c r="AF72" s="60">
        <v>0.04</v>
      </c>
      <c r="AG72" s="67" t="s">
        <v>737</v>
      </c>
      <c r="AH72" s="63">
        <v>44761</v>
      </c>
      <c r="AI72" s="59" t="s">
        <v>337</v>
      </c>
      <c r="AJ72" s="58">
        <v>44778</v>
      </c>
      <c r="AK72" s="57">
        <v>0.05</v>
      </c>
      <c r="AL72" s="79" t="s">
        <v>738</v>
      </c>
      <c r="AM72" s="60">
        <v>0.05</v>
      </c>
      <c r="AN72" s="59" t="s">
        <v>717</v>
      </c>
      <c r="AO72" s="63">
        <v>44847</v>
      </c>
      <c r="AP72" s="59" t="s">
        <v>221</v>
      </c>
      <c r="AQ72" s="58">
        <v>44778</v>
      </c>
      <c r="AR72" s="57">
        <v>0.05</v>
      </c>
      <c r="AS72" s="88" t="s">
        <v>739</v>
      </c>
      <c r="AT72" s="61">
        <f t="shared" si="23"/>
        <v>0.05</v>
      </c>
      <c r="AU72" s="62" t="str">
        <f t="shared" si="21"/>
        <v>Subactividad ejecutada completamente</v>
      </c>
      <c r="AV72" s="63">
        <v>44944</v>
      </c>
      <c r="AW72" s="59" t="s">
        <v>221</v>
      </c>
      <c r="AX72" s="64"/>
      <c r="AY72" s="64"/>
      <c r="AZ72" s="64"/>
      <c r="BA72" s="64"/>
    </row>
    <row r="73" spans="1:53" ht="129.75" customHeight="1">
      <c r="A73" s="65">
        <v>12</v>
      </c>
      <c r="B73" s="66" t="s">
        <v>110</v>
      </c>
      <c r="C73" s="68" t="str">
        <f>IF(B73=Listas!$A$2,Listas!$B$2,IF(B73=Listas!$A$8,Listas!$B$8,IF(B73=Listas!$A$15,Listas!$B$15,IF(B73=Listas!$A$18,Listas!$B$18," "))))</f>
        <v>Desarrollar las acciones necesarias que permitan materializar los planes, programas y proyectos en el sector minero energético.</v>
      </c>
      <c r="D73" s="67" t="s">
        <v>117</v>
      </c>
      <c r="E73" s="68" t="s">
        <v>709</v>
      </c>
      <c r="F73" s="68" t="s">
        <v>726</v>
      </c>
      <c r="G73" s="62">
        <v>1</v>
      </c>
      <c r="H73" s="62" t="s">
        <v>227</v>
      </c>
      <c r="I73" s="68" t="s">
        <v>740</v>
      </c>
      <c r="J73" s="69">
        <v>0.05</v>
      </c>
      <c r="K73" s="62" t="s">
        <v>16</v>
      </c>
      <c r="L73" s="68" t="s">
        <v>32</v>
      </c>
      <c r="M73" s="68" t="s">
        <v>88</v>
      </c>
      <c r="N73" s="62"/>
      <c r="O73" s="59" t="s">
        <v>218</v>
      </c>
      <c r="P73" s="73"/>
      <c r="Q73" s="71">
        <v>44652</v>
      </c>
      <c r="R73" s="72">
        <v>44834</v>
      </c>
      <c r="S73" s="73"/>
      <c r="T73" s="73"/>
      <c r="U73" s="73"/>
      <c r="V73" s="63">
        <v>44651</v>
      </c>
      <c r="W73" s="60">
        <f t="shared" ref="W73:W74" si="24">10%*J73</f>
        <v>5.000000000000001E-3</v>
      </c>
      <c r="X73" s="67" t="s">
        <v>741</v>
      </c>
      <c r="Y73" s="60">
        <v>5.0000000000000001E-3</v>
      </c>
      <c r="Z73" s="67"/>
      <c r="AA73" s="60"/>
      <c r="AB73" s="67" t="s">
        <v>231</v>
      </c>
      <c r="AC73" s="76"/>
      <c r="AD73" s="74">
        <f t="shared" ref="AD73:AD74" si="25">30%*J73</f>
        <v>1.4999999999999999E-2</v>
      </c>
      <c r="AE73" s="75" t="s">
        <v>742</v>
      </c>
      <c r="AF73" s="60">
        <v>1.4999999999999999E-2</v>
      </c>
      <c r="AG73" s="67" t="s">
        <v>743</v>
      </c>
      <c r="AH73" s="63">
        <v>44761</v>
      </c>
      <c r="AI73" s="59" t="s">
        <v>246</v>
      </c>
      <c r="AJ73" s="58">
        <v>44834</v>
      </c>
      <c r="AK73" s="57">
        <v>0.05</v>
      </c>
      <c r="AL73" s="50" t="s">
        <v>744</v>
      </c>
      <c r="AM73" s="60">
        <v>0.05</v>
      </c>
      <c r="AN73" s="59" t="s">
        <v>745</v>
      </c>
      <c r="AO73" s="63">
        <v>44847</v>
      </c>
      <c r="AP73" s="59" t="s">
        <v>221</v>
      </c>
      <c r="AQ73" s="58">
        <v>44926</v>
      </c>
      <c r="AR73" s="57">
        <v>0.05</v>
      </c>
      <c r="AS73" s="88" t="s">
        <v>746</v>
      </c>
      <c r="AT73" s="61">
        <f t="shared" si="23"/>
        <v>0.05</v>
      </c>
      <c r="AU73" s="62" t="str">
        <f t="shared" si="21"/>
        <v>Subactividad ejecutada completamente</v>
      </c>
      <c r="AV73" s="63">
        <v>44944</v>
      </c>
      <c r="AW73" s="59" t="s">
        <v>221</v>
      </c>
      <c r="AX73" s="64"/>
      <c r="AY73" s="64"/>
      <c r="AZ73" s="64"/>
      <c r="BA73" s="64"/>
    </row>
    <row r="74" spans="1:53" ht="84.75" customHeight="1">
      <c r="A74" s="65">
        <v>13</v>
      </c>
      <c r="B74" s="66" t="s">
        <v>94</v>
      </c>
      <c r="C74" s="68" t="str">
        <f>IF(B74=Listas!$A$2,Listas!$B$2,IF(B74=Listas!$A$8,Listas!$B$8,IF(B74=Listas!$A$15,Listas!$B$15,IF(B74=Listas!$A$18,Listas!$B$18," "))))</f>
        <v>Orientar el aprovechamiento y uso eficiente y responsable de los recursos minero – energéticos.</v>
      </c>
      <c r="D74" s="67" t="s">
        <v>96</v>
      </c>
      <c r="E74" s="68" t="s">
        <v>747</v>
      </c>
      <c r="F74" s="68" t="s">
        <v>748</v>
      </c>
      <c r="G74" s="62">
        <v>1</v>
      </c>
      <c r="H74" s="62" t="s">
        <v>556</v>
      </c>
      <c r="I74" s="67" t="s">
        <v>749</v>
      </c>
      <c r="J74" s="69">
        <v>0.18</v>
      </c>
      <c r="K74" s="62" t="s">
        <v>23</v>
      </c>
      <c r="L74" s="68" t="s">
        <v>77</v>
      </c>
      <c r="M74" s="68" t="s">
        <v>83</v>
      </c>
      <c r="N74" s="62"/>
      <c r="O74" s="59" t="s">
        <v>218</v>
      </c>
      <c r="P74" s="68"/>
      <c r="Q74" s="63">
        <v>44650</v>
      </c>
      <c r="R74" s="72">
        <v>44834</v>
      </c>
      <c r="S74" s="68"/>
      <c r="T74" s="68"/>
      <c r="U74" s="68"/>
      <c r="V74" s="63">
        <v>44651</v>
      </c>
      <c r="W74" s="60">
        <f t="shared" si="24"/>
        <v>1.7999999999999999E-2</v>
      </c>
      <c r="X74" s="67" t="s">
        <v>750</v>
      </c>
      <c r="Y74" s="60">
        <v>1.7999999999999999E-2</v>
      </c>
      <c r="Z74" s="67" t="s">
        <v>751</v>
      </c>
      <c r="AA74" s="63">
        <v>44670</v>
      </c>
      <c r="AB74" s="67" t="s">
        <v>231</v>
      </c>
      <c r="AC74" s="76">
        <v>44742</v>
      </c>
      <c r="AD74" s="74">
        <f t="shared" si="25"/>
        <v>5.3999999999999999E-2</v>
      </c>
      <c r="AE74" s="75" t="s">
        <v>752</v>
      </c>
      <c r="AF74" s="60">
        <v>7.1999999999999995E-2</v>
      </c>
      <c r="AG74" s="67" t="s">
        <v>753</v>
      </c>
      <c r="AH74" s="63">
        <v>44761</v>
      </c>
      <c r="AI74" s="59" t="s">
        <v>246</v>
      </c>
      <c r="AJ74" s="58">
        <v>44805</v>
      </c>
      <c r="AK74" s="57">
        <v>0.18</v>
      </c>
      <c r="AL74" s="50" t="s">
        <v>754</v>
      </c>
      <c r="AM74" s="60">
        <v>0.18</v>
      </c>
      <c r="AN74" s="59" t="s">
        <v>755</v>
      </c>
      <c r="AO74" s="63">
        <v>44847</v>
      </c>
      <c r="AP74" s="59" t="s">
        <v>221</v>
      </c>
      <c r="AQ74" s="58">
        <v>44805</v>
      </c>
      <c r="AR74" s="57">
        <v>0.18</v>
      </c>
      <c r="AS74" s="88" t="s">
        <v>756</v>
      </c>
      <c r="AT74" s="61">
        <f t="shared" si="23"/>
        <v>0.18</v>
      </c>
      <c r="AU74" s="62" t="str">
        <f t="shared" si="21"/>
        <v>Subactividad ejecutada completamente</v>
      </c>
      <c r="AV74" s="63">
        <v>44944</v>
      </c>
      <c r="AW74" s="59" t="s">
        <v>221</v>
      </c>
      <c r="AX74" s="64"/>
      <c r="AY74" s="64"/>
      <c r="AZ74" s="64"/>
      <c r="BA74" s="64"/>
    </row>
    <row r="75" spans="1:53" ht="64.5" customHeight="1">
      <c r="A75" s="65">
        <v>14</v>
      </c>
      <c r="B75" s="66" t="s">
        <v>94</v>
      </c>
      <c r="C75" s="68" t="str">
        <f>IF(B75=Listas!$A$2,Listas!$B$2,IF(B75=Listas!$A$8,Listas!$B$8,IF(B75=Listas!$A$15,Listas!$B$15,IF(B75=Listas!$A$18,Listas!$B$18," "))))</f>
        <v>Orientar el aprovechamiento y uso eficiente y responsable de los recursos minero – energéticos.</v>
      </c>
      <c r="D75" s="67" t="s">
        <v>96</v>
      </c>
      <c r="E75" s="68" t="s">
        <v>747</v>
      </c>
      <c r="F75" s="68"/>
      <c r="G75" s="62"/>
      <c r="H75" s="62"/>
      <c r="I75" s="68" t="s">
        <v>757</v>
      </c>
      <c r="J75" s="69">
        <v>0.04</v>
      </c>
      <c r="K75" s="62" t="s">
        <v>23</v>
      </c>
      <c r="L75" s="68" t="s">
        <v>77</v>
      </c>
      <c r="M75" s="68" t="s">
        <v>83</v>
      </c>
      <c r="N75" s="62"/>
      <c r="O75" s="59" t="s">
        <v>218</v>
      </c>
      <c r="P75" s="73"/>
      <c r="Q75" s="71">
        <v>44835</v>
      </c>
      <c r="R75" s="72">
        <v>44839</v>
      </c>
      <c r="S75" s="73"/>
      <c r="T75" s="73"/>
      <c r="U75" s="73"/>
      <c r="V75" s="71"/>
      <c r="W75" s="60">
        <v>0</v>
      </c>
      <c r="X75" s="67"/>
      <c r="Y75" s="61"/>
      <c r="Z75" s="62"/>
      <c r="AA75" s="71"/>
      <c r="AB75" s="67" t="s">
        <v>285</v>
      </c>
      <c r="AC75" s="76"/>
      <c r="AD75" s="74">
        <v>0</v>
      </c>
      <c r="AE75" s="75"/>
      <c r="AF75" s="60">
        <v>0</v>
      </c>
      <c r="AG75" s="67" t="s">
        <v>758</v>
      </c>
      <c r="AH75" s="63">
        <v>44761</v>
      </c>
      <c r="AI75" s="59" t="s">
        <v>399</v>
      </c>
      <c r="AJ75" s="58">
        <v>44811</v>
      </c>
      <c r="AK75" s="57">
        <v>0.04</v>
      </c>
      <c r="AL75" s="50" t="s">
        <v>759</v>
      </c>
      <c r="AM75" s="60">
        <v>0.04</v>
      </c>
      <c r="AN75" s="59" t="s">
        <v>717</v>
      </c>
      <c r="AO75" s="63">
        <v>44847</v>
      </c>
      <c r="AP75" s="59" t="s">
        <v>221</v>
      </c>
      <c r="AQ75" s="58">
        <v>44811</v>
      </c>
      <c r="AR75" s="57">
        <v>0.04</v>
      </c>
      <c r="AS75" s="88" t="s">
        <v>760</v>
      </c>
      <c r="AT75" s="61">
        <f t="shared" si="23"/>
        <v>0.04</v>
      </c>
      <c r="AU75" s="62" t="str">
        <f t="shared" si="21"/>
        <v>Subactividad ejecutada completamente</v>
      </c>
      <c r="AV75" s="63">
        <v>44944</v>
      </c>
      <c r="AW75" s="59" t="s">
        <v>221</v>
      </c>
      <c r="AX75" s="64"/>
      <c r="AY75" s="64"/>
      <c r="AZ75" s="64"/>
      <c r="BA75" s="64"/>
    </row>
    <row r="76" spans="1:53" ht="64.5" customHeight="1">
      <c r="A76" s="65">
        <v>15</v>
      </c>
      <c r="B76" s="66" t="s">
        <v>94</v>
      </c>
      <c r="C76" s="68" t="str">
        <f>IF(B76=Listas!$A$2,Listas!$B$2,IF(B76=Listas!$A$8,Listas!$B$8,IF(B76=Listas!$A$15,Listas!$B$15,IF(B76=Listas!$A$18,Listas!$B$18," "))))</f>
        <v>Orientar el aprovechamiento y uso eficiente y responsable de los recursos minero – energéticos.</v>
      </c>
      <c r="D76" s="67" t="s">
        <v>96</v>
      </c>
      <c r="E76" s="68" t="s">
        <v>747</v>
      </c>
      <c r="F76" s="68"/>
      <c r="G76" s="62"/>
      <c r="H76" s="62"/>
      <c r="I76" s="68" t="s">
        <v>761</v>
      </c>
      <c r="J76" s="69">
        <v>0.04</v>
      </c>
      <c r="K76" s="62" t="s">
        <v>23</v>
      </c>
      <c r="L76" s="68" t="s">
        <v>77</v>
      </c>
      <c r="M76" s="68" t="s">
        <v>83</v>
      </c>
      <c r="N76" s="62"/>
      <c r="O76" s="59" t="s">
        <v>218</v>
      </c>
      <c r="P76" s="73"/>
      <c r="Q76" s="71">
        <v>44839</v>
      </c>
      <c r="R76" s="72">
        <v>44844</v>
      </c>
      <c r="S76" s="73"/>
      <c r="T76" s="73"/>
      <c r="U76" s="73"/>
      <c r="V76" s="71"/>
      <c r="W76" s="60">
        <v>0</v>
      </c>
      <c r="X76" s="67"/>
      <c r="Y76" s="61"/>
      <c r="Z76" s="62"/>
      <c r="AA76" s="71"/>
      <c r="AB76" s="67" t="s">
        <v>285</v>
      </c>
      <c r="AC76" s="76"/>
      <c r="AD76" s="74">
        <v>0</v>
      </c>
      <c r="AE76" s="75"/>
      <c r="AF76" s="60">
        <v>0</v>
      </c>
      <c r="AG76" s="67" t="s">
        <v>758</v>
      </c>
      <c r="AH76" s="63">
        <v>44761</v>
      </c>
      <c r="AI76" s="59" t="s">
        <v>399</v>
      </c>
      <c r="AJ76" s="58">
        <v>44827</v>
      </c>
      <c r="AK76" s="57">
        <v>0.04</v>
      </c>
      <c r="AL76" s="50" t="s">
        <v>762</v>
      </c>
      <c r="AM76" s="60">
        <v>0.04</v>
      </c>
      <c r="AN76" s="59" t="s">
        <v>717</v>
      </c>
      <c r="AO76" s="63">
        <v>44847</v>
      </c>
      <c r="AP76" s="59" t="s">
        <v>221</v>
      </c>
      <c r="AQ76" s="58">
        <v>44827</v>
      </c>
      <c r="AR76" s="57">
        <v>0.04</v>
      </c>
      <c r="AS76" s="88" t="s">
        <v>763</v>
      </c>
      <c r="AT76" s="61">
        <f t="shared" si="23"/>
        <v>0.04</v>
      </c>
      <c r="AU76" s="62" t="str">
        <f t="shared" si="21"/>
        <v>Subactividad ejecutada completamente</v>
      </c>
      <c r="AV76" s="63">
        <v>44944</v>
      </c>
      <c r="AW76" s="59" t="s">
        <v>221</v>
      </c>
      <c r="AX76" s="64"/>
      <c r="AY76" s="64"/>
      <c r="AZ76" s="64"/>
      <c r="BA76" s="64"/>
    </row>
    <row r="77" spans="1:53" ht="163.5" customHeight="1">
      <c r="A77" s="65">
        <v>1</v>
      </c>
      <c r="B77" s="66" t="s">
        <v>110</v>
      </c>
      <c r="C77" s="68" t="str">
        <f>IF(B77=Listas!$A$2,Listas!$B$2,IF(B77=Listas!$A$8,Listas!$B$8,IF(B77=Listas!$A$15,Listas!$B$15,IF(B77=Listas!$A$18,Listas!$B$18," "))))</f>
        <v>Desarrollar las acciones necesarias que permitan materializar los planes, programas y proyectos en el sector minero energético.</v>
      </c>
      <c r="D77" s="68" t="s">
        <v>120</v>
      </c>
      <c r="E77" s="68" t="s">
        <v>764</v>
      </c>
      <c r="F77" s="68" t="s">
        <v>765</v>
      </c>
      <c r="G77" s="70">
        <v>1</v>
      </c>
      <c r="H77" s="62" t="s">
        <v>549</v>
      </c>
      <c r="I77" s="68" t="s">
        <v>766</v>
      </c>
      <c r="J77" s="94">
        <v>0.3</v>
      </c>
      <c r="K77" s="59" t="s">
        <v>31</v>
      </c>
      <c r="L77" s="68" t="s">
        <v>59</v>
      </c>
      <c r="M77" s="68" t="s">
        <v>103</v>
      </c>
      <c r="N77" s="62"/>
      <c r="O77" s="59" t="s">
        <v>218</v>
      </c>
      <c r="P77" s="73" t="s">
        <v>119</v>
      </c>
      <c r="Q77" s="71">
        <v>44593</v>
      </c>
      <c r="R77" s="72">
        <v>44926</v>
      </c>
      <c r="S77" s="67" t="s">
        <v>48</v>
      </c>
      <c r="T77" s="67" t="s">
        <v>57</v>
      </c>
      <c r="U77" s="73" t="s">
        <v>77</v>
      </c>
      <c r="V77" s="97">
        <v>44651</v>
      </c>
      <c r="W77" s="60">
        <v>7.4999999999999997E-2</v>
      </c>
      <c r="X77" s="67" t="s">
        <v>767</v>
      </c>
      <c r="Y77" s="60">
        <v>7.4999999999999997E-2</v>
      </c>
      <c r="Z77" s="67" t="s">
        <v>768</v>
      </c>
      <c r="AA77" s="63">
        <v>44670</v>
      </c>
      <c r="AB77" s="67" t="s">
        <v>231</v>
      </c>
      <c r="AC77" s="76">
        <v>44742</v>
      </c>
      <c r="AD77" s="74">
        <v>7.4999999999999997E-2</v>
      </c>
      <c r="AE77" s="67" t="s">
        <v>769</v>
      </c>
      <c r="AF77" s="60">
        <v>0.15</v>
      </c>
      <c r="AG77" s="67" t="s">
        <v>770</v>
      </c>
      <c r="AH77" s="63">
        <v>44761</v>
      </c>
      <c r="AI77" s="59" t="s">
        <v>246</v>
      </c>
      <c r="AJ77" s="58">
        <v>44834</v>
      </c>
      <c r="AK77" s="57">
        <v>7.4999999999999997E-2</v>
      </c>
      <c r="AL77" s="47" t="s">
        <v>771</v>
      </c>
      <c r="AM77" s="60">
        <v>0.22500000000000001</v>
      </c>
      <c r="AN77" s="67" t="s">
        <v>772</v>
      </c>
      <c r="AO77" s="63">
        <v>44847</v>
      </c>
      <c r="AP77" s="59" t="s">
        <v>246</v>
      </c>
      <c r="AQ77" s="63">
        <v>44926</v>
      </c>
      <c r="AR77" s="98">
        <v>0.3</v>
      </c>
      <c r="AS77" s="99" t="s">
        <v>773</v>
      </c>
      <c r="AT77" s="61">
        <f t="shared" ref="AT77:AT81" si="26">AR77</f>
        <v>0.3</v>
      </c>
      <c r="AU77" s="62" t="str">
        <f t="shared" si="21"/>
        <v>Subactividad ejecutada completamente</v>
      </c>
      <c r="AV77" s="63">
        <v>44944</v>
      </c>
      <c r="AW77" s="62" t="str">
        <f>IF(AT77=J77,"Cumplida","Revisar")</f>
        <v>Cumplida</v>
      </c>
      <c r="AX77" s="64"/>
      <c r="AY77" s="64"/>
      <c r="AZ77" s="64"/>
      <c r="BA77" s="64"/>
    </row>
    <row r="78" spans="1:53" ht="231.75" customHeight="1">
      <c r="A78" s="65">
        <v>2</v>
      </c>
      <c r="B78" s="66" t="s">
        <v>110</v>
      </c>
      <c r="C78" s="68" t="str">
        <f>IF(B78=Listas!$A$2,Listas!$B$2,IF(B78=Listas!$A$8,Listas!$B$8,IF(B78=Listas!$A$15,Listas!$B$15,IF(B78=Listas!$A$18,Listas!$B$18," "))))</f>
        <v>Desarrollar las acciones necesarias que permitan materializar los planes, programas y proyectos en el sector minero energético.</v>
      </c>
      <c r="D78" s="68" t="s">
        <v>120</v>
      </c>
      <c r="E78" s="68" t="s">
        <v>764</v>
      </c>
      <c r="F78" s="68" t="s">
        <v>774</v>
      </c>
      <c r="G78" s="70">
        <v>1</v>
      </c>
      <c r="H78" s="62" t="s">
        <v>549</v>
      </c>
      <c r="I78" s="67" t="s">
        <v>775</v>
      </c>
      <c r="J78" s="94">
        <v>0.05</v>
      </c>
      <c r="K78" s="59" t="s">
        <v>31</v>
      </c>
      <c r="L78" s="68" t="s">
        <v>59</v>
      </c>
      <c r="M78" s="68" t="s">
        <v>103</v>
      </c>
      <c r="N78" s="62"/>
      <c r="O78" s="59" t="s">
        <v>218</v>
      </c>
      <c r="P78" s="73" t="s">
        <v>119</v>
      </c>
      <c r="Q78" s="71">
        <v>44593</v>
      </c>
      <c r="R78" s="72">
        <v>44926</v>
      </c>
      <c r="S78" s="67" t="s">
        <v>48</v>
      </c>
      <c r="T78" s="67" t="s">
        <v>57</v>
      </c>
      <c r="U78" s="73" t="s">
        <v>77</v>
      </c>
      <c r="V78" s="71">
        <v>44651</v>
      </c>
      <c r="W78" s="60">
        <v>2.5000000000000001E-2</v>
      </c>
      <c r="X78" s="67" t="s">
        <v>776</v>
      </c>
      <c r="Y78" s="60">
        <v>2.5000000000000001E-2</v>
      </c>
      <c r="Z78" s="67" t="s">
        <v>777</v>
      </c>
      <c r="AA78" s="63">
        <v>44670</v>
      </c>
      <c r="AB78" s="67" t="s">
        <v>221</v>
      </c>
      <c r="AC78" s="76">
        <v>44742</v>
      </c>
      <c r="AD78" s="74">
        <v>0</v>
      </c>
      <c r="AE78" s="67" t="s">
        <v>778</v>
      </c>
      <c r="AF78" s="60">
        <v>2.5000000000000001E-2</v>
      </c>
      <c r="AG78" s="67" t="s">
        <v>779</v>
      </c>
      <c r="AH78" s="63">
        <v>44761</v>
      </c>
      <c r="AI78" s="59" t="s">
        <v>246</v>
      </c>
      <c r="AJ78" s="58">
        <v>44834</v>
      </c>
      <c r="AK78" s="57">
        <v>3.7499999999999999E-2</v>
      </c>
      <c r="AL78" s="67" t="s">
        <v>780</v>
      </c>
      <c r="AM78" s="60">
        <v>3.7499999999999999E-2</v>
      </c>
      <c r="AN78" s="59" t="s">
        <v>781</v>
      </c>
      <c r="AO78" s="63">
        <v>44847</v>
      </c>
      <c r="AP78" s="59" t="s">
        <v>246</v>
      </c>
      <c r="AQ78" s="63">
        <v>44926</v>
      </c>
      <c r="AR78" s="60">
        <v>0.04</v>
      </c>
      <c r="AS78" s="68" t="s">
        <v>782</v>
      </c>
      <c r="AT78" s="61">
        <f t="shared" si="26"/>
        <v>0.04</v>
      </c>
      <c r="AU78" s="59" t="s">
        <v>454</v>
      </c>
      <c r="AV78" s="63">
        <v>44944</v>
      </c>
      <c r="AW78" s="59" t="s">
        <v>337</v>
      </c>
      <c r="AX78" s="64"/>
      <c r="AY78" s="64"/>
      <c r="AZ78" s="64"/>
      <c r="BA78" s="64"/>
    </row>
    <row r="79" spans="1:53" ht="212.25" customHeight="1">
      <c r="A79" s="65">
        <v>3</v>
      </c>
      <c r="B79" s="66" t="s">
        <v>110</v>
      </c>
      <c r="C79" s="68" t="str">
        <f>IF(B79=Listas!$A$2,Listas!$B$2,IF(B79=Listas!$A$8,Listas!$B$8,IF(B79=Listas!$A$15,Listas!$B$15,IF(B79=Listas!$A$18,Listas!$B$18," "))))</f>
        <v>Desarrollar las acciones necesarias que permitan materializar los planes, programas y proyectos en el sector minero energético.</v>
      </c>
      <c r="D79" s="68" t="s">
        <v>120</v>
      </c>
      <c r="E79" s="68" t="s">
        <v>783</v>
      </c>
      <c r="F79" s="68" t="s">
        <v>784</v>
      </c>
      <c r="G79" s="70">
        <v>1</v>
      </c>
      <c r="H79" s="62" t="s">
        <v>549</v>
      </c>
      <c r="I79" s="68" t="s">
        <v>785</v>
      </c>
      <c r="J79" s="94">
        <v>2.5000000000000001E-2</v>
      </c>
      <c r="K79" s="59" t="s">
        <v>31</v>
      </c>
      <c r="L79" s="68" t="s">
        <v>59</v>
      </c>
      <c r="M79" s="68" t="s">
        <v>103</v>
      </c>
      <c r="N79" s="59" t="s">
        <v>218</v>
      </c>
      <c r="O79" s="70"/>
      <c r="P79" s="73" t="s">
        <v>108</v>
      </c>
      <c r="Q79" s="71">
        <v>44593</v>
      </c>
      <c r="R79" s="72">
        <v>44926</v>
      </c>
      <c r="S79" s="67" t="s">
        <v>48</v>
      </c>
      <c r="T79" s="67" t="s">
        <v>57</v>
      </c>
      <c r="U79" s="73" t="s">
        <v>77</v>
      </c>
      <c r="V79" s="71">
        <v>44651</v>
      </c>
      <c r="W79" s="60">
        <v>7.4999999999999997E-3</v>
      </c>
      <c r="X79" s="67" t="s">
        <v>786</v>
      </c>
      <c r="Y79" s="60">
        <v>7.4999999999999997E-3</v>
      </c>
      <c r="Z79" s="67" t="s">
        <v>787</v>
      </c>
      <c r="AA79" s="63">
        <v>44670</v>
      </c>
      <c r="AB79" s="67" t="s">
        <v>231</v>
      </c>
      <c r="AC79" s="76">
        <v>44742</v>
      </c>
      <c r="AD79" s="74">
        <v>7.4999999999999997E-3</v>
      </c>
      <c r="AE79" s="67" t="s">
        <v>788</v>
      </c>
      <c r="AF79" s="60">
        <v>1.4999999999999999E-2</v>
      </c>
      <c r="AG79" s="67" t="s">
        <v>789</v>
      </c>
      <c r="AH79" s="63">
        <v>44761</v>
      </c>
      <c r="AI79" s="59" t="s">
        <v>246</v>
      </c>
      <c r="AJ79" s="58">
        <v>44834</v>
      </c>
      <c r="AK79" s="57">
        <v>2.2499999999999999E-2</v>
      </c>
      <c r="AL79" s="47" t="s">
        <v>790</v>
      </c>
      <c r="AM79" s="60">
        <v>2.2499999999999999E-2</v>
      </c>
      <c r="AN79" s="67" t="s">
        <v>791</v>
      </c>
      <c r="AO79" s="63">
        <v>44847</v>
      </c>
      <c r="AP79" s="59" t="s">
        <v>246</v>
      </c>
      <c r="AQ79" s="63">
        <v>44926</v>
      </c>
      <c r="AR79" s="60">
        <v>2.5000000000000001E-2</v>
      </c>
      <c r="AS79" s="100" t="s">
        <v>792</v>
      </c>
      <c r="AT79" s="61">
        <f t="shared" si="26"/>
        <v>2.5000000000000001E-2</v>
      </c>
      <c r="AU79" s="62" t="str">
        <f t="shared" ref="AU79:AU80" si="27">IF(AW79="Cumplida","Subactividad ejecutada completamente","Subactividad no cumplida")</f>
        <v>Subactividad ejecutada completamente</v>
      </c>
      <c r="AV79" s="63">
        <v>44944</v>
      </c>
      <c r="AW79" s="62" t="str">
        <f t="shared" ref="AW79:AW80" si="28">IF(AT79=J79,"Cumplida","Revisar")</f>
        <v>Cumplida</v>
      </c>
      <c r="AX79" s="64"/>
      <c r="AY79" s="64"/>
      <c r="AZ79" s="64"/>
      <c r="BA79" s="64"/>
    </row>
    <row r="80" spans="1:53" ht="111" customHeight="1">
      <c r="A80" s="65">
        <v>4</v>
      </c>
      <c r="B80" s="66" t="s">
        <v>110</v>
      </c>
      <c r="C80" s="68" t="str">
        <f>IF(B80=Listas!$A$2,Listas!$B$2,IF(B80=Listas!$A$8,Listas!$B$8,IF(B80=Listas!$A$15,Listas!$B$15,IF(B80=Listas!$A$18,Listas!$B$18," "))))</f>
        <v>Desarrollar las acciones necesarias que permitan materializar los planes, programas y proyectos en el sector minero energético.</v>
      </c>
      <c r="D80" s="68" t="s">
        <v>120</v>
      </c>
      <c r="E80" s="68" t="s">
        <v>783</v>
      </c>
      <c r="F80" s="68" t="s">
        <v>793</v>
      </c>
      <c r="G80" s="70">
        <v>1</v>
      </c>
      <c r="H80" s="62" t="s">
        <v>549</v>
      </c>
      <c r="I80" s="68" t="s">
        <v>794</v>
      </c>
      <c r="J80" s="94">
        <v>2.5000000000000001E-2</v>
      </c>
      <c r="K80" s="62" t="s">
        <v>23</v>
      </c>
      <c r="L80" s="68" t="s">
        <v>77</v>
      </c>
      <c r="M80" s="68" t="s">
        <v>103</v>
      </c>
      <c r="N80" s="59" t="s">
        <v>218</v>
      </c>
      <c r="O80" s="70"/>
      <c r="P80" s="73" t="s">
        <v>108</v>
      </c>
      <c r="Q80" s="71">
        <v>44593</v>
      </c>
      <c r="R80" s="72">
        <v>44926</v>
      </c>
      <c r="S80" s="67" t="s">
        <v>48</v>
      </c>
      <c r="T80" s="67" t="s">
        <v>57</v>
      </c>
      <c r="U80" s="73" t="s">
        <v>77</v>
      </c>
      <c r="V80" s="71">
        <v>44804</v>
      </c>
      <c r="W80" s="60">
        <v>7.4999999999999997E-3</v>
      </c>
      <c r="X80" s="67" t="s">
        <v>795</v>
      </c>
      <c r="Y80" s="60">
        <v>7.4999999999999997E-3</v>
      </c>
      <c r="Z80" s="67" t="s">
        <v>796</v>
      </c>
      <c r="AA80" s="63">
        <v>44670</v>
      </c>
      <c r="AB80" s="67" t="s">
        <v>231</v>
      </c>
      <c r="AC80" s="76">
        <v>44742</v>
      </c>
      <c r="AD80" s="74">
        <v>7.4999999999999997E-3</v>
      </c>
      <c r="AE80" s="67" t="s">
        <v>797</v>
      </c>
      <c r="AF80" s="60">
        <v>1.4999999999999999E-2</v>
      </c>
      <c r="AG80" s="67" t="s">
        <v>789</v>
      </c>
      <c r="AH80" s="63">
        <v>44761</v>
      </c>
      <c r="AI80" s="59" t="s">
        <v>246</v>
      </c>
      <c r="AJ80" s="58">
        <v>44834</v>
      </c>
      <c r="AK80" s="57">
        <v>2.2499999999999999E-2</v>
      </c>
      <c r="AL80" s="67" t="s">
        <v>798</v>
      </c>
      <c r="AM80" s="60">
        <v>2.2499999999999999E-2</v>
      </c>
      <c r="AN80" s="67" t="s">
        <v>791</v>
      </c>
      <c r="AO80" s="63">
        <v>44847</v>
      </c>
      <c r="AP80" s="59" t="s">
        <v>246</v>
      </c>
      <c r="AQ80" s="63">
        <v>44926</v>
      </c>
      <c r="AR80" s="60">
        <v>2.5000000000000001E-2</v>
      </c>
      <c r="AS80" s="67" t="s">
        <v>799</v>
      </c>
      <c r="AT80" s="61">
        <f t="shared" si="26"/>
        <v>2.5000000000000001E-2</v>
      </c>
      <c r="AU80" s="62" t="str">
        <f t="shared" si="27"/>
        <v>Subactividad ejecutada completamente</v>
      </c>
      <c r="AV80" s="63">
        <v>44944</v>
      </c>
      <c r="AW80" s="62" t="str">
        <f t="shared" si="28"/>
        <v>Cumplida</v>
      </c>
      <c r="AX80" s="64"/>
      <c r="AY80" s="64"/>
      <c r="AZ80" s="64"/>
      <c r="BA80" s="64"/>
    </row>
    <row r="81" spans="1:53" ht="95.25" customHeight="1">
      <c r="A81" s="65">
        <v>5</v>
      </c>
      <c r="B81" s="66" t="s">
        <v>110</v>
      </c>
      <c r="C81" s="68" t="str">
        <f>IF(B81=Listas!$A$2,Listas!$B$2,IF(B81=Listas!$A$8,Listas!$B$8,IF(B81=Listas!$A$15,Listas!$B$15,IF(B81=Listas!$A$18,Listas!$B$18," "))))</f>
        <v>Desarrollar las acciones necesarias que permitan materializar los planes, programas y proyectos en el sector minero energético.</v>
      </c>
      <c r="D81" s="68" t="s">
        <v>120</v>
      </c>
      <c r="E81" s="68" t="s">
        <v>800</v>
      </c>
      <c r="F81" s="68" t="s">
        <v>801</v>
      </c>
      <c r="G81" s="70">
        <v>1</v>
      </c>
      <c r="H81" s="62" t="s">
        <v>549</v>
      </c>
      <c r="I81" s="67" t="s">
        <v>802</v>
      </c>
      <c r="J81" s="94">
        <v>0.1</v>
      </c>
      <c r="K81" s="62" t="s">
        <v>23</v>
      </c>
      <c r="L81" s="68" t="s">
        <v>77</v>
      </c>
      <c r="M81" s="68" t="s">
        <v>103</v>
      </c>
      <c r="N81" s="59" t="s">
        <v>218</v>
      </c>
      <c r="O81" s="70"/>
      <c r="P81" s="73" t="s">
        <v>108</v>
      </c>
      <c r="Q81" s="71">
        <v>44593</v>
      </c>
      <c r="R81" s="72">
        <v>44926</v>
      </c>
      <c r="S81" s="67" t="s">
        <v>48</v>
      </c>
      <c r="T81" s="67" t="s">
        <v>57</v>
      </c>
      <c r="U81" s="73" t="s">
        <v>77</v>
      </c>
      <c r="V81" s="71">
        <v>44651</v>
      </c>
      <c r="W81" s="85">
        <v>2.5000000000000001E-2</v>
      </c>
      <c r="X81" s="67" t="s">
        <v>803</v>
      </c>
      <c r="Y81" s="60">
        <v>2.5000000000000001E-2</v>
      </c>
      <c r="Z81" s="67" t="s">
        <v>804</v>
      </c>
      <c r="AA81" s="63">
        <v>44670</v>
      </c>
      <c r="AB81" s="67" t="s">
        <v>231</v>
      </c>
      <c r="AC81" s="76">
        <v>44742</v>
      </c>
      <c r="AD81" s="74">
        <v>2.5000000000000001E-2</v>
      </c>
      <c r="AE81" s="67" t="s">
        <v>805</v>
      </c>
      <c r="AF81" s="60">
        <v>0.05</v>
      </c>
      <c r="AG81" s="67" t="s">
        <v>806</v>
      </c>
      <c r="AH81" s="63">
        <v>44761</v>
      </c>
      <c r="AI81" s="59" t="s">
        <v>246</v>
      </c>
      <c r="AJ81" s="58">
        <v>44834</v>
      </c>
      <c r="AK81" s="57">
        <v>7.4999999999999997E-2</v>
      </c>
      <c r="AL81" s="47" t="s">
        <v>807</v>
      </c>
      <c r="AM81" s="60">
        <v>7.4999999999999997E-2</v>
      </c>
      <c r="AN81" s="67" t="s">
        <v>808</v>
      </c>
      <c r="AO81" s="63">
        <v>44847</v>
      </c>
      <c r="AP81" s="59" t="s">
        <v>246</v>
      </c>
      <c r="AQ81" s="63">
        <v>44926</v>
      </c>
      <c r="AR81" s="60">
        <v>9.5000000000000001E-2</v>
      </c>
      <c r="AS81" s="86" t="s">
        <v>809</v>
      </c>
      <c r="AT81" s="61">
        <f t="shared" si="26"/>
        <v>9.5000000000000001E-2</v>
      </c>
      <c r="AU81" s="59" t="s">
        <v>454</v>
      </c>
      <c r="AV81" s="63">
        <v>44944</v>
      </c>
      <c r="AW81" s="59" t="s">
        <v>337</v>
      </c>
      <c r="AX81" s="64"/>
      <c r="AY81" s="64"/>
      <c r="AZ81" s="64"/>
      <c r="BA81" s="64"/>
    </row>
    <row r="82" spans="1:53" ht="130.5" customHeight="1">
      <c r="A82" s="65">
        <v>6</v>
      </c>
      <c r="B82" s="66" t="s">
        <v>110</v>
      </c>
      <c r="C82" s="68" t="str">
        <f>IF(B82=Listas!$A$2,Listas!$B$2,IF(B82=Listas!$A$8,Listas!$B$8,IF(B82=Listas!$A$15,Listas!$B$15,IF(B82=Listas!$A$18,Listas!$B$18," "))))</f>
        <v>Desarrollar las acciones necesarias que permitan materializar los planes, programas y proyectos en el sector minero energético.</v>
      </c>
      <c r="D82" s="68" t="s">
        <v>120</v>
      </c>
      <c r="E82" s="68" t="s">
        <v>800</v>
      </c>
      <c r="F82" s="68" t="s">
        <v>810</v>
      </c>
      <c r="G82" s="70">
        <v>1</v>
      </c>
      <c r="H82" s="62" t="s">
        <v>549</v>
      </c>
      <c r="I82" s="68" t="s">
        <v>811</v>
      </c>
      <c r="J82" s="94">
        <v>2.5000000000000001E-2</v>
      </c>
      <c r="K82" s="62" t="s">
        <v>23</v>
      </c>
      <c r="L82" s="68" t="s">
        <v>77</v>
      </c>
      <c r="M82" s="68" t="s">
        <v>103</v>
      </c>
      <c r="N82" s="62"/>
      <c r="O82" s="59" t="s">
        <v>218</v>
      </c>
      <c r="P82" s="73" t="s">
        <v>119</v>
      </c>
      <c r="Q82" s="71">
        <v>44593</v>
      </c>
      <c r="R82" s="72">
        <v>44926</v>
      </c>
      <c r="S82" s="67" t="s">
        <v>48</v>
      </c>
      <c r="T82" s="67" t="s">
        <v>57</v>
      </c>
      <c r="U82" s="73" t="s">
        <v>77</v>
      </c>
      <c r="V82" s="101">
        <v>44651</v>
      </c>
      <c r="W82" s="85">
        <v>0.03</v>
      </c>
      <c r="X82" s="67" t="s">
        <v>812</v>
      </c>
      <c r="Y82" s="60">
        <v>0.03</v>
      </c>
      <c r="Z82" s="67" t="s">
        <v>813</v>
      </c>
      <c r="AA82" s="63">
        <v>44670</v>
      </c>
      <c r="AB82" s="67" t="s">
        <v>221</v>
      </c>
      <c r="AC82" s="101">
        <v>44698</v>
      </c>
      <c r="AD82" s="74">
        <v>0</v>
      </c>
      <c r="AE82" s="86" t="s">
        <v>814</v>
      </c>
      <c r="AF82" s="60">
        <v>0.03</v>
      </c>
      <c r="AG82" s="67" t="s">
        <v>815</v>
      </c>
      <c r="AH82" s="63">
        <v>44761</v>
      </c>
      <c r="AI82" s="59" t="s">
        <v>221</v>
      </c>
      <c r="AJ82" s="58">
        <v>44651</v>
      </c>
      <c r="AK82" s="57">
        <v>0</v>
      </c>
      <c r="AL82" s="79" t="s">
        <v>816</v>
      </c>
      <c r="AM82" s="60">
        <v>0.03</v>
      </c>
      <c r="AN82" s="59" t="s">
        <v>817</v>
      </c>
      <c r="AO82" s="63">
        <v>44847</v>
      </c>
      <c r="AP82" s="59" t="s">
        <v>221</v>
      </c>
      <c r="AQ82" s="63">
        <v>44651</v>
      </c>
      <c r="AR82" s="60">
        <v>0</v>
      </c>
      <c r="AS82" s="102" t="s">
        <v>818</v>
      </c>
      <c r="AT82" s="61">
        <f>AM82</f>
        <v>0.03</v>
      </c>
      <c r="AU82" s="62" t="str">
        <f t="shared" ref="AU82:AU84" si="29">IF(AW82="Cumplida","Subactividad ejecutada completamente","Subactividad no cumplida")</f>
        <v>Subactividad ejecutada completamente</v>
      </c>
      <c r="AV82" s="63">
        <v>44944</v>
      </c>
      <c r="AW82" s="59" t="s">
        <v>221</v>
      </c>
      <c r="AX82" s="64"/>
      <c r="AY82" s="64"/>
      <c r="AZ82" s="64"/>
      <c r="BA82" s="64"/>
    </row>
    <row r="83" spans="1:53" ht="64.5" customHeight="1">
      <c r="A83" s="65">
        <v>7</v>
      </c>
      <c r="B83" s="66" t="s">
        <v>110</v>
      </c>
      <c r="C83" s="68" t="str">
        <f>IF(B83=Listas!$A$2,Listas!$B$2,IF(B83=Listas!$A$8,Listas!$B$8,IF(B83=Listas!$A$15,Listas!$B$15,IF(B83=Listas!$A$18,Listas!$B$18," "))))</f>
        <v>Desarrollar las acciones necesarias que permitan materializar los planes, programas y proyectos en el sector minero energético.</v>
      </c>
      <c r="D83" s="68" t="s">
        <v>120</v>
      </c>
      <c r="E83" s="68" t="s">
        <v>800</v>
      </c>
      <c r="F83" s="68" t="s">
        <v>819</v>
      </c>
      <c r="G83" s="70">
        <v>1</v>
      </c>
      <c r="H83" s="62" t="s">
        <v>549</v>
      </c>
      <c r="I83" s="68" t="s">
        <v>820</v>
      </c>
      <c r="J83" s="94">
        <v>2.5000000000000001E-2</v>
      </c>
      <c r="K83" s="62" t="s">
        <v>23</v>
      </c>
      <c r="L83" s="68" t="s">
        <v>77</v>
      </c>
      <c r="M83" s="68" t="s">
        <v>103</v>
      </c>
      <c r="N83" s="59" t="s">
        <v>218</v>
      </c>
      <c r="O83" s="70"/>
      <c r="P83" s="73" t="s">
        <v>108</v>
      </c>
      <c r="Q83" s="71">
        <v>44593</v>
      </c>
      <c r="R83" s="72">
        <v>44926</v>
      </c>
      <c r="S83" s="67" t="s">
        <v>48</v>
      </c>
      <c r="T83" s="67" t="s">
        <v>57</v>
      </c>
      <c r="U83" s="73" t="s">
        <v>77</v>
      </c>
      <c r="V83" s="101">
        <v>44651</v>
      </c>
      <c r="W83" s="60">
        <v>3.0000000000000001E-3</v>
      </c>
      <c r="X83" s="67" t="s">
        <v>821</v>
      </c>
      <c r="Y83" s="60">
        <v>3.0000000000000001E-3</v>
      </c>
      <c r="Z83" s="103" t="s">
        <v>822</v>
      </c>
      <c r="AA83" s="63">
        <v>44670</v>
      </c>
      <c r="AB83" s="67" t="s">
        <v>231</v>
      </c>
      <c r="AC83" s="101">
        <v>44742</v>
      </c>
      <c r="AD83" s="74">
        <v>7.4999999999999997E-3</v>
      </c>
      <c r="AE83" s="67" t="s">
        <v>823</v>
      </c>
      <c r="AF83" s="60">
        <v>1.0500000000000001E-2</v>
      </c>
      <c r="AG83" s="67" t="s">
        <v>824</v>
      </c>
      <c r="AH83" s="63">
        <v>44761</v>
      </c>
      <c r="AI83" s="59" t="s">
        <v>246</v>
      </c>
      <c r="AJ83" s="58">
        <v>44834</v>
      </c>
      <c r="AK83" s="57">
        <v>2.2499999999999999E-2</v>
      </c>
      <c r="AL83" s="47" t="s">
        <v>825</v>
      </c>
      <c r="AM83" s="60">
        <v>2.2499999999999999E-2</v>
      </c>
      <c r="AN83" s="67" t="s">
        <v>826</v>
      </c>
      <c r="AO83" s="63">
        <v>44847</v>
      </c>
      <c r="AP83" s="59" t="s">
        <v>246</v>
      </c>
      <c r="AQ83" s="63">
        <v>44926</v>
      </c>
      <c r="AR83" s="60">
        <v>2.5000000000000001E-2</v>
      </c>
      <c r="AS83" s="104" t="s">
        <v>827</v>
      </c>
      <c r="AT83" s="61">
        <f t="shared" ref="AT83:AT89" si="30">AR83</f>
        <v>2.5000000000000001E-2</v>
      </c>
      <c r="AU83" s="62" t="str">
        <f t="shared" si="29"/>
        <v>Subactividad ejecutada completamente</v>
      </c>
      <c r="AV83" s="63">
        <v>44944</v>
      </c>
      <c r="AW83" s="62" t="str">
        <f t="shared" ref="AW83:AW84" si="31">IF(AT83=J83,"Cumplida","Revisar")</f>
        <v>Cumplida</v>
      </c>
      <c r="AX83" s="64"/>
      <c r="AY83" s="64"/>
      <c r="AZ83" s="64"/>
      <c r="BA83" s="64"/>
    </row>
    <row r="84" spans="1:53" ht="93" customHeight="1">
      <c r="A84" s="65">
        <v>8</v>
      </c>
      <c r="B84" s="66" t="s">
        <v>110</v>
      </c>
      <c r="C84" s="68" t="str">
        <f>IF(B84=Listas!$A$2,Listas!$B$2,IF(B84=Listas!$A$8,Listas!$B$8,IF(B84=Listas!$A$15,Listas!$B$15,IF(B84=Listas!$A$18,Listas!$B$18," "))))</f>
        <v>Desarrollar las acciones necesarias que permitan materializar los planes, programas y proyectos en el sector minero energético.</v>
      </c>
      <c r="D84" s="68" t="s">
        <v>120</v>
      </c>
      <c r="E84" s="68" t="s">
        <v>828</v>
      </c>
      <c r="F84" s="68" t="s">
        <v>829</v>
      </c>
      <c r="G84" s="70">
        <v>1</v>
      </c>
      <c r="H84" s="62" t="s">
        <v>549</v>
      </c>
      <c r="I84" s="68" t="s">
        <v>830</v>
      </c>
      <c r="J84" s="94">
        <v>0.1</v>
      </c>
      <c r="K84" s="62" t="s">
        <v>23</v>
      </c>
      <c r="L84" s="68" t="s">
        <v>77</v>
      </c>
      <c r="M84" s="68" t="s">
        <v>103</v>
      </c>
      <c r="N84" s="62"/>
      <c r="O84" s="59" t="s">
        <v>218</v>
      </c>
      <c r="P84" s="73" t="s">
        <v>119</v>
      </c>
      <c r="Q84" s="71">
        <v>44593</v>
      </c>
      <c r="R84" s="72">
        <v>44926</v>
      </c>
      <c r="S84" s="67" t="s">
        <v>48</v>
      </c>
      <c r="T84" s="67" t="s">
        <v>57</v>
      </c>
      <c r="U84" s="73" t="s">
        <v>77</v>
      </c>
      <c r="V84" s="71">
        <v>44651</v>
      </c>
      <c r="W84" s="61">
        <v>0.02</v>
      </c>
      <c r="X84" s="67" t="s">
        <v>831</v>
      </c>
      <c r="Y84" s="60">
        <v>0.02</v>
      </c>
      <c r="Z84" s="103" t="s">
        <v>832</v>
      </c>
      <c r="AA84" s="63">
        <v>44670</v>
      </c>
      <c r="AB84" s="67" t="s">
        <v>231</v>
      </c>
      <c r="AC84" s="76">
        <v>44742</v>
      </c>
      <c r="AD84" s="74">
        <v>0.02</v>
      </c>
      <c r="AE84" s="67" t="s">
        <v>833</v>
      </c>
      <c r="AF84" s="60">
        <v>0.04</v>
      </c>
      <c r="AG84" s="67" t="s">
        <v>834</v>
      </c>
      <c r="AH84" s="63">
        <v>44761</v>
      </c>
      <c r="AI84" s="59" t="s">
        <v>246</v>
      </c>
      <c r="AJ84" s="58">
        <v>44834</v>
      </c>
      <c r="AK84" s="57">
        <v>6.5000000000000002E-2</v>
      </c>
      <c r="AL84" s="67" t="s">
        <v>835</v>
      </c>
      <c r="AM84" s="60">
        <v>6.5000000000000002E-2</v>
      </c>
      <c r="AN84" s="67" t="s">
        <v>836</v>
      </c>
      <c r="AO84" s="63">
        <v>44847</v>
      </c>
      <c r="AP84" s="59" t="s">
        <v>246</v>
      </c>
      <c r="AQ84" s="63">
        <v>44926</v>
      </c>
      <c r="AR84" s="60">
        <v>0.1</v>
      </c>
      <c r="AS84" s="100" t="s">
        <v>837</v>
      </c>
      <c r="AT84" s="61">
        <f t="shared" si="30"/>
        <v>0.1</v>
      </c>
      <c r="AU84" s="62" t="str">
        <f t="shared" si="29"/>
        <v>Subactividad ejecutada completamente</v>
      </c>
      <c r="AV84" s="63">
        <v>44944</v>
      </c>
      <c r="AW84" s="62" t="str">
        <f t="shared" si="31"/>
        <v>Cumplida</v>
      </c>
      <c r="AX84" s="64"/>
      <c r="AY84" s="64"/>
      <c r="AZ84" s="64"/>
      <c r="BA84" s="64"/>
    </row>
    <row r="85" spans="1:53" ht="113.25" customHeight="1">
      <c r="A85" s="65">
        <v>9</v>
      </c>
      <c r="B85" s="66" t="s">
        <v>110</v>
      </c>
      <c r="C85" s="68" t="str">
        <f>IF(B85=Listas!$A$2,Listas!$B$2,IF(B85=Listas!$A$8,Listas!$B$8,IF(B85=Listas!$A$15,Listas!$B$15,IF(B85=Listas!$A$18,Listas!$B$18," "))))</f>
        <v>Desarrollar las acciones necesarias que permitan materializar los planes, programas y proyectos en el sector minero energético.</v>
      </c>
      <c r="D85" s="68" t="s">
        <v>120</v>
      </c>
      <c r="E85" s="68" t="s">
        <v>828</v>
      </c>
      <c r="F85" s="68" t="s">
        <v>838</v>
      </c>
      <c r="G85" s="70">
        <v>1</v>
      </c>
      <c r="H85" s="62" t="s">
        <v>549</v>
      </c>
      <c r="I85" s="67" t="s">
        <v>839</v>
      </c>
      <c r="J85" s="94">
        <v>0.1</v>
      </c>
      <c r="K85" s="62" t="s">
        <v>23</v>
      </c>
      <c r="L85" s="68" t="s">
        <v>77</v>
      </c>
      <c r="M85" s="68" t="s">
        <v>103</v>
      </c>
      <c r="N85" s="62"/>
      <c r="O85" s="59" t="s">
        <v>218</v>
      </c>
      <c r="P85" s="73" t="s">
        <v>119</v>
      </c>
      <c r="Q85" s="71">
        <v>44593</v>
      </c>
      <c r="R85" s="72">
        <v>44926</v>
      </c>
      <c r="S85" s="67" t="s">
        <v>48</v>
      </c>
      <c r="T85" s="67" t="s">
        <v>57</v>
      </c>
      <c r="U85" s="73" t="s">
        <v>77</v>
      </c>
      <c r="V85" s="71">
        <v>44651</v>
      </c>
      <c r="W85" s="61">
        <v>2.5000000000000001E-2</v>
      </c>
      <c r="X85" s="67" t="s">
        <v>840</v>
      </c>
      <c r="Y85" s="60">
        <v>2.5000000000000001E-2</v>
      </c>
      <c r="Z85" s="103" t="s">
        <v>841</v>
      </c>
      <c r="AA85" s="63">
        <v>44670</v>
      </c>
      <c r="AB85" s="67" t="s">
        <v>231</v>
      </c>
      <c r="AC85" s="76">
        <v>44742</v>
      </c>
      <c r="AD85" s="74">
        <v>2.5000000000000001E-2</v>
      </c>
      <c r="AE85" s="67" t="s">
        <v>842</v>
      </c>
      <c r="AF85" s="60">
        <v>0.05</v>
      </c>
      <c r="AG85" s="67" t="s">
        <v>843</v>
      </c>
      <c r="AH85" s="63">
        <v>44761</v>
      </c>
      <c r="AI85" s="59" t="s">
        <v>246</v>
      </c>
      <c r="AJ85" s="58">
        <v>44834</v>
      </c>
      <c r="AK85" s="57">
        <v>7.4999999999999997E-2</v>
      </c>
      <c r="AL85" s="67" t="s">
        <v>844</v>
      </c>
      <c r="AM85" s="60">
        <v>7.4999999999999997E-2</v>
      </c>
      <c r="AN85" s="67" t="s">
        <v>845</v>
      </c>
      <c r="AO85" s="63">
        <v>44847</v>
      </c>
      <c r="AP85" s="59" t="s">
        <v>246</v>
      </c>
      <c r="AQ85" s="63">
        <v>44926</v>
      </c>
      <c r="AR85" s="60">
        <v>0.09</v>
      </c>
      <c r="AS85" s="47" t="s">
        <v>846</v>
      </c>
      <c r="AT85" s="61">
        <f t="shared" si="30"/>
        <v>0.09</v>
      </c>
      <c r="AU85" s="59" t="s">
        <v>847</v>
      </c>
      <c r="AV85" s="63">
        <v>44944</v>
      </c>
      <c r="AW85" s="59" t="s">
        <v>337</v>
      </c>
      <c r="AX85" s="64"/>
      <c r="AY85" s="64"/>
      <c r="AZ85" s="64"/>
      <c r="BA85" s="64"/>
    </row>
    <row r="86" spans="1:53" ht="109.5" customHeight="1">
      <c r="A86" s="65">
        <v>10</v>
      </c>
      <c r="B86" s="66" t="s">
        <v>110</v>
      </c>
      <c r="C86" s="68" t="str">
        <f>IF(B86=Listas!$A$2,Listas!$B$2,IF(B86=Listas!$A$8,Listas!$B$8,IF(B86=Listas!$A$15,Listas!$B$15,IF(B86=Listas!$A$18,Listas!$B$18," "))))</f>
        <v>Desarrollar las acciones necesarias que permitan materializar los planes, programas y proyectos en el sector minero energético.</v>
      </c>
      <c r="D86" s="68" t="s">
        <v>120</v>
      </c>
      <c r="E86" s="68" t="s">
        <v>828</v>
      </c>
      <c r="F86" s="68" t="s">
        <v>838</v>
      </c>
      <c r="G86" s="70">
        <v>1</v>
      </c>
      <c r="H86" s="62" t="s">
        <v>549</v>
      </c>
      <c r="I86" s="67" t="s">
        <v>848</v>
      </c>
      <c r="J86" s="94">
        <v>0.1</v>
      </c>
      <c r="K86" s="59" t="s">
        <v>31</v>
      </c>
      <c r="L86" s="68" t="s">
        <v>59</v>
      </c>
      <c r="M86" s="68" t="s">
        <v>103</v>
      </c>
      <c r="N86" s="62"/>
      <c r="O86" s="59" t="s">
        <v>218</v>
      </c>
      <c r="P86" s="73" t="s">
        <v>119</v>
      </c>
      <c r="Q86" s="71">
        <v>44593</v>
      </c>
      <c r="R86" s="72">
        <v>44926</v>
      </c>
      <c r="S86" s="67" t="s">
        <v>48</v>
      </c>
      <c r="T86" s="67" t="s">
        <v>57</v>
      </c>
      <c r="U86" s="73" t="s">
        <v>77</v>
      </c>
      <c r="V86" s="63"/>
      <c r="W86" s="60">
        <v>0</v>
      </c>
      <c r="X86" s="67" t="s">
        <v>849</v>
      </c>
      <c r="Y86" s="60"/>
      <c r="Z86" s="105"/>
      <c r="AA86" s="71"/>
      <c r="AB86" s="67" t="s">
        <v>285</v>
      </c>
      <c r="AC86" s="76">
        <v>44742</v>
      </c>
      <c r="AD86" s="74">
        <v>0</v>
      </c>
      <c r="AE86" s="67" t="s">
        <v>850</v>
      </c>
      <c r="AF86" s="60">
        <v>0</v>
      </c>
      <c r="AG86" s="67" t="s">
        <v>851</v>
      </c>
      <c r="AH86" s="63">
        <v>44761</v>
      </c>
      <c r="AI86" s="59" t="s">
        <v>399</v>
      </c>
      <c r="AJ86" s="58">
        <v>44834</v>
      </c>
      <c r="AK86" s="57">
        <v>0</v>
      </c>
      <c r="AL86" s="67" t="s">
        <v>852</v>
      </c>
      <c r="AM86" s="60">
        <v>0</v>
      </c>
      <c r="AN86" s="67" t="s">
        <v>853</v>
      </c>
      <c r="AO86" s="63">
        <v>44847</v>
      </c>
      <c r="AP86" s="59" t="s">
        <v>399</v>
      </c>
      <c r="AQ86" s="63">
        <v>44926</v>
      </c>
      <c r="AR86" s="60">
        <v>0.1</v>
      </c>
      <c r="AS86" s="46" t="s">
        <v>854</v>
      </c>
      <c r="AT86" s="61">
        <f t="shared" si="30"/>
        <v>0.1</v>
      </c>
      <c r="AU86" s="62" t="str">
        <f t="shared" ref="AU86:AU91" si="32">IF(AW86="Cumplida","Subactividad ejecutada completamente","Subactividad no cumplida")</f>
        <v>Subactividad ejecutada completamente</v>
      </c>
      <c r="AV86" s="63">
        <v>44944</v>
      </c>
      <c r="AW86" s="62" t="str">
        <f t="shared" ref="AW86:AW89" si="33">IF(AT86=J86,"Cumplida","Revisar")</f>
        <v>Cumplida</v>
      </c>
      <c r="AX86" s="64"/>
      <c r="AY86" s="64"/>
      <c r="AZ86" s="64"/>
      <c r="BA86" s="64"/>
    </row>
    <row r="87" spans="1:53" ht="99" customHeight="1">
      <c r="A87" s="65">
        <v>11</v>
      </c>
      <c r="B87" s="66" t="s">
        <v>110</v>
      </c>
      <c r="C87" s="68" t="str">
        <f>IF(B87=Listas!$A$2,Listas!$B$2,IF(B87=Listas!$A$8,Listas!$B$8,IF(B87=Listas!$A$15,Listas!$B$15,IF(B87=Listas!$A$18,Listas!$B$18," "))))</f>
        <v>Desarrollar las acciones necesarias que permitan materializar los planes, programas y proyectos en el sector minero energético.</v>
      </c>
      <c r="D87" s="68" t="s">
        <v>120</v>
      </c>
      <c r="E87" s="68" t="s">
        <v>828</v>
      </c>
      <c r="F87" s="68" t="s">
        <v>855</v>
      </c>
      <c r="G87" s="70">
        <v>1</v>
      </c>
      <c r="H87" s="62" t="s">
        <v>549</v>
      </c>
      <c r="I87" s="67" t="s">
        <v>856</v>
      </c>
      <c r="J87" s="94">
        <v>0.05</v>
      </c>
      <c r="K87" s="62" t="s">
        <v>23</v>
      </c>
      <c r="L87" s="68" t="s">
        <v>77</v>
      </c>
      <c r="M87" s="68" t="s">
        <v>103</v>
      </c>
      <c r="N87" s="62"/>
      <c r="O87" s="59" t="s">
        <v>218</v>
      </c>
      <c r="P87" s="73" t="s">
        <v>119</v>
      </c>
      <c r="Q87" s="71">
        <v>44593</v>
      </c>
      <c r="R87" s="72">
        <v>44926</v>
      </c>
      <c r="S87" s="67" t="s">
        <v>48</v>
      </c>
      <c r="T87" s="67" t="s">
        <v>57</v>
      </c>
      <c r="U87" s="73" t="s">
        <v>77</v>
      </c>
      <c r="V87" s="63"/>
      <c r="W87" s="60">
        <v>0</v>
      </c>
      <c r="X87" s="67"/>
      <c r="Y87" s="60"/>
      <c r="Z87" s="105"/>
      <c r="AA87" s="71"/>
      <c r="AB87" s="67" t="s">
        <v>285</v>
      </c>
      <c r="AC87" s="76">
        <v>44742</v>
      </c>
      <c r="AD87" s="74">
        <v>1.6E-2</v>
      </c>
      <c r="AE87" s="67" t="s">
        <v>857</v>
      </c>
      <c r="AF87" s="60">
        <v>1.6E-2</v>
      </c>
      <c r="AG87" s="67" t="s">
        <v>858</v>
      </c>
      <c r="AH87" s="63">
        <v>44761</v>
      </c>
      <c r="AI87" s="59" t="s">
        <v>246</v>
      </c>
      <c r="AJ87" s="58">
        <v>44834</v>
      </c>
      <c r="AK87" s="57">
        <v>3.4000000000000002E-2</v>
      </c>
      <c r="AL87" s="67" t="s">
        <v>859</v>
      </c>
      <c r="AM87" s="60">
        <v>3.4000000000000002E-2</v>
      </c>
      <c r="AN87" s="67" t="s">
        <v>860</v>
      </c>
      <c r="AO87" s="63">
        <v>44847</v>
      </c>
      <c r="AP87" s="59" t="s">
        <v>246</v>
      </c>
      <c r="AQ87" s="63">
        <v>44926</v>
      </c>
      <c r="AR87" s="60">
        <v>0.05</v>
      </c>
      <c r="AS87" s="46" t="s">
        <v>861</v>
      </c>
      <c r="AT87" s="61">
        <f t="shared" si="30"/>
        <v>0.05</v>
      </c>
      <c r="AU87" s="62" t="str">
        <f t="shared" si="32"/>
        <v>Subactividad ejecutada completamente</v>
      </c>
      <c r="AV87" s="63">
        <v>44944</v>
      </c>
      <c r="AW87" s="62" t="str">
        <f t="shared" si="33"/>
        <v>Cumplida</v>
      </c>
      <c r="AX87" s="64"/>
      <c r="AY87" s="64"/>
      <c r="AZ87" s="64"/>
      <c r="BA87" s="64"/>
    </row>
    <row r="88" spans="1:53" ht="87.75" customHeight="1">
      <c r="A88" s="65">
        <v>12</v>
      </c>
      <c r="B88" s="66" t="s">
        <v>110</v>
      </c>
      <c r="C88" s="68" t="str">
        <f>IF(B88=Listas!$A$2,Listas!$B$2,IF(B88=Listas!$A$8,Listas!$B$8,IF(B88=Listas!$A$15,Listas!$B$15,IF(B88=Listas!$A$18,Listas!$B$18," "))))</f>
        <v>Desarrollar las acciones necesarias que permitan materializar los planes, programas y proyectos en el sector minero energético.</v>
      </c>
      <c r="D88" s="68" t="s">
        <v>126</v>
      </c>
      <c r="E88" s="68" t="s">
        <v>862</v>
      </c>
      <c r="F88" s="68" t="s">
        <v>863</v>
      </c>
      <c r="G88" s="70">
        <v>1</v>
      </c>
      <c r="H88" s="62" t="s">
        <v>549</v>
      </c>
      <c r="I88" s="68" t="s">
        <v>864</v>
      </c>
      <c r="J88" s="94">
        <v>2.5000000000000001E-2</v>
      </c>
      <c r="K88" s="62" t="s">
        <v>23</v>
      </c>
      <c r="L88" s="68" t="s">
        <v>77</v>
      </c>
      <c r="M88" s="68" t="s">
        <v>103</v>
      </c>
      <c r="N88" s="62"/>
      <c r="O88" s="59" t="s">
        <v>218</v>
      </c>
      <c r="P88" s="73" t="s">
        <v>119</v>
      </c>
      <c r="Q88" s="71">
        <v>44593</v>
      </c>
      <c r="R88" s="72">
        <v>44926</v>
      </c>
      <c r="S88" s="67" t="s">
        <v>48</v>
      </c>
      <c r="T88" s="67" t="s">
        <v>57</v>
      </c>
      <c r="U88" s="73" t="s">
        <v>77</v>
      </c>
      <c r="V88" s="71">
        <v>44651</v>
      </c>
      <c r="W88" s="60">
        <v>5.0000000000000001E-3</v>
      </c>
      <c r="X88" s="67" t="s">
        <v>865</v>
      </c>
      <c r="Y88" s="60">
        <v>5.0000000000000001E-3</v>
      </c>
      <c r="Z88" s="103" t="s">
        <v>866</v>
      </c>
      <c r="AA88" s="63">
        <v>44670</v>
      </c>
      <c r="AB88" s="67" t="s">
        <v>231</v>
      </c>
      <c r="AC88" s="76">
        <v>44742</v>
      </c>
      <c r="AD88" s="74">
        <v>0</v>
      </c>
      <c r="AE88" s="75" t="s">
        <v>867</v>
      </c>
      <c r="AF88" s="60">
        <v>5.0000000000000001E-3</v>
      </c>
      <c r="AG88" s="67" t="s">
        <v>868</v>
      </c>
      <c r="AH88" s="63">
        <v>44761</v>
      </c>
      <c r="AI88" s="59" t="s">
        <v>246</v>
      </c>
      <c r="AJ88" s="58">
        <v>44834</v>
      </c>
      <c r="AK88" s="57">
        <v>0.01</v>
      </c>
      <c r="AL88" s="50" t="s">
        <v>869</v>
      </c>
      <c r="AM88" s="60">
        <v>0.01</v>
      </c>
      <c r="AN88" s="67" t="s">
        <v>870</v>
      </c>
      <c r="AO88" s="63">
        <v>44847</v>
      </c>
      <c r="AP88" s="59" t="s">
        <v>246</v>
      </c>
      <c r="AQ88" s="63">
        <v>44926</v>
      </c>
      <c r="AR88" s="60">
        <v>2.5000000000000001E-2</v>
      </c>
      <c r="AS88" s="46" t="s">
        <v>871</v>
      </c>
      <c r="AT88" s="61">
        <f t="shared" si="30"/>
        <v>2.5000000000000001E-2</v>
      </c>
      <c r="AU88" s="62" t="str">
        <f t="shared" si="32"/>
        <v>Subactividad ejecutada completamente</v>
      </c>
      <c r="AV88" s="63">
        <v>44944</v>
      </c>
      <c r="AW88" s="62" t="str">
        <f t="shared" si="33"/>
        <v>Cumplida</v>
      </c>
      <c r="AX88" s="64"/>
      <c r="AY88" s="64"/>
      <c r="AZ88" s="64"/>
      <c r="BA88" s="64"/>
    </row>
    <row r="89" spans="1:53" ht="136.5" customHeight="1">
      <c r="A89" s="65">
        <v>13</v>
      </c>
      <c r="B89" s="66" t="s">
        <v>110</v>
      </c>
      <c r="C89" s="68" t="str">
        <f>IF(B89=Listas!$A$2,Listas!$B$2,IF(B89=Listas!$A$8,Listas!$B$8,IF(B89=Listas!$A$15,Listas!$B$15,IF(B89=Listas!$A$18,Listas!$B$18," "))))</f>
        <v>Desarrollar las acciones necesarias que permitan materializar los planes, programas y proyectos en el sector minero energético.</v>
      </c>
      <c r="D89" s="68" t="s">
        <v>126</v>
      </c>
      <c r="E89" s="68" t="s">
        <v>862</v>
      </c>
      <c r="F89" s="68" t="s">
        <v>872</v>
      </c>
      <c r="G89" s="70">
        <v>1</v>
      </c>
      <c r="H89" s="62" t="s">
        <v>549</v>
      </c>
      <c r="I89" s="68" t="s">
        <v>873</v>
      </c>
      <c r="J89" s="94">
        <v>2.5000000000000001E-2</v>
      </c>
      <c r="K89" s="62" t="s">
        <v>23</v>
      </c>
      <c r="L89" s="68" t="s">
        <v>77</v>
      </c>
      <c r="M89" s="68" t="s">
        <v>103</v>
      </c>
      <c r="N89" s="62"/>
      <c r="O89" s="59" t="s">
        <v>218</v>
      </c>
      <c r="P89" s="73" t="s">
        <v>119</v>
      </c>
      <c r="Q89" s="71">
        <v>44593</v>
      </c>
      <c r="R89" s="72">
        <v>44926</v>
      </c>
      <c r="S89" s="67" t="s">
        <v>48</v>
      </c>
      <c r="T89" s="67" t="s">
        <v>57</v>
      </c>
      <c r="U89" s="73" t="s">
        <v>77</v>
      </c>
      <c r="V89" s="71">
        <v>44651</v>
      </c>
      <c r="W89" s="60">
        <v>7.4999999999999997E-3</v>
      </c>
      <c r="X89" s="67" t="s">
        <v>874</v>
      </c>
      <c r="Y89" s="60">
        <v>7.4999999999999997E-3</v>
      </c>
      <c r="Z89" s="103" t="s">
        <v>875</v>
      </c>
      <c r="AA89" s="63">
        <v>44670</v>
      </c>
      <c r="AB89" s="67" t="s">
        <v>231</v>
      </c>
      <c r="AC89" s="76">
        <v>44742</v>
      </c>
      <c r="AD89" s="74">
        <v>7.4999999999999997E-3</v>
      </c>
      <c r="AE89" s="67" t="s">
        <v>876</v>
      </c>
      <c r="AF89" s="60">
        <v>1.4999999999999999E-2</v>
      </c>
      <c r="AG89" s="67" t="s">
        <v>877</v>
      </c>
      <c r="AH89" s="63">
        <v>44761</v>
      </c>
      <c r="AI89" s="59" t="s">
        <v>246</v>
      </c>
      <c r="AJ89" s="58">
        <v>44834</v>
      </c>
      <c r="AK89" s="57">
        <v>2.2499999999999999E-2</v>
      </c>
      <c r="AL89" s="50" t="s">
        <v>878</v>
      </c>
      <c r="AM89" s="60">
        <v>2.2499999999999999E-2</v>
      </c>
      <c r="AN89" s="67" t="s">
        <v>879</v>
      </c>
      <c r="AO89" s="63">
        <v>44847</v>
      </c>
      <c r="AP89" s="59" t="s">
        <v>246</v>
      </c>
      <c r="AQ89" s="63">
        <v>44926</v>
      </c>
      <c r="AR89" s="60">
        <v>2.5000000000000001E-2</v>
      </c>
      <c r="AS89" s="46" t="s">
        <v>880</v>
      </c>
      <c r="AT89" s="61">
        <f t="shared" si="30"/>
        <v>2.5000000000000001E-2</v>
      </c>
      <c r="AU89" s="62" t="str">
        <f t="shared" si="32"/>
        <v>Subactividad ejecutada completamente</v>
      </c>
      <c r="AV89" s="63">
        <v>44944</v>
      </c>
      <c r="AW89" s="62" t="str">
        <f t="shared" si="33"/>
        <v>Cumplida</v>
      </c>
      <c r="AX89" s="64"/>
      <c r="AY89" s="64"/>
      <c r="AZ89" s="64"/>
      <c r="BA89" s="64"/>
    </row>
    <row r="90" spans="1:53" ht="116.25" customHeight="1">
      <c r="A90" s="65">
        <v>14</v>
      </c>
      <c r="B90" s="66" t="s">
        <v>110</v>
      </c>
      <c r="C90" s="68" t="str">
        <f>IF(B90=Listas!$A$2,Listas!$B$2,IF(B90=Listas!$A$8,Listas!$B$8,IF(B90=Listas!$A$15,Listas!$B$15,IF(B90=Listas!$A$18,Listas!$B$18," "))))</f>
        <v>Desarrollar las acciones necesarias que permitan materializar los planes, programas y proyectos en el sector minero energético.</v>
      </c>
      <c r="D90" s="68" t="s">
        <v>126</v>
      </c>
      <c r="E90" s="68" t="s">
        <v>862</v>
      </c>
      <c r="F90" s="68" t="s">
        <v>881</v>
      </c>
      <c r="G90" s="70">
        <v>1</v>
      </c>
      <c r="H90" s="62" t="s">
        <v>549</v>
      </c>
      <c r="I90" s="68" t="s">
        <v>882</v>
      </c>
      <c r="J90" s="94">
        <v>2.5000000000000001E-2</v>
      </c>
      <c r="K90" s="62" t="s">
        <v>23</v>
      </c>
      <c r="L90" s="68" t="s">
        <v>77</v>
      </c>
      <c r="M90" s="68" t="s">
        <v>103</v>
      </c>
      <c r="N90" s="62"/>
      <c r="O90" s="59" t="s">
        <v>218</v>
      </c>
      <c r="P90" s="73" t="s">
        <v>119</v>
      </c>
      <c r="Q90" s="71">
        <v>44593</v>
      </c>
      <c r="R90" s="72">
        <v>44926</v>
      </c>
      <c r="S90" s="67" t="s">
        <v>48</v>
      </c>
      <c r="T90" s="67" t="s">
        <v>57</v>
      </c>
      <c r="U90" s="73" t="s">
        <v>77</v>
      </c>
      <c r="V90" s="71">
        <v>44651</v>
      </c>
      <c r="W90" s="60">
        <v>2.5000000000000001E-2</v>
      </c>
      <c r="X90" s="67" t="s">
        <v>883</v>
      </c>
      <c r="Y90" s="60">
        <v>2.5000000000000001E-2</v>
      </c>
      <c r="Z90" s="103" t="s">
        <v>884</v>
      </c>
      <c r="AA90" s="63">
        <v>44670</v>
      </c>
      <c r="AB90" s="67" t="s">
        <v>231</v>
      </c>
      <c r="AC90" s="76">
        <v>44742</v>
      </c>
      <c r="AD90" s="74">
        <v>0</v>
      </c>
      <c r="AE90" s="75" t="s">
        <v>885</v>
      </c>
      <c r="AF90" s="60">
        <v>2.5000000000000001E-2</v>
      </c>
      <c r="AG90" s="67" t="s">
        <v>886</v>
      </c>
      <c r="AH90" s="63">
        <v>44761</v>
      </c>
      <c r="AI90" s="59" t="s">
        <v>246</v>
      </c>
      <c r="AJ90" s="58">
        <v>44834</v>
      </c>
      <c r="AK90" s="57">
        <v>0</v>
      </c>
      <c r="AL90" s="50" t="s">
        <v>887</v>
      </c>
      <c r="AM90" s="60">
        <v>2.5000000000000001E-2</v>
      </c>
      <c r="AN90" s="59" t="s">
        <v>888</v>
      </c>
      <c r="AO90" s="63">
        <v>44847</v>
      </c>
      <c r="AP90" s="59" t="s">
        <v>221</v>
      </c>
      <c r="AQ90" s="63">
        <v>44926</v>
      </c>
      <c r="AR90" s="60">
        <v>2.5000000000000001E-2</v>
      </c>
      <c r="AS90" s="46" t="s">
        <v>889</v>
      </c>
      <c r="AT90" s="61">
        <f>AM90</f>
        <v>2.5000000000000001E-2</v>
      </c>
      <c r="AU90" s="62" t="str">
        <f t="shared" si="32"/>
        <v>Subactividad ejecutada completamente</v>
      </c>
      <c r="AV90" s="63">
        <v>44944</v>
      </c>
      <c r="AW90" s="59" t="s">
        <v>221</v>
      </c>
      <c r="AX90" s="64"/>
      <c r="AY90" s="64"/>
      <c r="AZ90" s="64"/>
      <c r="BA90" s="64"/>
    </row>
    <row r="91" spans="1:53" ht="93.75" customHeight="1">
      <c r="A91" s="65">
        <v>15</v>
      </c>
      <c r="B91" s="66" t="s">
        <v>110</v>
      </c>
      <c r="C91" s="68" t="str">
        <f>IF(B91=Listas!$A$2,Listas!$B$2,IF(B91=Listas!$A$8,Listas!$B$8,IF(B91=Listas!$A$15,Listas!$B$15,IF(B91=Listas!$A$18,Listas!$B$18," "))))</f>
        <v>Desarrollar las acciones necesarias que permitan materializar los planes, programas y proyectos en el sector minero energético.</v>
      </c>
      <c r="D91" s="68" t="s">
        <v>126</v>
      </c>
      <c r="E91" s="68" t="s">
        <v>862</v>
      </c>
      <c r="F91" s="68" t="s">
        <v>890</v>
      </c>
      <c r="G91" s="70">
        <v>1</v>
      </c>
      <c r="H91" s="62" t="s">
        <v>549</v>
      </c>
      <c r="I91" s="67" t="s">
        <v>891</v>
      </c>
      <c r="J91" s="94">
        <v>2.5000000000000001E-2</v>
      </c>
      <c r="K91" s="59" t="s">
        <v>31</v>
      </c>
      <c r="L91" s="68" t="s">
        <v>59</v>
      </c>
      <c r="M91" s="68" t="s">
        <v>103</v>
      </c>
      <c r="N91" s="62"/>
      <c r="O91" s="59" t="s">
        <v>218</v>
      </c>
      <c r="P91" s="73" t="s">
        <v>119</v>
      </c>
      <c r="Q91" s="71">
        <v>44593</v>
      </c>
      <c r="R91" s="72">
        <v>44926</v>
      </c>
      <c r="S91" s="67" t="s">
        <v>48</v>
      </c>
      <c r="T91" s="67" t="s">
        <v>57</v>
      </c>
      <c r="U91" s="73" t="s">
        <v>77</v>
      </c>
      <c r="V91" s="71">
        <v>44651</v>
      </c>
      <c r="W91" s="61">
        <v>0.03</v>
      </c>
      <c r="X91" s="67" t="s">
        <v>892</v>
      </c>
      <c r="Y91" s="60">
        <v>7.4999999999999997E-3</v>
      </c>
      <c r="Z91" s="103" t="s">
        <v>893</v>
      </c>
      <c r="AA91" s="63">
        <v>44670</v>
      </c>
      <c r="AB91" s="67" t="s">
        <v>231</v>
      </c>
      <c r="AC91" s="76">
        <v>44742</v>
      </c>
      <c r="AD91" s="74">
        <v>7.4999999999999997E-3</v>
      </c>
      <c r="AE91" s="67" t="s">
        <v>894</v>
      </c>
      <c r="AF91" s="60">
        <v>1.4999999999999999E-2</v>
      </c>
      <c r="AG91" s="67" t="s">
        <v>895</v>
      </c>
      <c r="AH91" s="63">
        <v>44761</v>
      </c>
      <c r="AI91" s="59" t="s">
        <v>246</v>
      </c>
      <c r="AJ91" s="58">
        <v>44834</v>
      </c>
      <c r="AK91" s="57">
        <v>0.02</v>
      </c>
      <c r="AL91" s="50" t="s">
        <v>896</v>
      </c>
      <c r="AM91" s="60">
        <v>0.02</v>
      </c>
      <c r="AN91" s="67" t="s">
        <v>897</v>
      </c>
      <c r="AO91" s="63">
        <v>44847</v>
      </c>
      <c r="AP91" s="59" t="s">
        <v>246</v>
      </c>
      <c r="AQ91" s="63">
        <v>44926</v>
      </c>
      <c r="AR91" s="60">
        <v>2.5000000000000001E-2</v>
      </c>
      <c r="AS91" s="46" t="s">
        <v>898</v>
      </c>
      <c r="AT91" s="61">
        <f t="shared" ref="AT91:AT92" si="34">AR91</f>
        <v>2.5000000000000001E-2</v>
      </c>
      <c r="AU91" s="62" t="str">
        <f t="shared" si="32"/>
        <v>Subactividad ejecutada completamente</v>
      </c>
      <c r="AV91" s="63">
        <v>44944</v>
      </c>
      <c r="AW91" s="62" t="str">
        <f>IF(AT91=J91,"Cumplida","Revisar")</f>
        <v>Cumplida</v>
      </c>
      <c r="AX91" s="64"/>
      <c r="AY91" s="64"/>
      <c r="AZ91" s="64"/>
      <c r="BA91" s="64"/>
    </row>
    <row r="92" spans="1:53" ht="105" customHeight="1">
      <c r="A92" s="65">
        <v>1</v>
      </c>
      <c r="B92" s="66" t="s">
        <v>54</v>
      </c>
      <c r="C92" s="68" t="str">
        <f>IF(B92=Listas!$A$2,Listas!$B$2,IF(B92=Listas!$A$8,Listas!$B$8,IF(B92=Listas!$A$15,Listas!$B$15,IF(B92=Listas!$A$18,Listas!$B$18," "))))</f>
        <v>Incorporar las mejores prácticas organizacionales y tecnológicas que garanticen calidad e integridad de la gestión pública.</v>
      </c>
      <c r="D92" s="67" t="s">
        <v>80</v>
      </c>
      <c r="E92" s="68" t="s">
        <v>899</v>
      </c>
      <c r="F92" s="68" t="s">
        <v>900</v>
      </c>
      <c r="G92" s="93">
        <v>1</v>
      </c>
      <c r="H92" s="59" t="s">
        <v>549</v>
      </c>
      <c r="I92" s="68" t="s">
        <v>901</v>
      </c>
      <c r="J92" s="69">
        <v>0.04</v>
      </c>
      <c r="K92" s="62" t="s">
        <v>16</v>
      </c>
      <c r="L92" s="68" t="s">
        <v>44</v>
      </c>
      <c r="M92" s="68" t="s">
        <v>108</v>
      </c>
      <c r="N92" s="59" t="s">
        <v>218</v>
      </c>
      <c r="O92" s="70"/>
      <c r="P92" s="73" t="s">
        <v>902</v>
      </c>
      <c r="Q92" s="63">
        <v>44584</v>
      </c>
      <c r="R92" s="82">
        <v>44926</v>
      </c>
      <c r="S92" s="67" t="s">
        <v>48</v>
      </c>
      <c r="T92" s="67" t="s">
        <v>49</v>
      </c>
      <c r="U92" s="73" t="s">
        <v>903</v>
      </c>
      <c r="V92" s="63">
        <v>44651</v>
      </c>
      <c r="W92" s="60">
        <v>1.2999999999999999E-2</v>
      </c>
      <c r="X92" s="86" t="s">
        <v>904</v>
      </c>
      <c r="Y92" s="60">
        <v>1.2999999999999999E-2</v>
      </c>
      <c r="Z92" s="103" t="s">
        <v>905</v>
      </c>
      <c r="AA92" s="63">
        <v>44670</v>
      </c>
      <c r="AB92" s="67" t="s">
        <v>231</v>
      </c>
      <c r="AC92" s="63">
        <v>44692</v>
      </c>
      <c r="AD92" s="60">
        <v>1.2999999999999999E-2</v>
      </c>
      <c r="AE92" s="106" t="s">
        <v>906</v>
      </c>
      <c r="AF92" s="60">
        <v>2.5999999999999999E-2</v>
      </c>
      <c r="AG92" s="67" t="s">
        <v>907</v>
      </c>
      <c r="AH92" s="63">
        <v>44761</v>
      </c>
      <c r="AI92" s="59" t="s">
        <v>246</v>
      </c>
      <c r="AJ92" s="58">
        <v>44832</v>
      </c>
      <c r="AK92" s="57">
        <v>0.01</v>
      </c>
      <c r="AL92" s="47" t="s">
        <v>908</v>
      </c>
      <c r="AM92" s="60">
        <v>3.5999999999999997E-2</v>
      </c>
      <c r="AN92" s="67" t="s">
        <v>909</v>
      </c>
      <c r="AO92" s="63">
        <v>44848</v>
      </c>
      <c r="AP92" s="59" t="s">
        <v>246</v>
      </c>
      <c r="AQ92" s="63">
        <v>44915</v>
      </c>
      <c r="AR92" s="60">
        <v>0.04</v>
      </c>
      <c r="AS92" s="86" t="s">
        <v>910</v>
      </c>
      <c r="AT92" s="61">
        <f t="shared" si="34"/>
        <v>0.04</v>
      </c>
      <c r="AU92" s="59" t="s">
        <v>653</v>
      </c>
      <c r="AV92" s="63">
        <v>44944</v>
      </c>
      <c r="AW92" s="59" t="s">
        <v>221</v>
      </c>
      <c r="AX92" s="64"/>
      <c r="AY92" s="64"/>
      <c r="AZ92" s="64"/>
      <c r="BA92" s="64"/>
    </row>
    <row r="93" spans="1:53" ht="106.5" customHeight="1">
      <c r="A93" s="65">
        <v>2</v>
      </c>
      <c r="B93" s="66" t="s">
        <v>54</v>
      </c>
      <c r="C93" s="68" t="str">
        <f>IF(B93=Listas!$A$2,Listas!$B$2,IF(B93=Listas!$A$8,Listas!$B$8,IF(B93=Listas!$A$15,Listas!$B$15,IF(B93=Listas!$A$18,Listas!$B$18," "))))</f>
        <v>Incorporar las mejores prácticas organizacionales y tecnológicas que garanticen calidad e integridad de la gestión pública.</v>
      </c>
      <c r="D93" s="67" t="s">
        <v>80</v>
      </c>
      <c r="E93" s="68" t="s">
        <v>899</v>
      </c>
      <c r="F93" s="68" t="s">
        <v>900</v>
      </c>
      <c r="G93" s="93">
        <v>1</v>
      </c>
      <c r="H93" s="59" t="s">
        <v>549</v>
      </c>
      <c r="I93" s="67" t="s">
        <v>911</v>
      </c>
      <c r="J93" s="69">
        <v>0.02</v>
      </c>
      <c r="K93" s="62" t="s">
        <v>16</v>
      </c>
      <c r="L93" s="68" t="s">
        <v>44</v>
      </c>
      <c r="M93" s="68" t="s">
        <v>108</v>
      </c>
      <c r="N93" s="59" t="s">
        <v>218</v>
      </c>
      <c r="O93" s="70"/>
      <c r="P93" s="73" t="s">
        <v>902</v>
      </c>
      <c r="Q93" s="63">
        <v>44584</v>
      </c>
      <c r="R93" s="82">
        <v>44926</v>
      </c>
      <c r="S93" s="67" t="s">
        <v>48</v>
      </c>
      <c r="T93" s="67" t="s">
        <v>49</v>
      </c>
      <c r="U93" s="73" t="s">
        <v>903</v>
      </c>
      <c r="V93" s="63">
        <v>44651</v>
      </c>
      <c r="W93" s="60">
        <v>6.0000000000000001E-3</v>
      </c>
      <c r="X93" s="86" t="s">
        <v>912</v>
      </c>
      <c r="Y93" s="60">
        <v>6.0000000000000001E-3</v>
      </c>
      <c r="Z93" s="103" t="s">
        <v>913</v>
      </c>
      <c r="AA93" s="63">
        <v>44670</v>
      </c>
      <c r="AB93" s="67" t="s">
        <v>231</v>
      </c>
      <c r="AC93" s="63">
        <v>44727</v>
      </c>
      <c r="AD93" s="60">
        <v>6.0000000000000001E-3</v>
      </c>
      <c r="AE93" s="107" t="s">
        <v>914</v>
      </c>
      <c r="AF93" s="60">
        <v>1.2E-2</v>
      </c>
      <c r="AG93" s="67" t="s">
        <v>915</v>
      </c>
      <c r="AH93" s="63">
        <v>44761</v>
      </c>
      <c r="AI93" s="59" t="s">
        <v>246</v>
      </c>
      <c r="AJ93" s="58">
        <v>44832</v>
      </c>
      <c r="AK93" s="57">
        <v>5.0000000000000001E-3</v>
      </c>
      <c r="AL93" s="47" t="s">
        <v>916</v>
      </c>
      <c r="AM93" s="60">
        <v>1.7000000000000001E-2</v>
      </c>
      <c r="AN93" s="67" t="s">
        <v>917</v>
      </c>
      <c r="AO93" s="63">
        <v>44848</v>
      </c>
      <c r="AP93" s="59" t="s">
        <v>246</v>
      </c>
      <c r="AQ93" s="63">
        <v>44915</v>
      </c>
      <c r="AR93" s="60">
        <v>3.0000000000000001E-3</v>
      </c>
      <c r="AS93" s="86" t="s">
        <v>918</v>
      </c>
      <c r="AT93" s="93">
        <v>0.02</v>
      </c>
      <c r="AU93" s="59" t="s">
        <v>653</v>
      </c>
      <c r="AV93" s="63">
        <v>44944</v>
      </c>
      <c r="AW93" s="59" t="s">
        <v>221</v>
      </c>
      <c r="AX93" s="64"/>
      <c r="AY93" s="64"/>
      <c r="AZ93" s="64"/>
      <c r="BA93" s="64"/>
    </row>
    <row r="94" spans="1:53" ht="126" customHeight="1">
      <c r="A94" s="65">
        <v>3</v>
      </c>
      <c r="B94" s="66" t="s">
        <v>54</v>
      </c>
      <c r="C94" s="68" t="str">
        <f>IF(B94=Listas!$A$2,Listas!$B$2,IF(B94=Listas!$A$8,Listas!$B$8,IF(B94=Listas!$A$15,Listas!$B$15,IF(B94=Listas!$A$18,Listas!$B$18," "))))</f>
        <v>Incorporar las mejores prácticas organizacionales y tecnológicas que garanticen calidad e integridad de la gestión pública.</v>
      </c>
      <c r="D94" s="67" t="s">
        <v>80</v>
      </c>
      <c r="E94" s="68" t="s">
        <v>899</v>
      </c>
      <c r="F94" s="68" t="s">
        <v>900</v>
      </c>
      <c r="G94" s="93">
        <v>1</v>
      </c>
      <c r="H94" s="59" t="s">
        <v>549</v>
      </c>
      <c r="I94" s="67" t="s">
        <v>919</v>
      </c>
      <c r="J94" s="69">
        <v>0.02</v>
      </c>
      <c r="K94" s="62" t="s">
        <v>16</v>
      </c>
      <c r="L94" s="68" t="s">
        <v>44</v>
      </c>
      <c r="M94" s="68" t="s">
        <v>108</v>
      </c>
      <c r="N94" s="59" t="s">
        <v>218</v>
      </c>
      <c r="O94" s="70"/>
      <c r="P94" s="73" t="s">
        <v>902</v>
      </c>
      <c r="Q94" s="63">
        <v>44584</v>
      </c>
      <c r="R94" s="82">
        <v>44926</v>
      </c>
      <c r="S94" s="67" t="s">
        <v>48</v>
      </c>
      <c r="T94" s="67" t="s">
        <v>49</v>
      </c>
      <c r="U94" s="73" t="s">
        <v>903</v>
      </c>
      <c r="V94" s="63">
        <v>44651</v>
      </c>
      <c r="W94" s="60">
        <v>6.0000000000000001E-3</v>
      </c>
      <c r="X94" s="86" t="s">
        <v>920</v>
      </c>
      <c r="Y94" s="60">
        <v>6.0000000000000001E-3</v>
      </c>
      <c r="Z94" s="103" t="s">
        <v>921</v>
      </c>
      <c r="AA94" s="63">
        <v>44670</v>
      </c>
      <c r="AB94" s="67" t="s">
        <v>231</v>
      </c>
      <c r="AC94" s="63">
        <v>44728</v>
      </c>
      <c r="AD94" s="60">
        <v>6.0000000000000001E-3</v>
      </c>
      <c r="AE94" s="107" t="s">
        <v>922</v>
      </c>
      <c r="AF94" s="60">
        <v>1.2E-2</v>
      </c>
      <c r="AG94" s="67" t="s">
        <v>923</v>
      </c>
      <c r="AH94" s="63">
        <v>44761</v>
      </c>
      <c r="AI94" s="59" t="s">
        <v>246</v>
      </c>
      <c r="AJ94" s="58">
        <v>44832</v>
      </c>
      <c r="AK94" s="57">
        <v>6.0000000000000001E-3</v>
      </c>
      <c r="AL94" s="47" t="s">
        <v>924</v>
      </c>
      <c r="AM94" s="60">
        <v>1.7999999999999999E-2</v>
      </c>
      <c r="AN94" s="67" t="s">
        <v>925</v>
      </c>
      <c r="AO94" s="63">
        <v>44848</v>
      </c>
      <c r="AP94" s="59" t="s">
        <v>246</v>
      </c>
      <c r="AQ94" s="63">
        <v>44915</v>
      </c>
      <c r="AR94" s="60">
        <v>2E-3</v>
      </c>
      <c r="AS94" s="86" t="s">
        <v>926</v>
      </c>
      <c r="AT94" s="93">
        <v>0.02</v>
      </c>
      <c r="AU94" s="59" t="s">
        <v>653</v>
      </c>
      <c r="AV94" s="63">
        <v>44944</v>
      </c>
      <c r="AW94" s="59" t="s">
        <v>221</v>
      </c>
      <c r="AX94" s="64"/>
      <c r="AY94" s="64"/>
      <c r="AZ94" s="64"/>
      <c r="BA94" s="64"/>
    </row>
    <row r="95" spans="1:53" ht="127.5" customHeight="1">
      <c r="A95" s="65">
        <v>4</v>
      </c>
      <c r="B95" s="66" t="s">
        <v>54</v>
      </c>
      <c r="C95" s="68" t="str">
        <f>IF(B95=Listas!$A$2,Listas!$B$2,IF(B95=Listas!$A$8,Listas!$B$8,IF(B95=Listas!$A$15,Listas!$B$15,IF(B95=Listas!$A$18,Listas!$B$18," "))))</f>
        <v>Incorporar las mejores prácticas organizacionales y tecnológicas que garanticen calidad e integridad de la gestión pública.</v>
      </c>
      <c r="D95" s="67" t="s">
        <v>80</v>
      </c>
      <c r="E95" s="68" t="s">
        <v>927</v>
      </c>
      <c r="F95" s="68" t="s">
        <v>928</v>
      </c>
      <c r="G95" s="93">
        <v>1</v>
      </c>
      <c r="H95" s="59" t="s">
        <v>549</v>
      </c>
      <c r="I95" s="68" t="s">
        <v>929</v>
      </c>
      <c r="J95" s="69">
        <v>0.03</v>
      </c>
      <c r="K95" s="62" t="s">
        <v>16</v>
      </c>
      <c r="L95" s="68" t="s">
        <v>44</v>
      </c>
      <c r="M95" s="68" t="s">
        <v>108</v>
      </c>
      <c r="N95" s="59" t="s">
        <v>218</v>
      </c>
      <c r="O95" s="70"/>
      <c r="P95" s="73" t="s">
        <v>902</v>
      </c>
      <c r="Q95" s="63">
        <v>44584</v>
      </c>
      <c r="R95" s="82">
        <v>44926</v>
      </c>
      <c r="S95" s="67" t="s">
        <v>48</v>
      </c>
      <c r="T95" s="67" t="s">
        <v>49</v>
      </c>
      <c r="U95" s="73" t="s">
        <v>903</v>
      </c>
      <c r="V95" s="63">
        <v>44651</v>
      </c>
      <c r="W95" s="60">
        <v>8.0000000000000002E-3</v>
      </c>
      <c r="X95" s="67" t="s">
        <v>930</v>
      </c>
      <c r="Y95" s="60">
        <v>8.0000000000000002E-3</v>
      </c>
      <c r="Z95" s="103" t="s">
        <v>921</v>
      </c>
      <c r="AA95" s="63">
        <v>44670</v>
      </c>
      <c r="AB95" s="67" t="s">
        <v>231</v>
      </c>
      <c r="AC95" s="76">
        <v>44741</v>
      </c>
      <c r="AD95" s="74">
        <v>8.0000000000000002E-3</v>
      </c>
      <c r="AE95" s="86" t="s">
        <v>931</v>
      </c>
      <c r="AF95" s="60">
        <v>1.6E-2</v>
      </c>
      <c r="AG95" s="67" t="s">
        <v>932</v>
      </c>
      <c r="AH95" s="63">
        <v>44761</v>
      </c>
      <c r="AI95" s="59" t="s">
        <v>246</v>
      </c>
      <c r="AJ95" s="58">
        <v>44834</v>
      </c>
      <c r="AK95" s="57">
        <v>8.0000000000000002E-3</v>
      </c>
      <c r="AL95" s="79" t="s">
        <v>933</v>
      </c>
      <c r="AM95" s="60">
        <v>2.4E-2</v>
      </c>
      <c r="AN95" s="67" t="s">
        <v>934</v>
      </c>
      <c r="AO95" s="63">
        <v>44848</v>
      </c>
      <c r="AP95" s="59" t="s">
        <v>246</v>
      </c>
      <c r="AQ95" s="63">
        <v>44926</v>
      </c>
      <c r="AR95" s="57">
        <v>6.0000000000000001E-3</v>
      </c>
      <c r="AS95" s="88" t="s">
        <v>935</v>
      </c>
      <c r="AT95" s="93">
        <v>0.03</v>
      </c>
      <c r="AU95" s="59" t="s">
        <v>653</v>
      </c>
      <c r="AV95" s="63">
        <v>44944</v>
      </c>
      <c r="AW95" s="59" t="s">
        <v>221</v>
      </c>
      <c r="AX95" s="64"/>
      <c r="AY95" s="64"/>
      <c r="AZ95" s="64"/>
      <c r="BA95" s="64"/>
    </row>
    <row r="96" spans="1:53" ht="84.75" customHeight="1">
      <c r="A96" s="65">
        <v>5</v>
      </c>
      <c r="B96" s="66" t="s">
        <v>54</v>
      </c>
      <c r="C96" s="68" t="str">
        <f>IF(B96=Listas!$A$2,Listas!$B$2,IF(B96=Listas!$A$8,Listas!$B$8,IF(B96=Listas!$A$15,Listas!$B$15,IF(B96=Listas!$A$18,Listas!$B$18," "))))</f>
        <v>Incorporar las mejores prácticas organizacionales y tecnológicas que garanticen calidad e integridad de la gestión pública.</v>
      </c>
      <c r="D96" s="67" t="s">
        <v>80</v>
      </c>
      <c r="E96" s="68" t="s">
        <v>927</v>
      </c>
      <c r="F96" s="68" t="s">
        <v>928</v>
      </c>
      <c r="G96" s="93">
        <v>1</v>
      </c>
      <c r="H96" s="59" t="s">
        <v>549</v>
      </c>
      <c r="I96" s="68" t="s">
        <v>936</v>
      </c>
      <c r="J96" s="69">
        <v>0.02</v>
      </c>
      <c r="K96" s="62" t="s">
        <v>16</v>
      </c>
      <c r="L96" s="68" t="s">
        <v>44</v>
      </c>
      <c r="M96" s="68" t="s">
        <v>108</v>
      </c>
      <c r="N96" s="59" t="s">
        <v>218</v>
      </c>
      <c r="O96" s="70"/>
      <c r="P96" s="73" t="s">
        <v>902</v>
      </c>
      <c r="Q96" s="63">
        <v>44584</v>
      </c>
      <c r="R96" s="82">
        <v>44926</v>
      </c>
      <c r="S96" s="67" t="s">
        <v>48</v>
      </c>
      <c r="T96" s="67" t="s">
        <v>49</v>
      </c>
      <c r="U96" s="73" t="s">
        <v>903</v>
      </c>
      <c r="V96" s="63">
        <v>44651</v>
      </c>
      <c r="W96" s="60">
        <v>5.0000000000000001E-3</v>
      </c>
      <c r="X96" s="67" t="s">
        <v>937</v>
      </c>
      <c r="Y96" s="60">
        <v>5.0000000000000001E-3</v>
      </c>
      <c r="Z96" s="103" t="s">
        <v>913</v>
      </c>
      <c r="AA96" s="63">
        <v>44670</v>
      </c>
      <c r="AB96" s="67" t="s">
        <v>231</v>
      </c>
      <c r="AC96" s="76">
        <v>44741</v>
      </c>
      <c r="AD96" s="74">
        <v>5.0000000000000001E-3</v>
      </c>
      <c r="AE96" s="86" t="s">
        <v>938</v>
      </c>
      <c r="AF96" s="60">
        <v>0.01</v>
      </c>
      <c r="AG96" s="67" t="s">
        <v>939</v>
      </c>
      <c r="AH96" s="63">
        <v>44761</v>
      </c>
      <c r="AI96" s="59" t="s">
        <v>246</v>
      </c>
      <c r="AJ96" s="58">
        <v>44834</v>
      </c>
      <c r="AK96" s="57">
        <v>5.0000000000000001E-3</v>
      </c>
      <c r="AL96" s="79" t="s">
        <v>940</v>
      </c>
      <c r="AM96" s="60">
        <v>1.4999999999999999E-2</v>
      </c>
      <c r="AN96" s="67" t="s">
        <v>941</v>
      </c>
      <c r="AO96" s="63">
        <v>44848</v>
      </c>
      <c r="AP96" s="59" t="s">
        <v>246</v>
      </c>
      <c r="AQ96" s="63">
        <v>44926</v>
      </c>
      <c r="AR96" s="57">
        <v>5.0000000000000001E-3</v>
      </c>
      <c r="AS96" s="108" t="s">
        <v>942</v>
      </c>
      <c r="AT96" s="93">
        <v>0.02</v>
      </c>
      <c r="AU96" s="59" t="s">
        <v>653</v>
      </c>
      <c r="AV96" s="63">
        <v>44944</v>
      </c>
      <c r="AW96" s="59" t="s">
        <v>221</v>
      </c>
      <c r="AX96" s="64"/>
      <c r="AY96" s="64"/>
      <c r="AZ96" s="64"/>
      <c r="BA96" s="64"/>
    </row>
    <row r="97" spans="1:53" ht="138.75" customHeight="1">
      <c r="A97" s="65">
        <v>6</v>
      </c>
      <c r="B97" s="66" t="s">
        <v>54</v>
      </c>
      <c r="C97" s="68" t="str">
        <f>IF(B97=Listas!$A$2,Listas!$B$2,IF(B97=Listas!$A$8,Listas!$B$8,IF(B97=Listas!$A$15,Listas!$B$15,IF(B97=Listas!$A$18,Listas!$B$18," "))))</f>
        <v>Incorporar las mejores prácticas organizacionales y tecnológicas que garanticen calidad e integridad de la gestión pública.</v>
      </c>
      <c r="D97" s="67" t="s">
        <v>80</v>
      </c>
      <c r="E97" s="68" t="s">
        <v>927</v>
      </c>
      <c r="F97" s="68" t="s">
        <v>928</v>
      </c>
      <c r="G97" s="93">
        <v>1</v>
      </c>
      <c r="H97" s="59" t="s">
        <v>549</v>
      </c>
      <c r="I97" s="67" t="s">
        <v>943</v>
      </c>
      <c r="J97" s="69">
        <v>0.02</v>
      </c>
      <c r="K97" s="62" t="s">
        <v>16</v>
      </c>
      <c r="L97" s="68" t="s">
        <v>44</v>
      </c>
      <c r="M97" s="68" t="s">
        <v>108</v>
      </c>
      <c r="N97" s="59" t="s">
        <v>218</v>
      </c>
      <c r="O97" s="70"/>
      <c r="P97" s="73" t="s">
        <v>902</v>
      </c>
      <c r="Q97" s="63">
        <v>44584</v>
      </c>
      <c r="R97" s="82">
        <v>44926</v>
      </c>
      <c r="S97" s="67" t="s">
        <v>48</v>
      </c>
      <c r="T97" s="67" t="s">
        <v>49</v>
      </c>
      <c r="U97" s="73" t="s">
        <v>903</v>
      </c>
      <c r="V97" s="63">
        <v>44651</v>
      </c>
      <c r="W97" s="60">
        <v>8.0000000000000002E-3</v>
      </c>
      <c r="X97" s="67" t="s">
        <v>944</v>
      </c>
      <c r="Y97" s="60">
        <v>8.0000000000000002E-3</v>
      </c>
      <c r="Z97" s="103" t="s">
        <v>921</v>
      </c>
      <c r="AA97" s="63">
        <v>44670</v>
      </c>
      <c r="AB97" s="67" t="s">
        <v>231</v>
      </c>
      <c r="AC97" s="76">
        <v>44741</v>
      </c>
      <c r="AD97" s="74">
        <v>8.0000000000000002E-3</v>
      </c>
      <c r="AE97" s="109" t="s">
        <v>945</v>
      </c>
      <c r="AF97" s="60">
        <v>1.6E-2</v>
      </c>
      <c r="AG97" s="67" t="s">
        <v>946</v>
      </c>
      <c r="AH97" s="63">
        <v>44761</v>
      </c>
      <c r="AI97" s="59" t="s">
        <v>246</v>
      </c>
      <c r="AJ97" s="58">
        <v>44834</v>
      </c>
      <c r="AK97" s="57">
        <v>8.0000000000000002E-3</v>
      </c>
      <c r="AL97" s="50" t="s">
        <v>947</v>
      </c>
      <c r="AM97" s="60">
        <v>0.02</v>
      </c>
      <c r="AN97" s="67" t="s">
        <v>948</v>
      </c>
      <c r="AO97" s="63">
        <v>44848</v>
      </c>
      <c r="AP97" s="59" t="s">
        <v>246</v>
      </c>
      <c r="AQ97" s="63">
        <v>44926</v>
      </c>
      <c r="AR97" s="57">
        <v>0.02</v>
      </c>
      <c r="AS97" s="88" t="s">
        <v>949</v>
      </c>
      <c r="AT97" s="61">
        <f>AR97</f>
        <v>0.02</v>
      </c>
      <c r="AU97" s="59" t="s">
        <v>653</v>
      </c>
      <c r="AV97" s="63">
        <v>44944</v>
      </c>
      <c r="AW97" s="59" t="s">
        <v>221</v>
      </c>
      <c r="AX97" s="64"/>
      <c r="AY97" s="64"/>
      <c r="AZ97" s="64"/>
      <c r="BA97" s="64"/>
    </row>
    <row r="98" spans="1:53" ht="64.5" customHeight="1">
      <c r="A98" s="65">
        <v>7</v>
      </c>
      <c r="B98" s="66" t="s">
        <v>54</v>
      </c>
      <c r="C98" s="68" t="str">
        <f>IF(B98=Listas!$A$2,Listas!$B$2,IF(B98=Listas!$A$8,Listas!$B$8,IF(B98=Listas!$A$15,Listas!$B$15,IF(B98=Listas!$A$18,Listas!$B$18," "))))</f>
        <v>Incorporar las mejores prácticas organizacionales y tecnológicas que garanticen calidad e integridad de la gestión pública.</v>
      </c>
      <c r="D98" s="67" t="s">
        <v>68</v>
      </c>
      <c r="E98" s="68" t="s">
        <v>950</v>
      </c>
      <c r="F98" s="68" t="s">
        <v>951</v>
      </c>
      <c r="G98" s="62">
        <v>6</v>
      </c>
      <c r="H98" s="62" t="s">
        <v>952</v>
      </c>
      <c r="I98" s="68" t="s">
        <v>953</v>
      </c>
      <c r="J98" s="69">
        <v>0.01</v>
      </c>
      <c r="K98" s="62" t="s">
        <v>16</v>
      </c>
      <c r="L98" s="68" t="s">
        <v>44</v>
      </c>
      <c r="M98" s="68" t="s">
        <v>108</v>
      </c>
      <c r="N98" s="59" t="s">
        <v>218</v>
      </c>
      <c r="O98" s="70"/>
      <c r="P98" s="67" t="s">
        <v>954</v>
      </c>
      <c r="Q98" s="71">
        <v>44621</v>
      </c>
      <c r="R98" s="82">
        <v>44650</v>
      </c>
      <c r="S98" s="67" t="s">
        <v>48</v>
      </c>
      <c r="T98" s="67" t="s">
        <v>81</v>
      </c>
      <c r="U98" s="73" t="s">
        <v>76</v>
      </c>
      <c r="V98" s="63">
        <v>44637</v>
      </c>
      <c r="W98" s="60">
        <v>0.01</v>
      </c>
      <c r="X98" s="67" t="s">
        <v>955</v>
      </c>
      <c r="Y98" s="60">
        <v>0.01</v>
      </c>
      <c r="Z98" s="67" t="s">
        <v>956</v>
      </c>
      <c r="AA98" s="63">
        <v>44670</v>
      </c>
      <c r="AB98" s="67" t="s">
        <v>221</v>
      </c>
      <c r="AC98" s="71">
        <v>44742</v>
      </c>
      <c r="AD98" s="74">
        <v>0.01</v>
      </c>
      <c r="AE98" s="110" t="s">
        <v>957</v>
      </c>
      <c r="AF98" s="60">
        <v>0.01</v>
      </c>
      <c r="AG98" s="67" t="s">
        <v>815</v>
      </c>
      <c r="AH98" s="63">
        <v>44761</v>
      </c>
      <c r="AI98" s="59" t="s">
        <v>221</v>
      </c>
      <c r="AJ98" s="52"/>
      <c r="AK98" s="57">
        <v>0</v>
      </c>
      <c r="AL98" s="50" t="s">
        <v>958</v>
      </c>
      <c r="AM98" s="60">
        <v>0.01</v>
      </c>
      <c r="AN98" s="67" t="s">
        <v>691</v>
      </c>
      <c r="AO98" s="63">
        <v>44848</v>
      </c>
      <c r="AP98" s="59" t="s">
        <v>221</v>
      </c>
      <c r="AQ98" s="71"/>
      <c r="AR98" s="61"/>
      <c r="AS98" s="47" t="s">
        <v>958</v>
      </c>
      <c r="AT98" s="61">
        <f t="shared" ref="AT98:AT101" si="35">AM98</f>
        <v>0.01</v>
      </c>
      <c r="AU98" s="62" t="str">
        <f t="shared" ref="AU98:AU104" si="36">IF(AW98="Cumplida","Subactividad ejecutada completamente","Subactividad no cumplida")</f>
        <v>Subactividad ejecutada completamente</v>
      </c>
      <c r="AV98" s="63">
        <v>44944</v>
      </c>
      <c r="AW98" s="59" t="s">
        <v>221</v>
      </c>
      <c r="AX98" s="64"/>
      <c r="AY98" s="64"/>
      <c r="AZ98" s="64"/>
      <c r="BA98" s="64"/>
    </row>
    <row r="99" spans="1:53" ht="177" customHeight="1">
      <c r="A99" s="65">
        <v>8</v>
      </c>
      <c r="B99" s="66" t="s">
        <v>54</v>
      </c>
      <c r="C99" s="68" t="str">
        <f>IF(B99=Listas!$A$2,Listas!$B$2,IF(B99=Listas!$A$8,Listas!$B$8,IF(B99=Listas!$A$15,Listas!$B$15,IF(B99=Listas!$A$18,Listas!$B$18," "))))</f>
        <v>Incorporar las mejores prácticas organizacionales y tecnológicas que garanticen calidad e integridad de la gestión pública.</v>
      </c>
      <c r="D99" s="67" t="s">
        <v>68</v>
      </c>
      <c r="E99" s="68" t="s">
        <v>950</v>
      </c>
      <c r="F99" s="68" t="s">
        <v>951</v>
      </c>
      <c r="G99" s="62">
        <v>6</v>
      </c>
      <c r="H99" s="62" t="s">
        <v>952</v>
      </c>
      <c r="I99" s="68" t="s">
        <v>959</v>
      </c>
      <c r="J99" s="69">
        <v>0.03</v>
      </c>
      <c r="K99" s="62" t="s">
        <v>16</v>
      </c>
      <c r="L99" s="68" t="s">
        <v>44</v>
      </c>
      <c r="M99" s="68" t="s">
        <v>108</v>
      </c>
      <c r="N99" s="59" t="s">
        <v>218</v>
      </c>
      <c r="O99" s="70"/>
      <c r="P99" s="67" t="s">
        <v>960</v>
      </c>
      <c r="Q99" s="71">
        <v>44563</v>
      </c>
      <c r="R99" s="82">
        <v>44742</v>
      </c>
      <c r="S99" s="67" t="s">
        <v>48</v>
      </c>
      <c r="T99" s="67" t="s">
        <v>81</v>
      </c>
      <c r="U99" s="73" t="s">
        <v>76</v>
      </c>
      <c r="V99" s="63">
        <v>44651</v>
      </c>
      <c r="W99" s="60">
        <v>0.01</v>
      </c>
      <c r="X99" s="67" t="s">
        <v>961</v>
      </c>
      <c r="Y99" s="60">
        <v>0.01</v>
      </c>
      <c r="Z99" s="67" t="s">
        <v>962</v>
      </c>
      <c r="AA99" s="63">
        <v>44670</v>
      </c>
      <c r="AB99" s="67" t="s">
        <v>231</v>
      </c>
      <c r="AC99" s="71">
        <v>44742</v>
      </c>
      <c r="AD99" s="74">
        <v>0.02</v>
      </c>
      <c r="AE99" s="111" t="s">
        <v>963</v>
      </c>
      <c r="AF99" s="60">
        <v>0.03</v>
      </c>
      <c r="AG99" s="67" t="s">
        <v>964</v>
      </c>
      <c r="AH99" s="63">
        <v>44761</v>
      </c>
      <c r="AI99" s="59" t="s">
        <v>221</v>
      </c>
      <c r="AJ99" s="52"/>
      <c r="AK99" s="57">
        <v>0</v>
      </c>
      <c r="AL99" s="50" t="s">
        <v>965</v>
      </c>
      <c r="AM99" s="60">
        <v>0.03</v>
      </c>
      <c r="AN99" s="67" t="s">
        <v>691</v>
      </c>
      <c r="AO99" s="63">
        <v>44848</v>
      </c>
      <c r="AP99" s="59" t="s">
        <v>221</v>
      </c>
      <c r="AQ99" s="71"/>
      <c r="AR99" s="61"/>
      <c r="AS99" s="47" t="s">
        <v>965</v>
      </c>
      <c r="AT99" s="61">
        <f t="shared" si="35"/>
        <v>0.03</v>
      </c>
      <c r="AU99" s="62" t="str">
        <f t="shared" si="36"/>
        <v>Subactividad ejecutada completamente</v>
      </c>
      <c r="AV99" s="63">
        <v>44944</v>
      </c>
      <c r="AW99" s="59" t="s">
        <v>221</v>
      </c>
      <c r="AX99" s="64"/>
      <c r="AY99" s="64"/>
      <c r="AZ99" s="64"/>
      <c r="BA99" s="64"/>
    </row>
    <row r="100" spans="1:53" ht="132" customHeight="1">
      <c r="A100" s="65">
        <v>9</v>
      </c>
      <c r="B100" s="66" t="s">
        <v>54</v>
      </c>
      <c r="C100" s="68" t="str">
        <f>IF(B100=Listas!$A$2,Listas!$B$2,IF(B100=Listas!$A$8,Listas!$B$8,IF(B100=Listas!$A$15,Listas!$B$15,IF(B100=Listas!$A$18,Listas!$B$18," "))))</f>
        <v>Incorporar las mejores prácticas organizacionales y tecnológicas que garanticen calidad e integridad de la gestión pública.</v>
      </c>
      <c r="D100" s="67" t="s">
        <v>68</v>
      </c>
      <c r="E100" s="68" t="s">
        <v>950</v>
      </c>
      <c r="F100" s="68" t="s">
        <v>951</v>
      </c>
      <c r="G100" s="62">
        <v>6</v>
      </c>
      <c r="H100" s="62" t="s">
        <v>952</v>
      </c>
      <c r="I100" s="68" t="s">
        <v>966</v>
      </c>
      <c r="J100" s="69">
        <v>0.01</v>
      </c>
      <c r="K100" s="62" t="s">
        <v>16</v>
      </c>
      <c r="L100" s="68" t="s">
        <v>44</v>
      </c>
      <c r="M100" s="68" t="s">
        <v>108</v>
      </c>
      <c r="N100" s="59" t="s">
        <v>218</v>
      </c>
      <c r="O100" s="70"/>
      <c r="P100" s="73" t="s">
        <v>967</v>
      </c>
      <c r="Q100" s="71">
        <v>44568</v>
      </c>
      <c r="R100" s="82">
        <v>44895</v>
      </c>
      <c r="S100" s="67" t="s">
        <v>48</v>
      </c>
      <c r="T100" s="67" t="s">
        <v>81</v>
      </c>
      <c r="U100" s="73" t="s">
        <v>76</v>
      </c>
      <c r="V100" s="63">
        <v>44651</v>
      </c>
      <c r="W100" s="60">
        <v>1E-3</v>
      </c>
      <c r="X100" s="67" t="s">
        <v>968</v>
      </c>
      <c r="Y100" s="60">
        <v>1E-3</v>
      </c>
      <c r="Z100" s="103" t="s">
        <v>969</v>
      </c>
      <c r="AA100" s="63">
        <v>44670</v>
      </c>
      <c r="AB100" s="67" t="s">
        <v>231</v>
      </c>
      <c r="AC100" s="71">
        <v>44742</v>
      </c>
      <c r="AD100" s="74">
        <v>2E-3</v>
      </c>
      <c r="AE100" s="110" t="s">
        <v>970</v>
      </c>
      <c r="AF100" s="60">
        <v>3.0000000000000001E-3</v>
      </c>
      <c r="AG100" s="67" t="s">
        <v>971</v>
      </c>
      <c r="AH100" s="63">
        <v>44761</v>
      </c>
      <c r="AI100" s="59" t="s">
        <v>246</v>
      </c>
      <c r="AJ100" s="58">
        <v>44834</v>
      </c>
      <c r="AK100" s="57">
        <v>0.01</v>
      </c>
      <c r="AL100" s="50" t="s">
        <v>972</v>
      </c>
      <c r="AM100" s="60">
        <v>0.01</v>
      </c>
      <c r="AN100" s="59" t="s">
        <v>973</v>
      </c>
      <c r="AO100" s="63">
        <v>44848</v>
      </c>
      <c r="AP100" s="59" t="s">
        <v>221</v>
      </c>
      <c r="AQ100" s="71"/>
      <c r="AR100" s="61"/>
      <c r="AS100" s="47" t="s">
        <v>974</v>
      </c>
      <c r="AT100" s="61">
        <f t="shared" si="35"/>
        <v>0.01</v>
      </c>
      <c r="AU100" s="62" t="str">
        <f t="shared" si="36"/>
        <v>Subactividad ejecutada completamente</v>
      </c>
      <c r="AV100" s="63">
        <v>44944</v>
      </c>
      <c r="AW100" s="59" t="s">
        <v>221</v>
      </c>
      <c r="AX100" s="64"/>
      <c r="AY100" s="64"/>
      <c r="AZ100" s="64"/>
      <c r="BA100" s="64"/>
    </row>
    <row r="101" spans="1:53" ht="96" customHeight="1">
      <c r="A101" s="65">
        <v>10</v>
      </c>
      <c r="B101" s="66" t="s">
        <v>54</v>
      </c>
      <c r="C101" s="68" t="str">
        <f>IF(B101=Listas!$A$2,Listas!$B$2,IF(B101=Listas!$A$8,Listas!$B$8,IF(B101=Listas!$A$15,Listas!$B$15,IF(B101=Listas!$A$18,Listas!$B$18," "))))</f>
        <v>Incorporar las mejores prácticas organizacionales y tecnológicas que garanticen calidad e integridad de la gestión pública.</v>
      </c>
      <c r="D101" s="67" t="s">
        <v>68</v>
      </c>
      <c r="E101" s="68" t="s">
        <v>975</v>
      </c>
      <c r="F101" s="68" t="s">
        <v>976</v>
      </c>
      <c r="G101" s="93">
        <v>1</v>
      </c>
      <c r="H101" s="59" t="s">
        <v>549</v>
      </c>
      <c r="I101" s="68" t="s">
        <v>977</v>
      </c>
      <c r="J101" s="69">
        <v>0.06</v>
      </c>
      <c r="K101" s="62" t="s">
        <v>16</v>
      </c>
      <c r="L101" s="68" t="s">
        <v>44</v>
      </c>
      <c r="M101" s="68" t="s">
        <v>108</v>
      </c>
      <c r="N101" s="59" t="s">
        <v>218</v>
      </c>
      <c r="O101" s="70"/>
      <c r="P101" s="73" t="s">
        <v>902</v>
      </c>
      <c r="Q101" s="71">
        <v>44621</v>
      </c>
      <c r="R101" s="82">
        <v>44650</v>
      </c>
      <c r="S101" s="67" t="s">
        <v>48</v>
      </c>
      <c r="T101" s="67" t="s">
        <v>81</v>
      </c>
      <c r="U101" s="73" t="s">
        <v>76</v>
      </c>
      <c r="V101" s="63">
        <v>44651</v>
      </c>
      <c r="W101" s="60">
        <v>0.05</v>
      </c>
      <c r="X101" s="67" t="s">
        <v>978</v>
      </c>
      <c r="Y101" s="60">
        <v>0.05</v>
      </c>
      <c r="Z101" s="67" t="s">
        <v>979</v>
      </c>
      <c r="AA101" s="63">
        <v>44670</v>
      </c>
      <c r="AB101" s="67" t="s">
        <v>231</v>
      </c>
      <c r="AC101" s="76">
        <v>44728</v>
      </c>
      <c r="AD101" s="74">
        <v>0.06</v>
      </c>
      <c r="AE101" s="75" t="s">
        <v>980</v>
      </c>
      <c r="AF101" s="60">
        <v>0.06</v>
      </c>
      <c r="AG101" s="67" t="s">
        <v>981</v>
      </c>
      <c r="AH101" s="63">
        <v>44761</v>
      </c>
      <c r="AI101" s="59" t="s">
        <v>221</v>
      </c>
      <c r="AJ101" s="52"/>
      <c r="AK101" s="57"/>
      <c r="AL101" s="50" t="s">
        <v>965</v>
      </c>
      <c r="AM101" s="60">
        <v>0.06</v>
      </c>
      <c r="AN101" s="67" t="s">
        <v>630</v>
      </c>
      <c r="AO101" s="63">
        <v>44848</v>
      </c>
      <c r="AP101" s="59" t="s">
        <v>221</v>
      </c>
      <c r="AQ101" s="71"/>
      <c r="AR101" s="61"/>
      <c r="AS101" s="47" t="s">
        <v>965</v>
      </c>
      <c r="AT101" s="61">
        <f t="shared" si="35"/>
        <v>0.06</v>
      </c>
      <c r="AU101" s="62" t="str">
        <f t="shared" si="36"/>
        <v>Subactividad ejecutada completamente</v>
      </c>
      <c r="AV101" s="63">
        <v>44944</v>
      </c>
      <c r="AW101" s="59" t="s">
        <v>221</v>
      </c>
      <c r="AX101" s="64"/>
      <c r="AY101" s="64"/>
      <c r="AZ101" s="64"/>
      <c r="BA101" s="64"/>
    </row>
    <row r="102" spans="1:53" ht="126" customHeight="1">
      <c r="A102" s="65">
        <v>11</v>
      </c>
      <c r="B102" s="66" t="s">
        <v>54</v>
      </c>
      <c r="C102" s="68" t="str">
        <f>IF(B102=Listas!$A$2,Listas!$B$2,IF(B102=Listas!$A$8,Listas!$B$8,IF(B102=Listas!$A$15,Listas!$B$15,IF(B102=Listas!$A$18,Listas!$B$18," "))))</f>
        <v>Incorporar las mejores prácticas organizacionales y tecnológicas que garanticen calidad e integridad de la gestión pública.</v>
      </c>
      <c r="D102" s="67" t="s">
        <v>68</v>
      </c>
      <c r="E102" s="68" t="s">
        <v>975</v>
      </c>
      <c r="F102" s="68" t="s">
        <v>976</v>
      </c>
      <c r="G102" s="93">
        <v>1</v>
      </c>
      <c r="H102" s="59" t="s">
        <v>549</v>
      </c>
      <c r="I102" s="68" t="s">
        <v>982</v>
      </c>
      <c r="J102" s="69">
        <v>0.04</v>
      </c>
      <c r="K102" s="62" t="s">
        <v>16</v>
      </c>
      <c r="L102" s="68" t="s">
        <v>44</v>
      </c>
      <c r="M102" s="68" t="s">
        <v>108</v>
      </c>
      <c r="N102" s="59" t="s">
        <v>218</v>
      </c>
      <c r="O102" s="70"/>
      <c r="P102" s="73" t="s">
        <v>902</v>
      </c>
      <c r="Q102" s="71">
        <v>44563</v>
      </c>
      <c r="R102" s="82">
        <v>44895</v>
      </c>
      <c r="S102" s="67" t="s">
        <v>48</v>
      </c>
      <c r="T102" s="67" t="s">
        <v>81</v>
      </c>
      <c r="U102" s="73" t="s">
        <v>76</v>
      </c>
      <c r="V102" s="63">
        <v>44651</v>
      </c>
      <c r="W102" s="60">
        <v>0.01</v>
      </c>
      <c r="X102" s="67" t="s">
        <v>983</v>
      </c>
      <c r="Y102" s="60">
        <v>0.01</v>
      </c>
      <c r="Z102" s="103" t="s">
        <v>969</v>
      </c>
      <c r="AA102" s="63">
        <v>44670</v>
      </c>
      <c r="AB102" s="67" t="s">
        <v>231</v>
      </c>
      <c r="AC102" s="76">
        <v>44701</v>
      </c>
      <c r="AD102" s="74">
        <v>0.02</v>
      </c>
      <c r="AE102" s="75" t="s">
        <v>984</v>
      </c>
      <c r="AF102" s="60">
        <v>0.03</v>
      </c>
      <c r="AG102" s="67" t="s">
        <v>985</v>
      </c>
      <c r="AH102" s="63">
        <v>44761</v>
      </c>
      <c r="AI102" s="59" t="s">
        <v>246</v>
      </c>
      <c r="AJ102" s="58">
        <v>44834</v>
      </c>
      <c r="AK102" s="57">
        <v>3.5000000000000003E-2</v>
      </c>
      <c r="AL102" s="50" t="s">
        <v>986</v>
      </c>
      <c r="AM102" s="60">
        <v>3.5000000000000003E-2</v>
      </c>
      <c r="AN102" s="59" t="s">
        <v>987</v>
      </c>
      <c r="AO102" s="63">
        <v>44848</v>
      </c>
      <c r="AP102" s="59" t="s">
        <v>246</v>
      </c>
      <c r="AQ102" s="58">
        <v>44896</v>
      </c>
      <c r="AR102" s="60">
        <v>0.04</v>
      </c>
      <c r="AS102" s="67" t="s">
        <v>988</v>
      </c>
      <c r="AT102" s="61">
        <f>AR102</f>
        <v>0.04</v>
      </c>
      <c r="AU102" s="62" t="str">
        <f t="shared" si="36"/>
        <v>Subactividad ejecutada completamente</v>
      </c>
      <c r="AV102" s="63">
        <v>44944</v>
      </c>
      <c r="AW102" s="62" t="str">
        <f>IF(AT102=J102,"Cumplida","Revisar")</f>
        <v>Cumplida</v>
      </c>
      <c r="AX102" s="64"/>
      <c r="AY102" s="64"/>
      <c r="AZ102" s="64"/>
      <c r="BA102" s="64"/>
    </row>
    <row r="103" spans="1:53" ht="64.5" customHeight="1">
      <c r="A103" s="65">
        <v>12</v>
      </c>
      <c r="B103" s="66" t="s">
        <v>54</v>
      </c>
      <c r="C103" s="68" t="str">
        <f>IF(B103=Listas!$A$2,Listas!$B$2,IF(B103=Listas!$A$8,Listas!$B$8,IF(B103=Listas!$A$15,Listas!$B$15,IF(B103=Listas!$A$18,Listas!$B$18," "))))</f>
        <v>Incorporar las mejores prácticas organizacionales y tecnológicas que garanticen calidad e integridad de la gestión pública.</v>
      </c>
      <c r="D103" s="67" t="s">
        <v>68</v>
      </c>
      <c r="E103" s="68" t="s">
        <v>975</v>
      </c>
      <c r="F103" s="68" t="s">
        <v>976</v>
      </c>
      <c r="G103" s="93">
        <v>1</v>
      </c>
      <c r="H103" s="59" t="s">
        <v>549</v>
      </c>
      <c r="I103" s="68" t="s">
        <v>989</v>
      </c>
      <c r="J103" s="69">
        <v>0.02</v>
      </c>
      <c r="K103" s="62" t="s">
        <v>16</v>
      </c>
      <c r="L103" s="68" t="s">
        <v>44</v>
      </c>
      <c r="M103" s="68" t="s">
        <v>108</v>
      </c>
      <c r="N103" s="59" t="s">
        <v>218</v>
      </c>
      <c r="O103" s="70"/>
      <c r="P103" s="73" t="s">
        <v>902</v>
      </c>
      <c r="Q103" s="71">
        <v>44565</v>
      </c>
      <c r="R103" s="82">
        <v>44925</v>
      </c>
      <c r="S103" s="67" t="s">
        <v>48</v>
      </c>
      <c r="T103" s="67" t="s">
        <v>81</v>
      </c>
      <c r="U103" s="73" t="s">
        <v>76</v>
      </c>
      <c r="V103" s="63">
        <v>44651</v>
      </c>
      <c r="W103" s="60">
        <v>1E-3</v>
      </c>
      <c r="X103" s="67" t="s">
        <v>990</v>
      </c>
      <c r="Y103" s="60">
        <v>1E-3</v>
      </c>
      <c r="Z103" s="103" t="s">
        <v>991</v>
      </c>
      <c r="AA103" s="63">
        <v>44670</v>
      </c>
      <c r="AB103" s="67" t="s">
        <v>231</v>
      </c>
      <c r="AC103" s="76">
        <v>44713</v>
      </c>
      <c r="AD103" s="74">
        <v>0.02</v>
      </c>
      <c r="AE103" s="75" t="s">
        <v>992</v>
      </c>
      <c r="AF103" s="60">
        <v>0.02</v>
      </c>
      <c r="AG103" s="67" t="s">
        <v>993</v>
      </c>
      <c r="AH103" s="63">
        <v>44761</v>
      </c>
      <c r="AI103" s="59" t="s">
        <v>221</v>
      </c>
      <c r="AJ103" s="52"/>
      <c r="AK103" s="57"/>
      <c r="AL103" s="50" t="s">
        <v>965</v>
      </c>
      <c r="AM103" s="60">
        <v>0.02</v>
      </c>
      <c r="AN103" s="67" t="s">
        <v>630</v>
      </c>
      <c r="AO103" s="63">
        <v>44848</v>
      </c>
      <c r="AP103" s="59" t="s">
        <v>221</v>
      </c>
      <c r="AQ103" s="71"/>
      <c r="AR103" s="61"/>
      <c r="AS103" s="47" t="s">
        <v>965</v>
      </c>
      <c r="AT103" s="61">
        <f t="shared" ref="AT103:AT104" si="37">AM103</f>
        <v>0.02</v>
      </c>
      <c r="AU103" s="62" t="str">
        <f t="shared" si="36"/>
        <v>Subactividad ejecutada completamente</v>
      </c>
      <c r="AV103" s="63">
        <v>44944</v>
      </c>
      <c r="AW103" s="59" t="s">
        <v>221</v>
      </c>
      <c r="AX103" s="64"/>
      <c r="AY103" s="64"/>
      <c r="AZ103" s="64"/>
      <c r="BA103" s="64"/>
    </row>
    <row r="104" spans="1:53" ht="115.5" customHeight="1">
      <c r="A104" s="65">
        <v>13</v>
      </c>
      <c r="B104" s="66" t="s">
        <v>54</v>
      </c>
      <c r="C104" s="68" t="str">
        <f>IF(B104=Listas!$A$2,Listas!$B$2,IF(B104=Listas!$A$8,Listas!$B$8,IF(B104=Listas!$A$15,Listas!$B$15,IF(B104=Listas!$A$18,Listas!$B$18," "))))</f>
        <v>Incorporar las mejores prácticas organizacionales y tecnológicas que garanticen calidad e integridad de la gestión pública.</v>
      </c>
      <c r="D104" s="67" t="s">
        <v>68</v>
      </c>
      <c r="E104" s="68" t="s">
        <v>994</v>
      </c>
      <c r="F104" s="68" t="s">
        <v>995</v>
      </c>
      <c r="G104" s="93">
        <v>1</v>
      </c>
      <c r="H104" s="59" t="s">
        <v>549</v>
      </c>
      <c r="I104" s="68" t="s">
        <v>996</v>
      </c>
      <c r="J104" s="69">
        <v>0.01</v>
      </c>
      <c r="K104" s="62" t="s">
        <v>16</v>
      </c>
      <c r="L104" s="68" t="s">
        <v>44</v>
      </c>
      <c r="M104" s="68" t="s">
        <v>108</v>
      </c>
      <c r="N104" s="59" t="s">
        <v>218</v>
      </c>
      <c r="O104" s="70"/>
      <c r="P104" s="73" t="s">
        <v>902</v>
      </c>
      <c r="Q104" s="71">
        <v>44621</v>
      </c>
      <c r="R104" s="82">
        <v>44650</v>
      </c>
      <c r="S104" s="67" t="s">
        <v>48</v>
      </c>
      <c r="T104" s="67" t="s">
        <v>81</v>
      </c>
      <c r="U104" s="73" t="s">
        <v>76</v>
      </c>
      <c r="V104" s="97">
        <v>44638</v>
      </c>
      <c r="W104" s="112">
        <v>0.01</v>
      </c>
      <c r="X104" s="67" t="s">
        <v>997</v>
      </c>
      <c r="Y104" s="60">
        <v>0.01</v>
      </c>
      <c r="Z104" s="67" t="s">
        <v>998</v>
      </c>
      <c r="AA104" s="63">
        <v>44670</v>
      </c>
      <c r="AB104" s="67" t="s">
        <v>221</v>
      </c>
      <c r="AC104" s="76"/>
      <c r="AD104" s="74"/>
      <c r="AE104" s="75"/>
      <c r="AF104" s="60">
        <v>0.01</v>
      </c>
      <c r="AG104" s="67" t="s">
        <v>589</v>
      </c>
      <c r="AH104" s="63">
        <v>44761</v>
      </c>
      <c r="AI104" s="59" t="s">
        <v>221</v>
      </c>
      <c r="AJ104" s="52"/>
      <c r="AK104" s="57"/>
      <c r="AL104" s="50" t="s">
        <v>958</v>
      </c>
      <c r="AM104" s="60">
        <v>0.01</v>
      </c>
      <c r="AN104" s="67" t="s">
        <v>999</v>
      </c>
      <c r="AO104" s="63">
        <v>44848</v>
      </c>
      <c r="AP104" s="59" t="s">
        <v>221</v>
      </c>
      <c r="AQ104" s="71"/>
      <c r="AR104" s="61"/>
      <c r="AS104" s="47" t="s">
        <v>958</v>
      </c>
      <c r="AT104" s="61">
        <f t="shared" si="37"/>
        <v>0.01</v>
      </c>
      <c r="AU104" s="62" t="str">
        <f t="shared" si="36"/>
        <v>Subactividad ejecutada completamente</v>
      </c>
      <c r="AV104" s="63">
        <v>44944</v>
      </c>
      <c r="AW104" s="59" t="s">
        <v>221</v>
      </c>
      <c r="AX104" s="64"/>
      <c r="AY104" s="64"/>
      <c r="AZ104" s="64"/>
      <c r="BA104" s="64"/>
    </row>
    <row r="105" spans="1:53" ht="118.5" customHeight="1">
      <c r="A105" s="65">
        <v>14</v>
      </c>
      <c r="B105" s="66" t="s">
        <v>54</v>
      </c>
      <c r="C105" s="68" t="str">
        <f>IF(B105=Listas!$A$2,Listas!$B$2,IF(B105=Listas!$A$8,Listas!$B$8,IF(B105=Listas!$A$15,Listas!$B$15,IF(B105=Listas!$A$18,Listas!$B$18," "))))</f>
        <v>Incorporar las mejores prácticas organizacionales y tecnológicas que garanticen calidad e integridad de la gestión pública.</v>
      </c>
      <c r="D105" s="67" t="s">
        <v>68</v>
      </c>
      <c r="E105" s="68" t="s">
        <v>994</v>
      </c>
      <c r="F105" s="68" t="s">
        <v>995</v>
      </c>
      <c r="G105" s="93">
        <v>1</v>
      </c>
      <c r="H105" s="59" t="s">
        <v>549</v>
      </c>
      <c r="I105" s="68" t="s">
        <v>1000</v>
      </c>
      <c r="J105" s="69">
        <v>0.04</v>
      </c>
      <c r="K105" s="62" t="s">
        <v>16</v>
      </c>
      <c r="L105" s="68" t="s">
        <v>44</v>
      </c>
      <c r="M105" s="68" t="s">
        <v>108</v>
      </c>
      <c r="N105" s="59" t="s">
        <v>218</v>
      </c>
      <c r="O105" s="70"/>
      <c r="P105" s="73" t="s">
        <v>902</v>
      </c>
      <c r="Q105" s="71">
        <v>44563</v>
      </c>
      <c r="R105" s="82">
        <v>44895</v>
      </c>
      <c r="S105" s="67" t="s">
        <v>48</v>
      </c>
      <c r="T105" s="67" t="s">
        <v>81</v>
      </c>
      <c r="U105" s="73" t="s">
        <v>76</v>
      </c>
      <c r="V105" s="63">
        <v>44651</v>
      </c>
      <c r="W105" s="61">
        <f>J105*(5/19)</f>
        <v>1.0526315789473684E-2</v>
      </c>
      <c r="X105" s="67" t="s">
        <v>1001</v>
      </c>
      <c r="Y105" s="60">
        <v>1.0500000000000001E-2</v>
      </c>
      <c r="Z105" s="67" t="s">
        <v>969</v>
      </c>
      <c r="AA105" s="63">
        <v>44670</v>
      </c>
      <c r="AB105" s="67" t="s">
        <v>231</v>
      </c>
      <c r="AC105" s="71">
        <v>44742</v>
      </c>
      <c r="AD105" s="60">
        <v>8.0000000000000002E-3</v>
      </c>
      <c r="AE105" s="113" t="s">
        <v>1002</v>
      </c>
      <c r="AF105" s="60">
        <v>1.89E-2</v>
      </c>
      <c r="AG105" s="67" t="s">
        <v>1003</v>
      </c>
      <c r="AH105" s="63">
        <v>44761</v>
      </c>
      <c r="AI105" s="59" t="s">
        <v>246</v>
      </c>
      <c r="AJ105" s="58">
        <v>44834</v>
      </c>
      <c r="AK105" s="57">
        <v>2.4E-2</v>
      </c>
      <c r="AL105" s="50" t="s">
        <v>1004</v>
      </c>
      <c r="AM105" s="60">
        <v>2.4E-2</v>
      </c>
      <c r="AN105" s="59" t="s">
        <v>1005</v>
      </c>
      <c r="AO105" s="63">
        <v>44848</v>
      </c>
      <c r="AP105" s="59" t="s">
        <v>246</v>
      </c>
      <c r="AQ105" s="63">
        <v>44918</v>
      </c>
      <c r="AR105" s="60">
        <v>0.04</v>
      </c>
      <c r="AS105" s="86" t="s">
        <v>1006</v>
      </c>
      <c r="AT105" s="60">
        <f t="shared" ref="AT105:AT114" si="38">AR105</f>
        <v>0.04</v>
      </c>
      <c r="AU105" s="59" t="s">
        <v>322</v>
      </c>
      <c r="AV105" s="63">
        <v>44944</v>
      </c>
      <c r="AW105" s="59" t="s">
        <v>221</v>
      </c>
      <c r="AX105" s="64"/>
      <c r="AY105" s="64"/>
      <c r="AZ105" s="64"/>
      <c r="BA105" s="64"/>
    </row>
    <row r="106" spans="1:53" ht="91.5" customHeight="1">
      <c r="A106" s="65">
        <v>15</v>
      </c>
      <c r="B106" s="66" t="s">
        <v>54</v>
      </c>
      <c r="C106" s="68" t="str">
        <f>IF(B106=Listas!$A$2,Listas!$B$2,IF(B106=Listas!$A$8,Listas!$B$8,IF(B106=Listas!$A$15,Listas!$B$15,IF(B106=Listas!$A$18,Listas!$B$18," "))))</f>
        <v>Incorporar las mejores prácticas organizacionales y tecnológicas que garanticen calidad e integridad de la gestión pública.</v>
      </c>
      <c r="D106" s="67" t="s">
        <v>68</v>
      </c>
      <c r="E106" s="68" t="s">
        <v>1007</v>
      </c>
      <c r="F106" s="68" t="s">
        <v>1008</v>
      </c>
      <c r="G106" s="93">
        <v>1</v>
      </c>
      <c r="H106" s="59" t="s">
        <v>549</v>
      </c>
      <c r="I106" s="68" t="s">
        <v>1009</v>
      </c>
      <c r="J106" s="69">
        <v>0.04</v>
      </c>
      <c r="K106" s="62" t="s">
        <v>16</v>
      </c>
      <c r="L106" s="68" t="s">
        <v>44</v>
      </c>
      <c r="M106" s="68" t="s">
        <v>108</v>
      </c>
      <c r="N106" s="59" t="s">
        <v>218</v>
      </c>
      <c r="O106" s="70"/>
      <c r="P106" s="73" t="s">
        <v>902</v>
      </c>
      <c r="Q106" s="71">
        <v>44563</v>
      </c>
      <c r="R106" s="82">
        <v>44925</v>
      </c>
      <c r="S106" s="67" t="s">
        <v>48</v>
      </c>
      <c r="T106" s="67" t="s">
        <v>81</v>
      </c>
      <c r="U106" s="73" t="s">
        <v>76</v>
      </c>
      <c r="V106" s="63">
        <v>44651</v>
      </c>
      <c r="W106" s="61">
        <f>J106*0.15</f>
        <v>6.0000000000000001E-3</v>
      </c>
      <c r="X106" s="67" t="s">
        <v>1010</v>
      </c>
      <c r="Y106" s="60">
        <v>6.0000000000000001E-3</v>
      </c>
      <c r="Z106" s="67" t="s">
        <v>913</v>
      </c>
      <c r="AA106" s="63">
        <v>44670</v>
      </c>
      <c r="AB106" s="67" t="s">
        <v>231</v>
      </c>
      <c r="AC106" s="76">
        <v>44712</v>
      </c>
      <c r="AD106" s="74">
        <f>(6/7)*J106</f>
        <v>3.4285714285714287E-2</v>
      </c>
      <c r="AE106" s="75" t="s">
        <v>1011</v>
      </c>
      <c r="AF106" s="60">
        <v>3.4299999999999997E-2</v>
      </c>
      <c r="AG106" s="67" t="s">
        <v>1012</v>
      </c>
      <c r="AH106" s="63">
        <v>44761</v>
      </c>
      <c r="AI106" s="59" t="s">
        <v>246</v>
      </c>
      <c r="AJ106" s="58">
        <v>44834</v>
      </c>
      <c r="AK106" s="57">
        <v>3.5999999999999997E-2</v>
      </c>
      <c r="AL106" s="50" t="s">
        <v>1011</v>
      </c>
      <c r="AM106" s="60">
        <v>3.5999999999999997E-2</v>
      </c>
      <c r="AN106" s="59" t="s">
        <v>1013</v>
      </c>
      <c r="AO106" s="63">
        <v>44848</v>
      </c>
      <c r="AP106" s="59" t="s">
        <v>246</v>
      </c>
      <c r="AQ106" s="63">
        <v>44925</v>
      </c>
      <c r="AR106" s="60">
        <v>0.04</v>
      </c>
      <c r="AS106" s="67" t="s">
        <v>1014</v>
      </c>
      <c r="AT106" s="60">
        <f t="shared" si="38"/>
        <v>0.04</v>
      </c>
      <c r="AU106" s="59" t="s">
        <v>322</v>
      </c>
      <c r="AV106" s="63">
        <v>44944</v>
      </c>
      <c r="AW106" s="59" t="s">
        <v>221</v>
      </c>
      <c r="AX106" s="64"/>
      <c r="AY106" s="64"/>
      <c r="AZ106" s="64"/>
      <c r="BA106" s="64"/>
    </row>
    <row r="107" spans="1:53" ht="85.5" customHeight="1">
      <c r="A107" s="65">
        <v>16</v>
      </c>
      <c r="B107" s="66" t="s">
        <v>54</v>
      </c>
      <c r="C107" s="68" t="str">
        <f>IF(B107=Listas!$A$2,Listas!$B$2,IF(B107=Listas!$A$8,Listas!$B$8,IF(B107=Listas!$A$15,Listas!$B$15,IF(B107=Listas!$A$18,Listas!$B$18," "))))</f>
        <v>Incorporar las mejores prácticas organizacionales y tecnológicas que garanticen calidad e integridad de la gestión pública.</v>
      </c>
      <c r="D107" s="67" t="s">
        <v>68</v>
      </c>
      <c r="E107" s="68" t="s">
        <v>1007</v>
      </c>
      <c r="F107" s="68" t="s">
        <v>1008</v>
      </c>
      <c r="G107" s="93">
        <v>1</v>
      </c>
      <c r="H107" s="59" t="s">
        <v>549</v>
      </c>
      <c r="I107" s="68" t="s">
        <v>1015</v>
      </c>
      <c r="J107" s="69">
        <v>0.01</v>
      </c>
      <c r="K107" s="62" t="s">
        <v>16</v>
      </c>
      <c r="L107" s="68" t="s">
        <v>44</v>
      </c>
      <c r="M107" s="68" t="s">
        <v>108</v>
      </c>
      <c r="N107" s="59" t="s">
        <v>218</v>
      </c>
      <c r="O107" s="70"/>
      <c r="P107" s="73" t="s">
        <v>902</v>
      </c>
      <c r="Q107" s="71">
        <v>44563</v>
      </c>
      <c r="R107" s="82">
        <v>44925</v>
      </c>
      <c r="S107" s="67" t="s">
        <v>48</v>
      </c>
      <c r="T107" s="67" t="s">
        <v>81</v>
      </c>
      <c r="U107" s="73" t="s">
        <v>76</v>
      </c>
      <c r="V107" s="63">
        <v>44651</v>
      </c>
      <c r="W107" s="61">
        <f>J107*3/24</f>
        <v>1.25E-3</v>
      </c>
      <c r="X107" s="67" t="s">
        <v>1016</v>
      </c>
      <c r="Y107" s="60">
        <v>1.2999999999999999E-3</v>
      </c>
      <c r="Z107" s="67" t="s">
        <v>913</v>
      </c>
      <c r="AA107" s="63">
        <v>44670</v>
      </c>
      <c r="AB107" s="67" t="s">
        <v>231</v>
      </c>
      <c r="AC107" s="76">
        <v>44712</v>
      </c>
      <c r="AD107" s="74">
        <f>0.3789*J107</f>
        <v>3.7890000000000003E-3</v>
      </c>
      <c r="AE107" s="75" t="s">
        <v>1017</v>
      </c>
      <c r="AF107" s="60">
        <v>5.0000000000000001E-3</v>
      </c>
      <c r="AG107" s="67" t="s">
        <v>1018</v>
      </c>
      <c r="AH107" s="63">
        <v>44761</v>
      </c>
      <c r="AI107" s="59" t="s">
        <v>246</v>
      </c>
      <c r="AJ107" s="58">
        <v>44834</v>
      </c>
      <c r="AK107" s="57">
        <v>7.0000000000000001E-3</v>
      </c>
      <c r="AL107" s="75" t="s">
        <v>1017</v>
      </c>
      <c r="AM107" s="60">
        <v>7.0000000000000001E-3</v>
      </c>
      <c r="AN107" s="59" t="s">
        <v>1019</v>
      </c>
      <c r="AO107" s="63">
        <v>44848</v>
      </c>
      <c r="AP107" s="59" t="s">
        <v>246</v>
      </c>
      <c r="AQ107" s="63">
        <v>44925</v>
      </c>
      <c r="AR107" s="60">
        <v>0.01</v>
      </c>
      <c r="AS107" s="75" t="s">
        <v>1020</v>
      </c>
      <c r="AT107" s="60">
        <f t="shared" si="38"/>
        <v>0.01</v>
      </c>
      <c r="AU107" s="59" t="s">
        <v>322</v>
      </c>
      <c r="AV107" s="63">
        <v>44944</v>
      </c>
      <c r="AW107" s="59" t="s">
        <v>221</v>
      </c>
      <c r="AX107" s="64"/>
      <c r="AY107" s="64"/>
      <c r="AZ107" s="64"/>
      <c r="BA107" s="64"/>
    </row>
    <row r="108" spans="1:53" ht="156" customHeight="1">
      <c r="A108" s="65">
        <v>17</v>
      </c>
      <c r="B108" s="66" t="s">
        <v>54</v>
      </c>
      <c r="C108" s="68" t="str">
        <f>IF(B108=Listas!$A$2,Listas!$B$2,IF(B108=Listas!$A$8,Listas!$B$8,IF(B108=Listas!$A$15,Listas!$B$15,IF(B108=Listas!$A$18,Listas!$B$18," "))))</f>
        <v>Incorporar las mejores prácticas organizacionales y tecnológicas que garanticen calidad e integridad de la gestión pública.</v>
      </c>
      <c r="D108" s="67" t="s">
        <v>68</v>
      </c>
      <c r="E108" s="68" t="s">
        <v>1021</v>
      </c>
      <c r="F108" s="68" t="s">
        <v>1022</v>
      </c>
      <c r="G108" s="93">
        <v>1</v>
      </c>
      <c r="H108" s="59" t="s">
        <v>549</v>
      </c>
      <c r="I108" s="67" t="s">
        <v>1023</v>
      </c>
      <c r="J108" s="69">
        <v>0.08</v>
      </c>
      <c r="K108" s="62" t="s">
        <v>16</v>
      </c>
      <c r="L108" s="68" t="s">
        <v>44</v>
      </c>
      <c r="M108" s="68" t="s">
        <v>108</v>
      </c>
      <c r="N108" s="59" t="s">
        <v>218</v>
      </c>
      <c r="O108" s="70"/>
      <c r="P108" s="67" t="s">
        <v>1024</v>
      </c>
      <c r="Q108" s="71">
        <v>44563</v>
      </c>
      <c r="R108" s="82">
        <v>44895</v>
      </c>
      <c r="S108" s="67" t="s">
        <v>48</v>
      </c>
      <c r="T108" s="67" t="s">
        <v>81</v>
      </c>
      <c r="U108" s="73" t="s">
        <v>76</v>
      </c>
      <c r="V108" s="63">
        <v>44651</v>
      </c>
      <c r="W108" s="61">
        <v>1.2999999999999999E-2</v>
      </c>
      <c r="X108" s="67" t="s">
        <v>1025</v>
      </c>
      <c r="Y108" s="60">
        <v>1.2999999999999999E-2</v>
      </c>
      <c r="Z108" s="67" t="s">
        <v>969</v>
      </c>
      <c r="AA108" s="63">
        <v>44670</v>
      </c>
      <c r="AB108" s="67" t="s">
        <v>231</v>
      </c>
      <c r="AC108" s="76">
        <v>44742</v>
      </c>
      <c r="AD108" s="74">
        <v>0.04</v>
      </c>
      <c r="AE108" s="75" t="s">
        <v>1026</v>
      </c>
      <c r="AF108" s="60">
        <v>5.2999999999999999E-2</v>
      </c>
      <c r="AG108" s="67" t="s">
        <v>1027</v>
      </c>
      <c r="AH108" s="63">
        <v>44761</v>
      </c>
      <c r="AI108" s="59" t="s">
        <v>246</v>
      </c>
      <c r="AJ108" s="58">
        <v>44834</v>
      </c>
      <c r="AK108" s="57">
        <v>7.0000000000000007E-2</v>
      </c>
      <c r="AL108" s="50" t="s">
        <v>1028</v>
      </c>
      <c r="AM108" s="60">
        <v>7.0000000000000007E-2</v>
      </c>
      <c r="AN108" s="67" t="s">
        <v>1029</v>
      </c>
      <c r="AO108" s="63">
        <v>44848</v>
      </c>
      <c r="AP108" s="59" t="s">
        <v>246</v>
      </c>
      <c r="AQ108" s="63">
        <v>44915</v>
      </c>
      <c r="AR108" s="60">
        <v>0.08</v>
      </c>
      <c r="AS108" s="86" t="s">
        <v>1030</v>
      </c>
      <c r="AT108" s="60">
        <f t="shared" si="38"/>
        <v>0.08</v>
      </c>
      <c r="AU108" s="59" t="s">
        <v>322</v>
      </c>
      <c r="AV108" s="63">
        <v>44944</v>
      </c>
      <c r="AW108" s="59" t="s">
        <v>221</v>
      </c>
      <c r="AX108" s="64"/>
      <c r="AY108" s="64"/>
      <c r="AZ108" s="64"/>
      <c r="BA108" s="64"/>
    </row>
    <row r="109" spans="1:53" ht="101.25" customHeight="1">
      <c r="A109" s="65">
        <v>18</v>
      </c>
      <c r="B109" s="66" t="s">
        <v>54</v>
      </c>
      <c r="C109" s="68" t="str">
        <f>IF(B109=Listas!$A$2,Listas!$B$2,IF(B109=Listas!$A$8,Listas!$B$8,IF(B109=Listas!$A$15,Listas!$B$15,IF(B109=Listas!$A$18,Listas!$B$18," "))))</f>
        <v>Incorporar las mejores prácticas organizacionales y tecnológicas que garanticen calidad e integridad de la gestión pública.</v>
      </c>
      <c r="D109" s="67" t="s">
        <v>68</v>
      </c>
      <c r="E109" s="68" t="s">
        <v>1021</v>
      </c>
      <c r="F109" s="68" t="s">
        <v>1022</v>
      </c>
      <c r="G109" s="93">
        <v>1</v>
      </c>
      <c r="H109" s="59" t="s">
        <v>549</v>
      </c>
      <c r="I109" s="68" t="s">
        <v>1031</v>
      </c>
      <c r="J109" s="69">
        <v>0.04</v>
      </c>
      <c r="K109" s="62" t="s">
        <v>16</v>
      </c>
      <c r="L109" s="68" t="s">
        <v>44</v>
      </c>
      <c r="M109" s="68" t="s">
        <v>108</v>
      </c>
      <c r="N109" s="59" t="s">
        <v>218</v>
      </c>
      <c r="O109" s="70"/>
      <c r="P109" s="67" t="s">
        <v>1024</v>
      </c>
      <c r="Q109" s="71">
        <v>44563</v>
      </c>
      <c r="R109" s="82">
        <v>44895</v>
      </c>
      <c r="S109" s="67" t="s">
        <v>48</v>
      </c>
      <c r="T109" s="67" t="s">
        <v>81</v>
      </c>
      <c r="U109" s="73" t="s">
        <v>76</v>
      </c>
      <c r="V109" s="63">
        <v>44651</v>
      </c>
      <c r="W109" s="61">
        <v>2E-3</v>
      </c>
      <c r="X109" s="67" t="s">
        <v>1032</v>
      </c>
      <c r="Y109" s="60">
        <v>2E-3</v>
      </c>
      <c r="Z109" s="67" t="s">
        <v>969</v>
      </c>
      <c r="AA109" s="63">
        <v>44670</v>
      </c>
      <c r="AB109" s="67" t="s">
        <v>231</v>
      </c>
      <c r="AC109" s="76">
        <v>44742</v>
      </c>
      <c r="AD109" s="74">
        <v>0.02</v>
      </c>
      <c r="AE109" s="75" t="s">
        <v>1033</v>
      </c>
      <c r="AF109" s="60">
        <v>2.1999999999999999E-2</v>
      </c>
      <c r="AG109" s="67" t="s">
        <v>1034</v>
      </c>
      <c r="AH109" s="63">
        <v>44761</v>
      </c>
      <c r="AI109" s="59" t="s">
        <v>246</v>
      </c>
      <c r="AJ109" s="58">
        <v>44834</v>
      </c>
      <c r="AK109" s="57">
        <v>3.1E-2</v>
      </c>
      <c r="AL109" s="50" t="s">
        <v>1035</v>
      </c>
      <c r="AM109" s="60">
        <v>3.1E-2</v>
      </c>
      <c r="AN109" s="67" t="s">
        <v>1036</v>
      </c>
      <c r="AO109" s="63">
        <v>44848</v>
      </c>
      <c r="AP109" s="59" t="s">
        <v>246</v>
      </c>
      <c r="AQ109" s="63">
        <v>44915</v>
      </c>
      <c r="AR109" s="60">
        <v>0.04</v>
      </c>
      <c r="AS109" s="86" t="s">
        <v>1037</v>
      </c>
      <c r="AT109" s="60">
        <f t="shared" si="38"/>
        <v>0.04</v>
      </c>
      <c r="AU109" s="59" t="s">
        <v>322</v>
      </c>
      <c r="AV109" s="63">
        <v>44944</v>
      </c>
      <c r="AW109" s="59" t="s">
        <v>221</v>
      </c>
      <c r="AX109" s="64"/>
      <c r="AY109" s="64"/>
      <c r="AZ109" s="64"/>
      <c r="BA109" s="64"/>
    </row>
    <row r="110" spans="1:53" ht="64.5" customHeight="1">
      <c r="A110" s="65">
        <v>19</v>
      </c>
      <c r="B110" s="66" t="s">
        <v>54</v>
      </c>
      <c r="C110" s="68" t="str">
        <f>IF(B110=Listas!$A$2,Listas!$B$2,IF(B110=Listas!$A$8,Listas!$B$8,IF(B110=Listas!$A$15,Listas!$B$15,IF(B110=Listas!$A$18,Listas!$B$18," "))))</f>
        <v>Incorporar las mejores prácticas organizacionales y tecnológicas que garanticen calidad e integridad de la gestión pública.</v>
      </c>
      <c r="D110" s="67" t="s">
        <v>68</v>
      </c>
      <c r="E110" s="68" t="s">
        <v>1021</v>
      </c>
      <c r="F110" s="68" t="s">
        <v>1022</v>
      </c>
      <c r="G110" s="93">
        <v>1</v>
      </c>
      <c r="H110" s="59" t="s">
        <v>549</v>
      </c>
      <c r="I110" s="68" t="s">
        <v>1038</v>
      </c>
      <c r="J110" s="69">
        <v>0.03</v>
      </c>
      <c r="K110" s="62" t="s">
        <v>16</v>
      </c>
      <c r="L110" s="68" t="s">
        <v>44</v>
      </c>
      <c r="M110" s="68" t="s">
        <v>108</v>
      </c>
      <c r="N110" s="59" t="s">
        <v>218</v>
      </c>
      <c r="O110" s="70"/>
      <c r="P110" s="73" t="s">
        <v>1039</v>
      </c>
      <c r="Q110" s="71">
        <v>44563</v>
      </c>
      <c r="R110" s="82">
        <v>44895</v>
      </c>
      <c r="S110" s="67" t="s">
        <v>48</v>
      </c>
      <c r="T110" s="67" t="s">
        <v>81</v>
      </c>
      <c r="U110" s="73" t="s">
        <v>76</v>
      </c>
      <c r="V110" s="63">
        <v>44651</v>
      </c>
      <c r="W110" s="60">
        <v>1E-3</v>
      </c>
      <c r="X110" s="67" t="s">
        <v>1040</v>
      </c>
      <c r="Y110" s="60">
        <v>1E-3</v>
      </c>
      <c r="Z110" s="67" t="s">
        <v>969</v>
      </c>
      <c r="AA110" s="63">
        <v>44670</v>
      </c>
      <c r="AB110" s="67" t="s">
        <v>231</v>
      </c>
      <c r="AC110" s="76">
        <v>44742</v>
      </c>
      <c r="AD110" s="74">
        <v>1.4999999999999999E-2</v>
      </c>
      <c r="AE110" s="75" t="s">
        <v>1041</v>
      </c>
      <c r="AF110" s="60">
        <v>1.6E-2</v>
      </c>
      <c r="AG110" s="67" t="s">
        <v>1042</v>
      </c>
      <c r="AH110" s="63">
        <v>44761</v>
      </c>
      <c r="AI110" s="59" t="s">
        <v>246</v>
      </c>
      <c r="AJ110" s="58">
        <v>44834</v>
      </c>
      <c r="AK110" s="57">
        <v>0.02</v>
      </c>
      <c r="AL110" s="50" t="s">
        <v>1043</v>
      </c>
      <c r="AM110" s="60">
        <v>0.02</v>
      </c>
      <c r="AN110" s="59" t="s">
        <v>1044</v>
      </c>
      <c r="AO110" s="63">
        <v>44848</v>
      </c>
      <c r="AP110" s="59" t="s">
        <v>246</v>
      </c>
      <c r="AQ110" s="63">
        <v>44915</v>
      </c>
      <c r="AR110" s="60">
        <v>0.03</v>
      </c>
      <c r="AS110" s="86" t="s">
        <v>1045</v>
      </c>
      <c r="AT110" s="60">
        <f t="shared" si="38"/>
        <v>0.03</v>
      </c>
      <c r="AU110" s="59" t="s">
        <v>322</v>
      </c>
      <c r="AV110" s="63">
        <v>44944</v>
      </c>
      <c r="AW110" s="59" t="s">
        <v>221</v>
      </c>
      <c r="AX110" s="64"/>
      <c r="AY110" s="64"/>
      <c r="AZ110" s="64"/>
      <c r="BA110" s="64"/>
    </row>
    <row r="111" spans="1:53" ht="87.75" customHeight="1">
      <c r="A111" s="65">
        <v>20</v>
      </c>
      <c r="B111" s="66" t="s">
        <v>54</v>
      </c>
      <c r="C111" s="68" t="str">
        <f>IF(B111=Listas!$A$2,Listas!$B$2,IF(B111=Listas!$A$8,Listas!$B$8,IF(B111=Listas!$A$15,Listas!$B$15,IF(B111=Listas!$A$18,Listas!$B$18," "))))</f>
        <v>Incorporar las mejores prácticas organizacionales y tecnológicas que garanticen calidad e integridad de la gestión pública.</v>
      </c>
      <c r="D111" s="67" t="s">
        <v>68</v>
      </c>
      <c r="E111" s="68" t="s">
        <v>1046</v>
      </c>
      <c r="F111" s="67" t="s">
        <v>1047</v>
      </c>
      <c r="G111" s="62">
        <v>1</v>
      </c>
      <c r="H111" s="62" t="s">
        <v>585</v>
      </c>
      <c r="I111" s="68" t="s">
        <v>1048</v>
      </c>
      <c r="J111" s="69">
        <v>0.04</v>
      </c>
      <c r="K111" s="62" t="s">
        <v>16</v>
      </c>
      <c r="L111" s="68" t="s">
        <v>44</v>
      </c>
      <c r="M111" s="68" t="s">
        <v>108</v>
      </c>
      <c r="N111" s="59" t="s">
        <v>218</v>
      </c>
      <c r="O111" s="70"/>
      <c r="P111" s="73" t="s">
        <v>902</v>
      </c>
      <c r="Q111" s="71">
        <v>44563</v>
      </c>
      <c r="R111" s="82">
        <v>44925</v>
      </c>
      <c r="S111" s="67" t="s">
        <v>48</v>
      </c>
      <c r="T111" s="67" t="s">
        <v>81</v>
      </c>
      <c r="U111" s="73" t="s">
        <v>76</v>
      </c>
      <c r="V111" s="63">
        <v>44651</v>
      </c>
      <c r="W111" s="60">
        <v>3.0000000000000001E-3</v>
      </c>
      <c r="X111" s="67" t="s">
        <v>1049</v>
      </c>
      <c r="Y111" s="60">
        <v>3.0000000000000001E-3</v>
      </c>
      <c r="Z111" s="67" t="s">
        <v>913</v>
      </c>
      <c r="AA111" s="63">
        <v>44670</v>
      </c>
      <c r="AB111" s="67" t="s">
        <v>231</v>
      </c>
      <c r="AC111" s="71">
        <v>44742</v>
      </c>
      <c r="AD111" s="74">
        <v>8.9999999999999993E-3</v>
      </c>
      <c r="AE111" s="114" t="s">
        <v>1050</v>
      </c>
      <c r="AF111" s="60">
        <v>1.2E-2</v>
      </c>
      <c r="AG111" s="67" t="s">
        <v>1051</v>
      </c>
      <c r="AH111" s="63">
        <v>44761</v>
      </c>
      <c r="AI111" s="59" t="s">
        <v>246</v>
      </c>
      <c r="AJ111" s="63">
        <v>44834</v>
      </c>
      <c r="AK111" s="57">
        <v>0.02</v>
      </c>
      <c r="AL111" s="59" t="s">
        <v>1052</v>
      </c>
      <c r="AM111" s="60">
        <v>0.02</v>
      </c>
      <c r="AN111" s="59" t="s">
        <v>1053</v>
      </c>
      <c r="AO111" s="63">
        <v>44848</v>
      </c>
      <c r="AP111" s="59" t="s">
        <v>246</v>
      </c>
      <c r="AQ111" s="63">
        <v>44910</v>
      </c>
      <c r="AR111" s="60">
        <v>0.04</v>
      </c>
      <c r="AS111" s="67" t="s">
        <v>1054</v>
      </c>
      <c r="AT111" s="60">
        <f t="shared" si="38"/>
        <v>0.04</v>
      </c>
      <c r="AU111" s="59" t="s">
        <v>322</v>
      </c>
      <c r="AV111" s="63">
        <v>44944</v>
      </c>
      <c r="AW111" s="59" t="s">
        <v>221</v>
      </c>
      <c r="AX111" s="64"/>
      <c r="AY111" s="64"/>
      <c r="AZ111" s="64"/>
      <c r="BA111" s="64"/>
    </row>
    <row r="112" spans="1:53" ht="72.75" customHeight="1">
      <c r="A112" s="65">
        <v>21</v>
      </c>
      <c r="B112" s="66" t="s">
        <v>54</v>
      </c>
      <c r="C112" s="68" t="str">
        <f>IF(B112=Listas!$A$2,Listas!$B$2,IF(B112=Listas!$A$8,Listas!$B$8,IF(B112=Listas!$A$15,Listas!$B$15,IF(B112=Listas!$A$18,Listas!$B$18," "))))</f>
        <v>Incorporar las mejores prácticas organizacionales y tecnológicas que garanticen calidad e integridad de la gestión pública.</v>
      </c>
      <c r="D112" s="67" t="s">
        <v>68</v>
      </c>
      <c r="E112" s="68" t="s">
        <v>1046</v>
      </c>
      <c r="F112" s="67" t="s">
        <v>1047</v>
      </c>
      <c r="G112" s="62">
        <v>1</v>
      </c>
      <c r="H112" s="62" t="s">
        <v>585</v>
      </c>
      <c r="I112" s="68" t="s">
        <v>1055</v>
      </c>
      <c r="J112" s="69">
        <v>0.01</v>
      </c>
      <c r="K112" s="62" t="s">
        <v>16</v>
      </c>
      <c r="L112" s="68" t="s">
        <v>44</v>
      </c>
      <c r="M112" s="68" t="s">
        <v>108</v>
      </c>
      <c r="N112" s="59" t="s">
        <v>218</v>
      </c>
      <c r="O112" s="70"/>
      <c r="P112" s="73" t="s">
        <v>902</v>
      </c>
      <c r="Q112" s="71">
        <v>44563</v>
      </c>
      <c r="R112" s="82">
        <v>44925</v>
      </c>
      <c r="S112" s="67" t="s">
        <v>48</v>
      </c>
      <c r="T112" s="67" t="s">
        <v>81</v>
      </c>
      <c r="U112" s="73" t="s">
        <v>76</v>
      </c>
      <c r="V112" s="63">
        <v>44651</v>
      </c>
      <c r="W112" s="60">
        <v>1E-3</v>
      </c>
      <c r="X112" s="67" t="s">
        <v>1056</v>
      </c>
      <c r="Y112" s="60">
        <v>1E-3</v>
      </c>
      <c r="Z112" s="67" t="s">
        <v>913</v>
      </c>
      <c r="AA112" s="63">
        <v>44670</v>
      </c>
      <c r="AB112" s="67" t="s">
        <v>231</v>
      </c>
      <c r="AC112" s="71">
        <v>44742</v>
      </c>
      <c r="AD112" s="74">
        <v>1.5E-3</v>
      </c>
      <c r="AE112" s="115" t="s">
        <v>1057</v>
      </c>
      <c r="AF112" s="60">
        <v>3.0000000000000001E-3</v>
      </c>
      <c r="AG112" s="67" t="s">
        <v>1058</v>
      </c>
      <c r="AH112" s="63">
        <v>44761</v>
      </c>
      <c r="AI112" s="59" t="s">
        <v>246</v>
      </c>
      <c r="AJ112" s="63">
        <v>44834</v>
      </c>
      <c r="AK112" s="57">
        <v>6.0000000000000001E-3</v>
      </c>
      <c r="AL112" s="50" t="s">
        <v>1059</v>
      </c>
      <c r="AM112" s="60">
        <v>6.0000000000000001E-3</v>
      </c>
      <c r="AN112" s="59" t="s">
        <v>1060</v>
      </c>
      <c r="AO112" s="63">
        <v>44848</v>
      </c>
      <c r="AP112" s="59" t="s">
        <v>246</v>
      </c>
      <c r="AQ112" s="63">
        <v>44925</v>
      </c>
      <c r="AR112" s="60">
        <v>8.0000000000000002E-3</v>
      </c>
      <c r="AS112" s="86" t="s">
        <v>1061</v>
      </c>
      <c r="AT112" s="60">
        <f t="shared" si="38"/>
        <v>8.0000000000000002E-3</v>
      </c>
      <c r="AU112" s="59" t="s">
        <v>847</v>
      </c>
      <c r="AV112" s="63">
        <v>44944</v>
      </c>
      <c r="AW112" s="59" t="s">
        <v>337</v>
      </c>
      <c r="AX112" s="64"/>
      <c r="AY112" s="64"/>
      <c r="AZ112" s="64"/>
      <c r="BA112" s="64"/>
    </row>
    <row r="113" spans="1:53" ht="88.5" customHeight="1">
      <c r="A113" s="65">
        <v>22</v>
      </c>
      <c r="B113" s="66" t="s">
        <v>54</v>
      </c>
      <c r="C113" s="68" t="str">
        <f>IF(B113=Listas!$A$2,Listas!$B$2,IF(B113=Listas!$A$8,Listas!$B$8,IF(B113=Listas!$A$15,Listas!$B$15,IF(B113=Listas!$A$18,Listas!$B$18," "))))</f>
        <v>Incorporar las mejores prácticas organizacionales y tecnológicas que garanticen calidad e integridad de la gestión pública.</v>
      </c>
      <c r="D113" s="67" t="s">
        <v>68</v>
      </c>
      <c r="E113" s="68" t="s">
        <v>1062</v>
      </c>
      <c r="F113" s="68" t="s">
        <v>1063</v>
      </c>
      <c r="G113" s="93">
        <v>1</v>
      </c>
      <c r="H113" s="59" t="s">
        <v>549</v>
      </c>
      <c r="I113" s="67" t="s">
        <v>1064</v>
      </c>
      <c r="J113" s="69">
        <v>0.05</v>
      </c>
      <c r="K113" s="62" t="s">
        <v>16</v>
      </c>
      <c r="L113" s="68" t="s">
        <v>44</v>
      </c>
      <c r="M113" s="68" t="s">
        <v>108</v>
      </c>
      <c r="N113" s="59" t="s">
        <v>218</v>
      </c>
      <c r="O113" s="70"/>
      <c r="P113" s="73" t="s">
        <v>902</v>
      </c>
      <c r="Q113" s="71">
        <v>44563</v>
      </c>
      <c r="R113" s="82">
        <v>44925</v>
      </c>
      <c r="S113" s="67" t="s">
        <v>48</v>
      </c>
      <c r="T113" s="67" t="s">
        <v>86</v>
      </c>
      <c r="U113" s="73" t="s">
        <v>76</v>
      </c>
      <c r="V113" s="63">
        <v>44651</v>
      </c>
      <c r="W113" s="61">
        <f>J113*0.1813</f>
        <v>9.0650000000000001E-3</v>
      </c>
      <c r="X113" s="67" t="s">
        <v>1065</v>
      </c>
      <c r="Y113" s="60">
        <v>9.1000000000000004E-3</v>
      </c>
      <c r="Z113" s="67" t="s">
        <v>913</v>
      </c>
      <c r="AA113" s="63">
        <v>44670</v>
      </c>
      <c r="AB113" s="67" t="s">
        <v>231</v>
      </c>
      <c r="AC113" s="91"/>
      <c r="AD113" s="74"/>
      <c r="AE113" s="75"/>
      <c r="AF113" s="60">
        <v>9.1000000000000004E-3</v>
      </c>
      <c r="AG113" s="67" t="s">
        <v>868</v>
      </c>
      <c r="AH113" s="63">
        <v>44761</v>
      </c>
      <c r="AI113" s="59" t="s">
        <v>246</v>
      </c>
      <c r="AJ113" s="71">
        <v>44834</v>
      </c>
      <c r="AK113" s="57">
        <v>0.03</v>
      </c>
      <c r="AL113" s="116" t="s">
        <v>1066</v>
      </c>
      <c r="AM113" s="60">
        <v>0.03</v>
      </c>
      <c r="AN113" s="59" t="s">
        <v>1067</v>
      </c>
      <c r="AO113" s="63">
        <v>44848</v>
      </c>
      <c r="AP113" s="59" t="s">
        <v>246</v>
      </c>
      <c r="AQ113" s="63">
        <v>44915</v>
      </c>
      <c r="AR113" s="60">
        <v>0.05</v>
      </c>
      <c r="AS113" s="67" t="s">
        <v>1068</v>
      </c>
      <c r="AT113" s="60">
        <f t="shared" si="38"/>
        <v>0.05</v>
      </c>
      <c r="AU113" s="59" t="s">
        <v>322</v>
      </c>
      <c r="AV113" s="63">
        <v>44944</v>
      </c>
      <c r="AW113" s="59" t="s">
        <v>221</v>
      </c>
      <c r="AX113" s="64"/>
      <c r="AY113" s="64"/>
      <c r="AZ113" s="64"/>
      <c r="BA113" s="64"/>
    </row>
    <row r="114" spans="1:53" ht="99" customHeight="1">
      <c r="A114" s="65">
        <v>23</v>
      </c>
      <c r="B114" s="66" t="s">
        <v>54</v>
      </c>
      <c r="C114" s="68" t="str">
        <f>IF(B114=Listas!$A$2,Listas!$B$2,IF(B114=Listas!$A$8,Listas!$B$8,IF(B114=Listas!$A$15,Listas!$B$15,IF(B114=Listas!$A$18,Listas!$B$18," "))))</f>
        <v>Incorporar las mejores prácticas organizacionales y tecnológicas que garanticen calidad e integridad de la gestión pública.</v>
      </c>
      <c r="D114" s="67" t="s">
        <v>68</v>
      </c>
      <c r="E114" s="68" t="s">
        <v>1062</v>
      </c>
      <c r="F114" s="68" t="s">
        <v>1063</v>
      </c>
      <c r="G114" s="93">
        <v>1</v>
      </c>
      <c r="H114" s="59" t="s">
        <v>549</v>
      </c>
      <c r="I114" s="68" t="s">
        <v>1069</v>
      </c>
      <c r="J114" s="69">
        <v>0.03</v>
      </c>
      <c r="K114" s="62" t="s">
        <v>16</v>
      </c>
      <c r="L114" s="68" t="s">
        <v>44</v>
      </c>
      <c r="M114" s="68" t="s">
        <v>108</v>
      </c>
      <c r="N114" s="59" t="s">
        <v>218</v>
      </c>
      <c r="O114" s="70"/>
      <c r="P114" s="73" t="s">
        <v>902</v>
      </c>
      <c r="Q114" s="71">
        <v>44563</v>
      </c>
      <c r="R114" s="82">
        <v>44925</v>
      </c>
      <c r="S114" s="67" t="s">
        <v>48</v>
      </c>
      <c r="T114" s="67" t="s">
        <v>86</v>
      </c>
      <c r="U114" s="73" t="s">
        <v>76</v>
      </c>
      <c r="V114" s="63">
        <v>44651</v>
      </c>
      <c r="W114" s="61">
        <f>J114*0.133333333</f>
        <v>3.9999999900000001E-3</v>
      </c>
      <c r="X114" s="67" t="s">
        <v>1070</v>
      </c>
      <c r="Y114" s="60">
        <v>4.0000000000000001E-3</v>
      </c>
      <c r="Z114" s="67" t="s">
        <v>913</v>
      </c>
      <c r="AA114" s="63">
        <v>44670</v>
      </c>
      <c r="AB114" s="67" t="s">
        <v>231</v>
      </c>
      <c r="AC114" s="76"/>
      <c r="AD114" s="74"/>
      <c r="AE114" s="75"/>
      <c r="AF114" s="60">
        <v>4.0000000000000001E-3</v>
      </c>
      <c r="AG114" s="67" t="s">
        <v>868</v>
      </c>
      <c r="AH114" s="63">
        <v>44761</v>
      </c>
      <c r="AI114" s="59" t="s">
        <v>246</v>
      </c>
      <c r="AJ114" s="52">
        <v>44834</v>
      </c>
      <c r="AK114" s="57">
        <v>1.7999999999999999E-2</v>
      </c>
      <c r="AL114" s="117" t="s">
        <v>1071</v>
      </c>
      <c r="AM114" s="60">
        <v>1.7999999999999999E-2</v>
      </c>
      <c r="AN114" s="59" t="s">
        <v>1072</v>
      </c>
      <c r="AO114" s="63">
        <v>44848</v>
      </c>
      <c r="AP114" s="59" t="s">
        <v>246</v>
      </c>
      <c r="AQ114" s="63">
        <v>44915</v>
      </c>
      <c r="AR114" s="60">
        <v>0.03</v>
      </c>
      <c r="AS114" s="67" t="s">
        <v>1073</v>
      </c>
      <c r="AT114" s="60">
        <f t="shared" si="38"/>
        <v>0.03</v>
      </c>
      <c r="AU114" s="59" t="s">
        <v>322</v>
      </c>
      <c r="AV114" s="63">
        <v>44944</v>
      </c>
      <c r="AW114" s="59" t="s">
        <v>221</v>
      </c>
      <c r="AX114" s="64"/>
      <c r="AY114" s="64"/>
      <c r="AZ114" s="64"/>
      <c r="BA114" s="64"/>
    </row>
    <row r="115" spans="1:53" ht="77.25" customHeight="1">
      <c r="A115" s="65">
        <v>24</v>
      </c>
      <c r="B115" s="66" t="s">
        <v>54</v>
      </c>
      <c r="C115" s="68" t="str">
        <f>IF(B115=Listas!$A$2,Listas!$B$2,IF(B115=Listas!$A$8,Listas!$B$8,IF(B115=Listas!$A$15,Listas!$B$15,IF(B115=Listas!$A$18,Listas!$B$18," "))))</f>
        <v>Incorporar las mejores prácticas organizacionales y tecnológicas que garanticen calidad e integridad de la gestión pública.</v>
      </c>
      <c r="D115" s="67" t="s">
        <v>68</v>
      </c>
      <c r="E115" s="68" t="s">
        <v>1074</v>
      </c>
      <c r="F115" s="68" t="s">
        <v>1075</v>
      </c>
      <c r="G115" s="62">
        <v>10</v>
      </c>
      <c r="H115" s="62" t="s">
        <v>585</v>
      </c>
      <c r="I115" s="68" t="s">
        <v>1076</v>
      </c>
      <c r="J115" s="69">
        <v>0.02</v>
      </c>
      <c r="K115" s="62" t="s">
        <v>16</v>
      </c>
      <c r="L115" s="68" t="s">
        <v>44</v>
      </c>
      <c r="M115" s="68" t="s">
        <v>108</v>
      </c>
      <c r="N115" s="59" t="s">
        <v>218</v>
      </c>
      <c r="O115" s="70"/>
      <c r="P115" s="73" t="s">
        <v>902</v>
      </c>
      <c r="Q115" s="71">
        <v>44621</v>
      </c>
      <c r="R115" s="82">
        <v>44925</v>
      </c>
      <c r="S115" s="67" t="s">
        <v>48</v>
      </c>
      <c r="T115" s="67" t="s">
        <v>81</v>
      </c>
      <c r="U115" s="73" t="s">
        <v>76</v>
      </c>
      <c r="V115" s="63">
        <v>44651</v>
      </c>
      <c r="W115" s="60">
        <v>1.0999999999999999E-2</v>
      </c>
      <c r="X115" s="86" t="s">
        <v>1077</v>
      </c>
      <c r="Y115" s="60">
        <v>1.0999999999999999E-2</v>
      </c>
      <c r="Z115" s="67" t="s">
        <v>1078</v>
      </c>
      <c r="AA115" s="63">
        <v>44670</v>
      </c>
      <c r="AB115" s="67" t="s">
        <v>1079</v>
      </c>
      <c r="AC115" s="76">
        <v>44658</v>
      </c>
      <c r="AD115" s="74">
        <v>0.02</v>
      </c>
      <c r="AE115" s="75" t="s">
        <v>1080</v>
      </c>
      <c r="AF115" s="60">
        <v>0.02</v>
      </c>
      <c r="AG115" s="67" t="s">
        <v>1081</v>
      </c>
      <c r="AH115" s="63">
        <v>44761</v>
      </c>
      <c r="AI115" s="59" t="s">
        <v>221</v>
      </c>
      <c r="AJ115" s="52"/>
      <c r="AK115" s="81"/>
      <c r="AL115" s="50" t="s">
        <v>965</v>
      </c>
      <c r="AM115" s="60">
        <v>0.02</v>
      </c>
      <c r="AN115" s="67" t="s">
        <v>999</v>
      </c>
      <c r="AO115" s="63">
        <v>44848</v>
      </c>
      <c r="AP115" s="59" t="s">
        <v>221</v>
      </c>
      <c r="AQ115" s="71"/>
      <c r="AR115" s="61"/>
      <c r="AS115" s="47" t="s">
        <v>965</v>
      </c>
      <c r="AT115" s="61">
        <f t="shared" ref="AT115:AT116" si="39">AM115</f>
        <v>0.02</v>
      </c>
      <c r="AU115" s="62" t="str">
        <f t="shared" ref="AU115:AU120" si="40">IF(AW115="Cumplida","Subactividad ejecutada completamente","Subactividad no cumplida")</f>
        <v>Subactividad ejecutada completamente</v>
      </c>
      <c r="AV115" s="63">
        <v>44944</v>
      </c>
      <c r="AW115" s="59" t="s">
        <v>221</v>
      </c>
      <c r="AX115" s="64"/>
      <c r="AY115" s="64"/>
      <c r="AZ115" s="64"/>
      <c r="BA115" s="64"/>
    </row>
    <row r="116" spans="1:53" ht="64.5" customHeight="1">
      <c r="A116" s="65">
        <v>25</v>
      </c>
      <c r="B116" s="66" t="s">
        <v>54</v>
      </c>
      <c r="C116" s="68" t="str">
        <f>IF(B116=Listas!$A$2,Listas!$B$2,IF(B116=Listas!$A$8,Listas!$B$8,IF(B116=Listas!$A$15,Listas!$B$15,IF(B116=Listas!$A$18,Listas!$B$18," "))))</f>
        <v>Incorporar las mejores prácticas organizacionales y tecnológicas que garanticen calidad e integridad de la gestión pública.</v>
      </c>
      <c r="D116" s="67" t="s">
        <v>68</v>
      </c>
      <c r="E116" s="68" t="s">
        <v>1074</v>
      </c>
      <c r="F116" s="68" t="s">
        <v>1075</v>
      </c>
      <c r="G116" s="62">
        <v>10</v>
      </c>
      <c r="H116" s="62" t="s">
        <v>585</v>
      </c>
      <c r="I116" s="68" t="s">
        <v>1082</v>
      </c>
      <c r="J116" s="69">
        <v>0.02</v>
      </c>
      <c r="K116" s="62" t="s">
        <v>16</v>
      </c>
      <c r="L116" s="68" t="s">
        <v>44</v>
      </c>
      <c r="M116" s="68" t="s">
        <v>108</v>
      </c>
      <c r="N116" s="59" t="s">
        <v>218</v>
      </c>
      <c r="O116" s="70"/>
      <c r="P116" s="73" t="s">
        <v>902</v>
      </c>
      <c r="Q116" s="71">
        <v>44621</v>
      </c>
      <c r="R116" s="82">
        <v>44925</v>
      </c>
      <c r="S116" s="67" t="s">
        <v>48</v>
      </c>
      <c r="T116" s="67" t="s">
        <v>81</v>
      </c>
      <c r="U116" s="73" t="s">
        <v>22</v>
      </c>
      <c r="V116" s="118">
        <v>44609</v>
      </c>
      <c r="W116" s="61">
        <f>J116</f>
        <v>0.02</v>
      </c>
      <c r="X116" s="67" t="s">
        <v>1083</v>
      </c>
      <c r="Y116" s="60">
        <v>0.02</v>
      </c>
      <c r="Z116" s="67" t="s">
        <v>1084</v>
      </c>
      <c r="AA116" s="63">
        <v>44670</v>
      </c>
      <c r="AB116" s="67" t="s">
        <v>221</v>
      </c>
      <c r="AC116" s="76"/>
      <c r="AD116" s="74"/>
      <c r="AE116" s="75"/>
      <c r="AF116" s="60">
        <v>0.02</v>
      </c>
      <c r="AG116" s="67" t="s">
        <v>560</v>
      </c>
      <c r="AH116" s="63">
        <v>44761</v>
      </c>
      <c r="AI116" s="59" t="s">
        <v>221</v>
      </c>
      <c r="AJ116" s="52"/>
      <c r="AK116" s="81"/>
      <c r="AL116" s="50" t="s">
        <v>958</v>
      </c>
      <c r="AM116" s="60">
        <v>0.02</v>
      </c>
      <c r="AN116" s="59" t="s">
        <v>691</v>
      </c>
      <c r="AO116" s="63">
        <v>44848</v>
      </c>
      <c r="AP116" s="59" t="s">
        <v>221</v>
      </c>
      <c r="AQ116" s="71"/>
      <c r="AR116" s="61"/>
      <c r="AS116" s="47" t="s">
        <v>958</v>
      </c>
      <c r="AT116" s="61">
        <f t="shared" si="39"/>
        <v>0.02</v>
      </c>
      <c r="AU116" s="62" t="str">
        <f t="shared" si="40"/>
        <v>Subactividad ejecutada completamente</v>
      </c>
      <c r="AV116" s="63">
        <v>44944</v>
      </c>
      <c r="AW116" s="59" t="s">
        <v>221</v>
      </c>
      <c r="AX116" s="64"/>
      <c r="AY116" s="64"/>
      <c r="AZ116" s="64"/>
      <c r="BA116" s="64"/>
    </row>
    <row r="117" spans="1:53" ht="98.25" customHeight="1">
      <c r="A117" s="65">
        <v>26</v>
      </c>
      <c r="B117" s="66" t="s">
        <v>54</v>
      </c>
      <c r="C117" s="68" t="str">
        <f>IF(B117=Listas!$A$2,Listas!$B$2,IF(B117=Listas!$A$8,Listas!$B$8,IF(B117=Listas!$A$15,Listas!$B$15,IF(B117=Listas!$A$18,Listas!$B$18," "))))</f>
        <v>Incorporar las mejores prácticas organizacionales y tecnológicas que garanticen calidad e integridad de la gestión pública.</v>
      </c>
      <c r="D117" s="67" t="s">
        <v>68</v>
      </c>
      <c r="E117" s="68" t="s">
        <v>1074</v>
      </c>
      <c r="F117" s="68" t="s">
        <v>1075</v>
      </c>
      <c r="G117" s="62">
        <v>10</v>
      </c>
      <c r="H117" s="62" t="s">
        <v>585</v>
      </c>
      <c r="I117" s="68" t="s">
        <v>1085</v>
      </c>
      <c r="J117" s="69">
        <v>0.01</v>
      </c>
      <c r="K117" s="62" t="s">
        <v>16</v>
      </c>
      <c r="L117" s="68" t="s">
        <v>44</v>
      </c>
      <c r="M117" s="68" t="s">
        <v>108</v>
      </c>
      <c r="N117" s="59" t="s">
        <v>218</v>
      </c>
      <c r="O117" s="70"/>
      <c r="P117" s="73" t="s">
        <v>902</v>
      </c>
      <c r="Q117" s="71">
        <v>44621</v>
      </c>
      <c r="R117" s="82">
        <v>44925</v>
      </c>
      <c r="S117" s="67" t="s">
        <v>48</v>
      </c>
      <c r="T117" s="67" t="s">
        <v>81</v>
      </c>
      <c r="U117" s="73" t="s">
        <v>22</v>
      </c>
      <c r="V117" s="63">
        <v>44651</v>
      </c>
      <c r="W117" s="61">
        <f>0.0008</f>
        <v>8.0000000000000004E-4</v>
      </c>
      <c r="X117" s="119" t="s">
        <v>1086</v>
      </c>
      <c r="Y117" s="60">
        <v>8.0000000000000004E-4</v>
      </c>
      <c r="Z117" s="67" t="s">
        <v>913</v>
      </c>
      <c r="AA117" s="63">
        <v>44670</v>
      </c>
      <c r="AB117" s="67" t="s">
        <v>231</v>
      </c>
      <c r="AC117" s="63">
        <v>44742</v>
      </c>
      <c r="AD117" s="61">
        <f>0.0008</f>
        <v>8.0000000000000004E-4</v>
      </c>
      <c r="AE117" s="119" t="s">
        <v>1086</v>
      </c>
      <c r="AF117" s="60">
        <v>2E-3</v>
      </c>
      <c r="AG117" s="67" t="s">
        <v>1087</v>
      </c>
      <c r="AH117" s="63">
        <v>44761</v>
      </c>
      <c r="AI117" s="59" t="s">
        <v>246</v>
      </c>
      <c r="AJ117" s="58">
        <v>44834</v>
      </c>
      <c r="AK117" s="57">
        <v>7.4999999999999997E-3</v>
      </c>
      <c r="AL117" s="79" t="s">
        <v>1088</v>
      </c>
      <c r="AM117" s="60">
        <v>7.4999999999999997E-3</v>
      </c>
      <c r="AN117" s="59" t="s">
        <v>1089</v>
      </c>
      <c r="AO117" s="63">
        <v>44848</v>
      </c>
      <c r="AP117" s="59" t="s">
        <v>246</v>
      </c>
      <c r="AQ117" s="63">
        <v>44926</v>
      </c>
      <c r="AR117" s="69">
        <v>0.01</v>
      </c>
      <c r="AS117" s="88" t="s">
        <v>1090</v>
      </c>
      <c r="AT117" s="61">
        <f>AR117</f>
        <v>0.01</v>
      </c>
      <c r="AU117" s="62" t="str">
        <f t="shared" si="40"/>
        <v>Subactividad ejecutada completamente</v>
      </c>
      <c r="AV117" s="63">
        <v>44944</v>
      </c>
      <c r="AW117" s="62" t="str">
        <f>IF(AT117=J117,"Cumplida","Revisar")</f>
        <v>Cumplida</v>
      </c>
      <c r="AX117" s="64"/>
      <c r="AY117" s="64"/>
      <c r="AZ117" s="64"/>
      <c r="BA117" s="64"/>
    </row>
    <row r="118" spans="1:53" ht="64.5" customHeight="1">
      <c r="A118" s="65">
        <v>27</v>
      </c>
      <c r="B118" s="66" t="s">
        <v>54</v>
      </c>
      <c r="C118" s="68" t="str">
        <f>IF(B118=Listas!$A$2,Listas!$B$2,IF(B118=Listas!$A$8,Listas!$B$8,IF(B118=Listas!$A$15,Listas!$B$15,IF(B118=Listas!$A$18,Listas!$B$18," "))))</f>
        <v>Incorporar las mejores prácticas organizacionales y tecnológicas que garanticen calidad e integridad de la gestión pública.</v>
      </c>
      <c r="D118" s="67" t="s">
        <v>68</v>
      </c>
      <c r="E118" s="68" t="s">
        <v>1091</v>
      </c>
      <c r="F118" s="68" t="s">
        <v>1092</v>
      </c>
      <c r="G118" s="93">
        <v>1</v>
      </c>
      <c r="H118" s="59" t="s">
        <v>549</v>
      </c>
      <c r="I118" s="68" t="s">
        <v>1093</v>
      </c>
      <c r="J118" s="69">
        <v>0.03</v>
      </c>
      <c r="K118" s="62" t="s">
        <v>16</v>
      </c>
      <c r="L118" s="68" t="s">
        <v>44</v>
      </c>
      <c r="M118" s="68" t="s">
        <v>108</v>
      </c>
      <c r="N118" s="62"/>
      <c r="O118" s="59" t="s">
        <v>218</v>
      </c>
      <c r="P118" s="73"/>
      <c r="Q118" s="71">
        <v>44621</v>
      </c>
      <c r="R118" s="82">
        <v>44681</v>
      </c>
      <c r="S118" s="67" t="s">
        <v>48</v>
      </c>
      <c r="T118" s="67" t="s">
        <v>81</v>
      </c>
      <c r="U118" s="73" t="s">
        <v>76</v>
      </c>
      <c r="V118" s="63">
        <v>44651</v>
      </c>
      <c r="W118" s="61">
        <f>0.012</f>
        <v>1.2E-2</v>
      </c>
      <c r="X118" s="67" t="s">
        <v>1094</v>
      </c>
      <c r="Y118" s="60">
        <v>1.2E-2</v>
      </c>
      <c r="Z118" s="67" t="s">
        <v>1095</v>
      </c>
      <c r="AA118" s="63">
        <v>44670</v>
      </c>
      <c r="AB118" s="67" t="s">
        <v>231</v>
      </c>
      <c r="AC118" s="76">
        <v>44660</v>
      </c>
      <c r="AD118" s="60">
        <v>0.03</v>
      </c>
      <c r="AE118" s="75" t="s">
        <v>1096</v>
      </c>
      <c r="AF118" s="60">
        <v>0.03</v>
      </c>
      <c r="AG118" s="67" t="s">
        <v>1097</v>
      </c>
      <c r="AH118" s="63">
        <v>44761</v>
      </c>
      <c r="AI118" s="59" t="s">
        <v>221</v>
      </c>
      <c r="AJ118" s="52"/>
      <c r="AK118" s="81"/>
      <c r="AL118" s="50" t="s">
        <v>965</v>
      </c>
      <c r="AM118" s="60">
        <v>0.03</v>
      </c>
      <c r="AN118" s="67" t="s">
        <v>999</v>
      </c>
      <c r="AO118" s="63">
        <v>44848</v>
      </c>
      <c r="AP118" s="59" t="s">
        <v>221</v>
      </c>
      <c r="AQ118" s="71"/>
      <c r="AR118" s="61"/>
      <c r="AS118" s="47" t="s">
        <v>965</v>
      </c>
      <c r="AT118" s="61">
        <f t="shared" ref="AT118:AT120" si="41">AM118</f>
        <v>0.03</v>
      </c>
      <c r="AU118" s="62" t="str">
        <f t="shared" si="40"/>
        <v>Subactividad ejecutada completamente</v>
      </c>
      <c r="AV118" s="63">
        <v>44944</v>
      </c>
      <c r="AW118" s="59" t="s">
        <v>221</v>
      </c>
      <c r="AX118" s="64"/>
      <c r="AY118" s="64"/>
      <c r="AZ118" s="64"/>
      <c r="BA118" s="64"/>
    </row>
    <row r="119" spans="1:53" ht="64.5" customHeight="1">
      <c r="A119" s="65">
        <v>28</v>
      </c>
      <c r="B119" s="66" t="s">
        <v>54</v>
      </c>
      <c r="C119" s="68" t="str">
        <f>IF(B119=Listas!$A$2,Listas!$B$2,IF(B119=Listas!$A$8,Listas!$B$8,IF(B119=Listas!$A$15,Listas!$B$15,IF(B119=Listas!$A$18,Listas!$B$18," "))))</f>
        <v>Incorporar las mejores prácticas organizacionales y tecnológicas que garanticen calidad e integridad de la gestión pública.</v>
      </c>
      <c r="D119" s="67" t="s">
        <v>68</v>
      </c>
      <c r="E119" s="68" t="s">
        <v>1091</v>
      </c>
      <c r="F119" s="68" t="s">
        <v>1092</v>
      </c>
      <c r="G119" s="93">
        <v>1</v>
      </c>
      <c r="H119" s="59" t="s">
        <v>549</v>
      </c>
      <c r="I119" s="68" t="s">
        <v>1098</v>
      </c>
      <c r="J119" s="69">
        <v>0.02</v>
      </c>
      <c r="K119" s="62" t="s">
        <v>16</v>
      </c>
      <c r="L119" s="68" t="s">
        <v>44</v>
      </c>
      <c r="M119" s="68" t="s">
        <v>108</v>
      </c>
      <c r="N119" s="62"/>
      <c r="O119" s="59" t="s">
        <v>218</v>
      </c>
      <c r="P119" s="73"/>
      <c r="Q119" s="63">
        <v>44666</v>
      </c>
      <c r="R119" s="82">
        <v>44742</v>
      </c>
      <c r="S119" s="67" t="s">
        <v>48</v>
      </c>
      <c r="T119" s="67" t="s">
        <v>81</v>
      </c>
      <c r="U119" s="73" t="s">
        <v>76</v>
      </c>
      <c r="V119" s="63">
        <v>44651</v>
      </c>
      <c r="W119" s="61">
        <f>0.006</f>
        <v>6.0000000000000001E-3</v>
      </c>
      <c r="X119" s="67" t="s">
        <v>1099</v>
      </c>
      <c r="Y119" s="61">
        <f>0.006</f>
        <v>6.0000000000000001E-3</v>
      </c>
      <c r="Z119" s="120"/>
      <c r="AA119" s="61"/>
      <c r="AB119" s="67" t="s">
        <v>231</v>
      </c>
      <c r="AC119" s="76">
        <v>44660</v>
      </c>
      <c r="AD119" s="49">
        <v>0.02</v>
      </c>
      <c r="AE119" s="67" t="s">
        <v>1100</v>
      </c>
      <c r="AF119" s="60">
        <v>0.02</v>
      </c>
      <c r="AG119" s="67" t="s">
        <v>1101</v>
      </c>
      <c r="AH119" s="63">
        <v>44761</v>
      </c>
      <c r="AI119" s="59" t="s">
        <v>221</v>
      </c>
      <c r="AJ119" s="52"/>
      <c r="AK119" s="81"/>
      <c r="AL119" s="50" t="s">
        <v>965</v>
      </c>
      <c r="AM119" s="60">
        <v>0.02</v>
      </c>
      <c r="AN119" s="67" t="s">
        <v>999</v>
      </c>
      <c r="AO119" s="63">
        <v>44848</v>
      </c>
      <c r="AP119" s="59" t="s">
        <v>221</v>
      </c>
      <c r="AQ119" s="71"/>
      <c r="AR119" s="61"/>
      <c r="AS119" s="47" t="s">
        <v>965</v>
      </c>
      <c r="AT119" s="61">
        <f t="shared" si="41"/>
        <v>0.02</v>
      </c>
      <c r="AU119" s="62" t="str">
        <f t="shared" si="40"/>
        <v>Subactividad ejecutada completamente</v>
      </c>
      <c r="AV119" s="63">
        <v>44944</v>
      </c>
      <c r="AW119" s="59" t="s">
        <v>221</v>
      </c>
      <c r="AX119" s="64"/>
      <c r="AY119" s="64"/>
      <c r="AZ119" s="64"/>
      <c r="BA119" s="64"/>
    </row>
    <row r="120" spans="1:53" ht="57.75" customHeight="1">
      <c r="A120" s="65">
        <v>29</v>
      </c>
      <c r="B120" s="66" t="s">
        <v>54</v>
      </c>
      <c r="C120" s="68" t="str">
        <f>IF(B120=Listas!$A$2,Listas!$B$2,IF(B120=Listas!$A$8,Listas!$B$8,IF(B120=Listas!$A$15,Listas!$B$15,IF(B120=Listas!$A$18,Listas!$B$18," "))))</f>
        <v>Incorporar las mejores prácticas organizacionales y tecnológicas que garanticen calidad e integridad de la gestión pública.</v>
      </c>
      <c r="D120" s="67" t="s">
        <v>68</v>
      </c>
      <c r="E120" s="68" t="s">
        <v>1102</v>
      </c>
      <c r="F120" s="68" t="s">
        <v>1103</v>
      </c>
      <c r="G120" s="93">
        <v>1</v>
      </c>
      <c r="H120" s="59" t="s">
        <v>549</v>
      </c>
      <c r="I120" s="68" t="s">
        <v>1104</v>
      </c>
      <c r="J120" s="69">
        <v>0.03</v>
      </c>
      <c r="K120" s="62" t="s">
        <v>16</v>
      </c>
      <c r="L120" s="68" t="s">
        <v>44</v>
      </c>
      <c r="M120" s="68" t="s">
        <v>108</v>
      </c>
      <c r="N120" s="62"/>
      <c r="O120" s="59" t="s">
        <v>218</v>
      </c>
      <c r="P120" s="73"/>
      <c r="Q120" s="71">
        <v>44563</v>
      </c>
      <c r="R120" s="82">
        <v>44681</v>
      </c>
      <c r="S120" s="67" t="s">
        <v>48</v>
      </c>
      <c r="T120" s="67" t="s">
        <v>86</v>
      </c>
      <c r="U120" s="73" t="s">
        <v>76</v>
      </c>
      <c r="V120" s="63">
        <v>44651</v>
      </c>
      <c r="W120" s="61">
        <f>0.005</f>
        <v>5.0000000000000001E-3</v>
      </c>
      <c r="X120" s="67" t="s">
        <v>1105</v>
      </c>
      <c r="Y120" s="60">
        <v>5.0000000000000001E-3</v>
      </c>
      <c r="Z120" s="67" t="s">
        <v>1095</v>
      </c>
      <c r="AA120" s="63">
        <v>44670</v>
      </c>
      <c r="AB120" s="67" t="s">
        <v>231</v>
      </c>
      <c r="AC120" s="76">
        <v>44680</v>
      </c>
      <c r="AD120" s="74">
        <v>0.03</v>
      </c>
      <c r="AE120" s="75" t="s">
        <v>1106</v>
      </c>
      <c r="AF120" s="60">
        <v>0.03</v>
      </c>
      <c r="AG120" s="67" t="s">
        <v>1107</v>
      </c>
      <c r="AH120" s="63">
        <v>44761</v>
      </c>
      <c r="AI120" s="59" t="s">
        <v>221</v>
      </c>
      <c r="AJ120" s="52"/>
      <c r="AK120" s="81"/>
      <c r="AL120" s="50" t="s">
        <v>1108</v>
      </c>
      <c r="AM120" s="60">
        <v>0.03</v>
      </c>
      <c r="AN120" s="67" t="s">
        <v>999</v>
      </c>
      <c r="AO120" s="63">
        <v>44848</v>
      </c>
      <c r="AP120" s="59" t="s">
        <v>221</v>
      </c>
      <c r="AQ120" s="71"/>
      <c r="AR120" s="61"/>
      <c r="AS120" s="47" t="s">
        <v>1108</v>
      </c>
      <c r="AT120" s="61">
        <f t="shared" si="41"/>
        <v>0.03</v>
      </c>
      <c r="AU120" s="62" t="str">
        <f t="shared" si="40"/>
        <v>Subactividad ejecutada completamente</v>
      </c>
      <c r="AV120" s="63">
        <v>44944</v>
      </c>
      <c r="AW120" s="59" t="s">
        <v>221</v>
      </c>
      <c r="AX120" s="64"/>
      <c r="AY120" s="64"/>
      <c r="AZ120" s="64"/>
      <c r="BA120" s="64"/>
    </row>
    <row r="121" spans="1:53" ht="114.75" customHeight="1">
      <c r="A121" s="65">
        <v>30</v>
      </c>
      <c r="B121" s="66" t="s">
        <v>54</v>
      </c>
      <c r="C121" s="68" t="str">
        <f>IF(B121=Listas!$A$2,Listas!$B$2,IF(B121=Listas!$A$8,Listas!$B$8,IF(B121=Listas!$A$15,Listas!$B$15,IF(B121=Listas!$A$18,Listas!$B$18," "))))</f>
        <v>Incorporar las mejores prácticas organizacionales y tecnológicas que garanticen calidad e integridad de la gestión pública.</v>
      </c>
      <c r="D121" s="67" t="s">
        <v>68</v>
      </c>
      <c r="E121" s="68" t="s">
        <v>1102</v>
      </c>
      <c r="F121" s="68" t="s">
        <v>1103</v>
      </c>
      <c r="G121" s="93">
        <v>1</v>
      </c>
      <c r="H121" s="59" t="s">
        <v>549</v>
      </c>
      <c r="I121" s="68" t="s">
        <v>1109</v>
      </c>
      <c r="J121" s="69">
        <v>7.0000000000000007E-2</v>
      </c>
      <c r="K121" s="62" t="s">
        <v>16</v>
      </c>
      <c r="L121" s="68" t="s">
        <v>44</v>
      </c>
      <c r="M121" s="68" t="s">
        <v>108</v>
      </c>
      <c r="N121" s="62"/>
      <c r="O121" s="59" t="s">
        <v>218</v>
      </c>
      <c r="P121" s="73"/>
      <c r="Q121" s="71">
        <v>44566</v>
      </c>
      <c r="R121" s="82">
        <v>44925</v>
      </c>
      <c r="S121" s="67" t="s">
        <v>48</v>
      </c>
      <c r="T121" s="67" t="s">
        <v>86</v>
      </c>
      <c r="U121" s="73" t="s">
        <v>76</v>
      </c>
      <c r="V121" s="63"/>
      <c r="W121" s="85">
        <v>0</v>
      </c>
      <c r="X121" s="67"/>
      <c r="Y121" s="60"/>
      <c r="Z121" s="68"/>
      <c r="AA121" s="71"/>
      <c r="AB121" s="67" t="s">
        <v>285</v>
      </c>
      <c r="AC121" s="76">
        <v>44733</v>
      </c>
      <c r="AD121" s="74">
        <v>0.02</v>
      </c>
      <c r="AE121" s="75" t="s">
        <v>1110</v>
      </c>
      <c r="AF121" s="60">
        <v>0.02</v>
      </c>
      <c r="AG121" s="67" t="s">
        <v>1111</v>
      </c>
      <c r="AH121" s="63">
        <v>44761</v>
      </c>
      <c r="AI121" s="59" t="s">
        <v>246</v>
      </c>
      <c r="AJ121" s="58">
        <v>44834</v>
      </c>
      <c r="AK121" s="60">
        <v>0.03</v>
      </c>
      <c r="AL121" s="50" t="s">
        <v>1112</v>
      </c>
      <c r="AM121" s="60">
        <v>0.03</v>
      </c>
      <c r="AN121" s="59" t="s">
        <v>1113</v>
      </c>
      <c r="AO121" s="63">
        <v>44848</v>
      </c>
      <c r="AP121" s="59" t="s">
        <v>246</v>
      </c>
      <c r="AQ121" s="71"/>
      <c r="AR121" s="60">
        <v>7.0000000000000007E-2</v>
      </c>
      <c r="AS121" s="67" t="s">
        <v>1114</v>
      </c>
      <c r="AT121" s="69">
        <v>7.0000000000000007E-2</v>
      </c>
      <c r="AU121" s="59" t="s">
        <v>653</v>
      </c>
      <c r="AV121" s="63">
        <v>44944</v>
      </c>
      <c r="AW121" s="59" t="s">
        <v>221</v>
      </c>
      <c r="AX121" s="64"/>
      <c r="AY121" s="64"/>
      <c r="AZ121" s="64"/>
      <c r="BA121" s="64"/>
    </row>
    <row r="122" spans="1:53" ht="138.75" customHeight="1">
      <c r="A122" s="65">
        <v>31</v>
      </c>
      <c r="B122" s="66" t="s">
        <v>54</v>
      </c>
      <c r="C122" s="68" t="str">
        <f>IF(B122=Listas!$A$2,Listas!$B$2,IF(B122=Listas!$A$8,Listas!$B$8,IF(B122=Listas!$A$15,Listas!$B$15,IF(B122=Listas!$A$18,Listas!$B$18," "))))</f>
        <v>Incorporar las mejores prácticas organizacionales y tecnológicas que garanticen calidad e integridad de la gestión pública.</v>
      </c>
      <c r="D122" s="67" t="s">
        <v>68</v>
      </c>
      <c r="E122" s="68" t="s">
        <v>1115</v>
      </c>
      <c r="F122" s="68" t="s">
        <v>1116</v>
      </c>
      <c r="G122" s="93">
        <v>1</v>
      </c>
      <c r="H122" s="59" t="s">
        <v>549</v>
      </c>
      <c r="I122" s="68" t="s">
        <v>1117</v>
      </c>
      <c r="J122" s="69">
        <v>0.03</v>
      </c>
      <c r="K122" s="62" t="s">
        <v>16</v>
      </c>
      <c r="L122" s="68" t="s">
        <v>44</v>
      </c>
      <c r="M122" s="68" t="s">
        <v>108</v>
      </c>
      <c r="N122" s="62"/>
      <c r="O122" s="59" t="s">
        <v>218</v>
      </c>
      <c r="P122" s="73"/>
      <c r="Q122" s="71">
        <v>44564</v>
      </c>
      <c r="R122" s="82">
        <v>44880</v>
      </c>
      <c r="S122" s="67" t="s">
        <v>48</v>
      </c>
      <c r="T122" s="67" t="s">
        <v>81</v>
      </c>
      <c r="U122" s="73" t="s">
        <v>22</v>
      </c>
      <c r="V122" s="63">
        <v>44651</v>
      </c>
      <c r="W122" s="61">
        <v>1.26E-2</v>
      </c>
      <c r="X122" s="67" t="s">
        <v>1118</v>
      </c>
      <c r="Y122" s="60">
        <v>1.26E-2</v>
      </c>
      <c r="Z122" s="121" t="s">
        <v>1119</v>
      </c>
      <c r="AA122" s="63">
        <v>44670</v>
      </c>
      <c r="AB122" s="67" t="s">
        <v>231</v>
      </c>
      <c r="AC122" s="76">
        <v>44742</v>
      </c>
      <c r="AD122" s="74">
        <v>1.7000000000000001E-2</v>
      </c>
      <c r="AE122" s="75" t="s">
        <v>1120</v>
      </c>
      <c r="AF122" s="60">
        <v>0.03</v>
      </c>
      <c r="AG122" s="67" t="s">
        <v>1121</v>
      </c>
      <c r="AH122" s="63">
        <v>44761</v>
      </c>
      <c r="AI122" s="59" t="s">
        <v>221</v>
      </c>
      <c r="AJ122" s="52"/>
      <c r="AK122" s="81"/>
      <c r="AL122" s="50" t="s">
        <v>965</v>
      </c>
      <c r="AM122" s="60">
        <v>0.03</v>
      </c>
      <c r="AN122" s="67" t="s">
        <v>630</v>
      </c>
      <c r="AO122" s="63">
        <v>44848</v>
      </c>
      <c r="AP122" s="59" t="s">
        <v>221</v>
      </c>
      <c r="AQ122" s="71"/>
      <c r="AR122" s="61"/>
      <c r="AS122" s="47" t="s">
        <v>965</v>
      </c>
      <c r="AT122" s="61">
        <f t="shared" ref="AT122:AT125" si="42">AM122</f>
        <v>0.03</v>
      </c>
      <c r="AU122" s="62" t="str">
        <f t="shared" ref="AU122:AU136" si="43">IF(AW122="Cumplida","Subactividad ejecutada completamente","Subactividad no cumplida")</f>
        <v>Subactividad ejecutada completamente</v>
      </c>
      <c r="AV122" s="63">
        <v>44944</v>
      </c>
      <c r="AW122" s="59" t="s">
        <v>221</v>
      </c>
      <c r="AX122" s="64"/>
      <c r="AY122" s="64"/>
      <c r="AZ122" s="64"/>
      <c r="BA122" s="64"/>
    </row>
    <row r="123" spans="1:53" ht="144.75" customHeight="1">
      <c r="A123" s="65">
        <v>32</v>
      </c>
      <c r="B123" s="66" t="s">
        <v>54</v>
      </c>
      <c r="C123" s="68" t="str">
        <f>IF(B123=Listas!$A$2,Listas!$B$2,IF(B123=Listas!$A$8,Listas!$B$8,IF(B123=Listas!$A$15,Listas!$B$15,IF(B123=Listas!$A$18,Listas!$B$18," "))))</f>
        <v>Incorporar las mejores prácticas organizacionales y tecnológicas que garanticen calidad e integridad de la gestión pública.</v>
      </c>
      <c r="D123" s="67" t="s">
        <v>68</v>
      </c>
      <c r="E123" s="68" t="s">
        <v>1115</v>
      </c>
      <c r="F123" s="68" t="s">
        <v>1116</v>
      </c>
      <c r="G123" s="93">
        <v>1</v>
      </c>
      <c r="H123" s="59" t="s">
        <v>549</v>
      </c>
      <c r="I123" s="67" t="s">
        <v>1122</v>
      </c>
      <c r="J123" s="69">
        <v>0.03</v>
      </c>
      <c r="K123" s="62" t="s">
        <v>16</v>
      </c>
      <c r="L123" s="68" t="s">
        <v>44</v>
      </c>
      <c r="M123" s="68" t="s">
        <v>108</v>
      </c>
      <c r="N123" s="62"/>
      <c r="O123" s="59" t="s">
        <v>218</v>
      </c>
      <c r="P123" s="73"/>
      <c r="Q123" s="71">
        <v>44564</v>
      </c>
      <c r="R123" s="82">
        <v>44880</v>
      </c>
      <c r="S123" s="67" t="s">
        <v>48</v>
      </c>
      <c r="T123" s="67" t="s">
        <v>81</v>
      </c>
      <c r="U123" s="73" t="s">
        <v>22</v>
      </c>
      <c r="V123" s="63">
        <v>44651</v>
      </c>
      <c r="W123" s="60">
        <v>1.26E-2</v>
      </c>
      <c r="X123" s="67" t="s">
        <v>1123</v>
      </c>
      <c r="Y123" s="60">
        <v>1.26E-2</v>
      </c>
      <c r="Z123" s="121" t="s">
        <v>1119</v>
      </c>
      <c r="AA123" s="63">
        <v>44670</v>
      </c>
      <c r="AB123" s="67" t="s">
        <v>231</v>
      </c>
      <c r="AC123" s="76">
        <v>44742</v>
      </c>
      <c r="AD123" s="74">
        <v>0.01</v>
      </c>
      <c r="AE123" s="75" t="s">
        <v>1124</v>
      </c>
      <c r="AF123" s="60">
        <v>0.03</v>
      </c>
      <c r="AG123" s="67" t="s">
        <v>1125</v>
      </c>
      <c r="AH123" s="63">
        <v>44761</v>
      </c>
      <c r="AI123" s="59" t="s">
        <v>221</v>
      </c>
      <c r="AJ123" s="52"/>
      <c r="AK123" s="81"/>
      <c r="AL123" s="50" t="s">
        <v>965</v>
      </c>
      <c r="AM123" s="60">
        <v>0.03</v>
      </c>
      <c r="AN123" s="67" t="s">
        <v>999</v>
      </c>
      <c r="AO123" s="63">
        <v>44848</v>
      </c>
      <c r="AP123" s="59" t="s">
        <v>221</v>
      </c>
      <c r="AQ123" s="71"/>
      <c r="AR123" s="61"/>
      <c r="AS123" s="47" t="s">
        <v>965</v>
      </c>
      <c r="AT123" s="61">
        <f t="shared" si="42"/>
        <v>0.03</v>
      </c>
      <c r="AU123" s="62" t="str">
        <f t="shared" si="43"/>
        <v>Subactividad ejecutada completamente</v>
      </c>
      <c r="AV123" s="63">
        <v>44944</v>
      </c>
      <c r="AW123" s="59" t="s">
        <v>221</v>
      </c>
      <c r="AX123" s="64"/>
      <c r="AY123" s="64"/>
      <c r="AZ123" s="64"/>
      <c r="BA123" s="64"/>
    </row>
    <row r="124" spans="1:53" ht="138.75" customHeight="1">
      <c r="A124" s="65">
        <v>33</v>
      </c>
      <c r="B124" s="66" t="s">
        <v>54</v>
      </c>
      <c r="C124" s="68" t="str">
        <f>IF(B124=Listas!$A$2,Listas!$B$2,IF(B124=Listas!$A$8,Listas!$B$8,IF(B124=Listas!$A$15,Listas!$B$15,IF(B124=Listas!$A$18,Listas!$B$18," "))))</f>
        <v>Incorporar las mejores prácticas organizacionales y tecnológicas que garanticen calidad e integridad de la gestión pública.</v>
      </c>
      <c r="D124" s="67" t="s">
        <v>1126</v>
      </c>
      <c r="E124" s="68" t="s">
        <v>1115</v>
      </c>
      <c r="F124" s="68" t="s">
        <v>1116</v>
      </c>
      <c r="G124" s="93">
        <v>1</v>
      </c>
      <c r="H124" s="59" t="s">
        <v>549</v>
      </c>
      <c r="I124" s="67" t="s">
        <v>1127</v>
      </c>
      <c r="J124" s="69">
        <v>0.04</v>
      </c>
      <c r="K124" s="62" t="s">
        <v>16</v>
      </c>
      <c r="L124" s="68" t="s">
        <v>44</v>
      </c>
      <c r="M124" s="68" t="s">
        <v>108</v>
      </c>
      <c r="N124" s="62"/>
      <c r="O124" s="59" t="s">
        <v>218</v>
      </c>
      <c r="P124" s="73"/>
      <c r="Q124" s="71">
        <v>44564</v>
      </c>
      <c r="R124" s="82">
        <v>44880</v>
      </c>
      <c r="S124" s="67" t="s">
        <v>48</v>
      </c>
      <c r="T124" s="67" t="s">
        <v>81</v>
      </c>
      <c r="U124" s="73" t="s">
        <v>22</v>
      </c>
      <c r="V124" s="63">
        <v>44651</v>
      </c>
      <c r="W124" s="61">
        <v>1.6799999999999999E-2</v>
      </c>
      <c r="X124" s="67" t="s">
        <v>1123</v>
      </c>
      <c r="Y124" s="60">
        <v>1.6799999999999999E-2</v>
      </c>
      <c r="Z124" s="121" t="s">
        <v>1119</v>
      </c>
      <c r="AA124" s="63">
        <v>44670</v>
      </c>
      <c r="AB124" s="67" t="s">
        <v>231</v>
      </c>
      <c r="AC124" s="76">
        <v>44742</v>
      </c>
      <c r="AD124" s="74">
        <v>2.3E-2</v>
      </c>
      <c r="AE124" s="75" t="s">
        <v>1128</v>
      </c>
      <c r="AF124" s="60">
        <v>0.04</v>
      </c>
      <c r="AG124" s="67" t="s">
        <v>1125</v>
      </c>
      <c r="AH124" s="63">
        <v>44761</v>
      </c>
      <c r="AI124" s="59" t="s">
        <v>221</v>
      </c>
      <c r="AJ124" s="52"/>
      <c r="AK124" s="81"/>
      <c r="AL124" s="50" t="s">
        <v>965</v>
      </c>
      <c r="AM124" s="60">
        <v>0.04</v>
      </c>
      <c r="AN124" s="67" t="s">
        <v>630</v>
      </c>
      <c r="AO124" s="63">
        <v>44848</v>
      </c>
      <c r="AP124" s="59" t="s">
        <v>221</v>
      </c>
      <c r="AQ124" s="71"/>
      <c r="AR124" s="61"/>
      <c r="AS124" s="47" t="s">
        <v>965</v>
      </c>
      <c r="AT124" s="61">
        <f t="shared" si="42"/>
        <v>0.04</v>
      </c>
      <c r="AU124" s="62" t="str">
        <f t="shared" si="43"/>
        <v>Subactividad ejecutada completamente</v>
      </c>
      <c r="AV124" s="63">
        <v>44944</v>
      </c>
      <c r="AW124" s="59" t="s">
        <v>221</v>
      </c>
      <c r="AX124" s="64"/>
      <c r="AY124" s="64"/>
      <c r="AZ124" s="64"/>
      <c r="BA124" s="64"/>
    </row>
    <row r="125" spans="1:53" ht="93" customHeight="1">
      <c r="A125" s="65">
        <v>1</v>
      </c>
      <c r="B125" s="66" t="s">
        <v>54</v>
      </c>
      <c r="C125" s="68" t="str">
        <f>IF(B125=Listas!$A$2,Listas!$B$2,IF(B125=Listas!$A$8,Listas!$B$8,IF(B125=Listas!$A$15,Listas!$B$15,IF(B125=Listas!$A$18,Listas!$B$18," "))))</f>
        <v>Incorporar las mejores prácticas organizacionales y tecnológicas que garanticen calidad e integridad de la gestión pública.</v>
      </c>
      <c r="D125" s="68" t="s">
        <v>56</v>
      </c>
      <c r="E125" s="68" t="s">
        <v>1129</v>
      </c>
      <c r="F125" s="68" t="s">
        <v>1130</v>
      </c>
      <c r="G125" s="62">
        <v>1</v>
      </c>
      <c r="H125" s="62" t="s">
        <v>585</v>
      </c>
      <c r="I125" s="67" t="s">
        <v>1131</v>
      </c>
      <c r="J125" s="94">
        <v>0.1</v>
      </c>
      <c r="K125" s="62" t="s">
        <v>31</v>
      </c>
      <c r="L125" s="68" t="s">
        <v>51</v>
      </c>
      <c r="M125" s="68" t="s">
        <v>25</v>
      </c>
      <c r="N125" s="62"/>
      <c r="O125" s="59" t="s">
        <v>218</v>
      </c>
      <c r="P125" s="73"/>
      <c r="Q125" s="71">
        <v>44562</v>
      </c>
      <c r="R125" s="72">
        <v>44592</v>
      </c>
      <c r="S125" s="67" t="s">
        <v>121</v>
      </c>
      <c r="T125" s="67" t="s">
        <v>122</v>
      </c>
      <c r="U125" s="73" t="s">
        <v>77</v>
      </c>
      <c r="V125" s="63">
        <v>44587</v>
      </c>
      <c r="W125" s="80">
        <v>0.1</v>
      </c>
      <c r="X125" s="122" t="s">
        <v>1132</v>
      </c>
      <c r="Y125" s="60">
        <v>0.1</v>
      </c>
      <c r="Z125" s="67" t="s">
        <v>1133</v>
      </c>
      <c r="AA125" s="63">
        <v>44670</v>
      </c>
      <c r="AB125" s="67" t="s">
        <v>221</v>
      </c>
      <c r="AC125" s="76"/>
      <c r="AD125" s="74"/>
      <c r="AE125" s="75"/>
      <c r="AF125" s="60">
        <v>0.1</v>
      </c>
      <c r="AG125" s="67" t="s">
        <v>560</v>
      </c>
      <c r="AH125" s="63">
        <v>44761</v>
      </c>
      <c r="AI125" s="59" t="s">
        <v>221</v>
      </c>
      <c r="AJ125" s="52"/>
      <c r="AK125" s="81"/>
      <c r="AL125" s="48"/>
      <c r="AM125" s="60">
        <v>0.1</v>
      </c>
      <c r="AN125" s="67" t="s">
        <v>691</v>
      </c>
      <c r="AO125" s="63">
        <v>44848</v>
      </c>
      <c r="AP125" s="59" t="s">
        <v>221</v>
      </c>
      <c r="AQ125" s="63">
        <v>44848</v>
      </c>
      <c r="AR125" s="60">
        <v>0.1</v>
      </c>
      <c r="AS125" s="67" t="s">
        <v>691</v>
      </c>
      <c r="AT125" s="61">
        <f t="shared" si="42"/>
        <v>0.1</v>
      </c>
      <c r="AU125" s="62" t="str">
        <f t="shared" si="43"/>
        <v>Subactividad ejecutada completamente</v>
      </c>
      <c r="AV125" s="63">
        <v>44944</v>
      </c>
      <c r="AW125" s="59" t="s">
        <v>221</v>
      </c>
      <c r="AX125" s="64"/>
      <c r="AY125" s="64"/>
      <c r="AZ125" s="64"/>
      <c r="BA125" s="64"/>
    </row>
    <row r="126" spans="1:53" ht="76.5" customHeight="1">
      <c r="A126" s="65">
        <v>2</v>
      </c>
      <c r="B126" s="66" t="s">
        <v>54</v>
      </c>
      <c r="C126" s="68" t="str">
        <f>IF(B126=Listas!$A$2,Listas!$B$2,IF(B126=Listas!$A$8,Listas!$B$8,IF(B126=Listas!$A$15,Listas!$B$15,IF(B126=Listas!$A$18,Listas!$B$18," "))))</f>
        <v>Incorporar las mejores prácticas organizacionales y tecnológicas que garanticen calidad e integridad de la gestión pública.</v>
      </c>
      <c r="D126" s="68" t="s">
        <v>56</v>
      </c>
      <c r="E126" s="68" t="s">
        <v>1134</v>
      </c>
      <c r="F126" s="68" t="s">
        <v>1135</v>
      </c>
      <c r="G126" s="62">
        <v>10</v>
      </c>
      <c r="H126" s="62" t="s">
        <v>585</v>
      </c>
      <c r="I126" s="68" t="s">
        <v>1136</v>
      </c>
      <c r="J126" s="94">
        <v>0.4</v>
      </c>
      <c r="K126" s="62" t="s">
        <v>31</v>
      </c>
      <c r="L126" s="68" t="s">
        <v>51</v>
      </c>
      <c r="M126" s="68" t="s">
        <v>25</v>
      </c>
      <c r="N126" s="59" t="s">
        <v>218</v>
      </c>
      <c r="O126" s="70"/>
      <c r="P126" s="73"/>
      <c r="Q126" s="71">
        <v>44593</v>
      </c>
      <c r="R126" s="72">
        <v>44926</v>
      </c>
      <c r="S126" s="67" t="s">
        <v>121</v>
      </c>
      <c r="T126" s="67" t="s">
        <v>122</v>
      </c>
      <c r="U126" s="73" t="s">
        <v>77</v>
      </c>
      <c r="V126" s="63">
        <v>44651</v>
      </c>
      <c r="W126" s="80">
        <v>0.08</v>
      </c>
      <c r="X126" s="122" t="s">
        <v>1137</v>
      </c>
      <c r="Y126" s="60">
        <v>0.08</v>
      </c>
      <c r="Z126" s="67" t="s">
        <v>1138</v>
      </c>
      <c r="AA126" s="63">
        <v>44670</v>
      </c>
      <c r="AB126" s="67" t="s">
        <v>231</v>
      </c>
      <c r="AC126" s="101">
        <v>44742</v>
      </c>
      <c r="AD126" s="90">
        <v>0.16</v>
      </c>
      <c r="AE126" s="67" t="s">
        <v>1139</v>
      </c>
      <c r="AF126" s="60">
        <v>0.16</v>
      </c>
      <c r="AG126" s="67" t="s">
        <v>1140</v>
      </c>
      <c r="AH126" s="63">
        <v>44761</v>
      </c>
      <c r="AI126" s="59" t="s">
        <v>246</v>
      </c>
      <c r="AJ126" s="58">
        <v>44834</v>
      </c>
      <c r="AK126" s="123">
        <v>0.2</v>
      </c>
      <c r="AL126" s="124" t="s">
        <v>1141</v>
      </c>
      <c r="AM126" s="60">
        <v>0.2</v>
      </c>
      <c r="AN126" s="67" t="s">
        <v>1142</v>
      </c>
      <c r="AO126" s="63">
        <v>44848</v>
      </c>
      <c r="AP126" s="59" t="s">
        <v>246</v>
      </c>
      <c r="AQ126" s="63">
        <v>44926</v>
      </c>
      <c r="AR126" s="60">
        <v>0.4</v>
      </c>
      <c r="AS126" s="67" t="s">
        <v>1143</v>
      </c>
      <c r="AT126" s="61">
        <f t="shared" ref="AT126:AT134" si="44">AR126</f>
        <v>0.4</v>
      </c>
      <c r="AU126" s="62" t="str">
        <f t="shared" si="43"/>
        <v>Subactividad ejecutada completamente</v>
      </c>
      <c r="AV126" s="63">
        <v>44944</v>
      </c>
      <c r="AW126" s="62" t="str">
        <f t="shared" ref="AW126:AW134" si="45">IF(AT126=J126,"Cumplida","Revisar")</f>
        <v>Cumplida</v>
      </c>
      <c r="AX126" s="64"/>
      <c r="AY126" s="64"/>
      <c r="AZ126" s="64"/>
      <c r="BA126" s="64"/>
    </row>
    <row r="127" spans="1:53" ht="75" customHeight="1">
      <c r="A127" s="65">
        <v>3</v>
      </c>
      <c r="B127" s="66" t="s">
        <v>54</v>
      </c>
      <c r="C127" s="68" t="str">
        <f>IF(B127=Listas!$A$2,Listas!$B$2,IF(B127=Listas!$A$8,Listas!$B$8,IF(B127=Listas!$A$15,Listas!$B$15,IF(B127=Listas!$A$18,Listas!$B$18," "))))</f>
        <v>Incorporar las mejores prácticas organizacionales y tecnológicas que garanticen calidad e integridad de la gestión pública.</v>
      </c>
      <c r="D127" s="68" t="s">
        <v>56</v>
      </c>
      <c r="E127" s="68" t="s">
        <v>1144</v>
      </c>
      <c r="F127" s="68" t="s">
        <v>1145</v>
      </c>
      <c r="G127" s="62">
        <v>47</v>
      </c>
      <c r="H127" s="62" t="s">
        <v>585</v>
      </c>
      <c r="I127" s="68" t="s">
        <v>1146</v>
      </c>
      <c r="J127" s="94">
        <v>0.1</v>
      </c>
      <c r="K127" s="62" t="s">
        <v>31</v>
      </c>
      <c r="L127" s="68" t="s">
        <v>44</v>
      </c>
      <c r="M127" s="68" t="s">
        <v>25</v>
      </c>
      <c r="N127" s="59" t="s">
        <v>218</v>
      </c>
      <c r="O127" s="70"/>
      <c r="P127" s="73"/>
      <c r="Q127" s="71">
        <v>44562</v>
      </c>
      <c r="R127" s="72">
        <v>44926</v>
      </c>
      <c r="S127" s="67" t="s">
        <v>121</v>
      </c>
      <c r="T127" s="67" t="s">
        <v>122</v>
      </c>
      <c r="U127" s="73" t="s">
        <v>77</v>
      </c>
      <c r="V127" s="63">
        <v>44651</v>
      </c>
      <c r="W127" s="80">
        <v>0.04</v>
      </c>
      <c r="X127" s="122" t="s">
        <v>1147</v>
      </c>
      <c r="Y127" s="60">
        <v>0.04</v>
      </c>
      <c r="Z127" s="67" t="s">
        <v>1138</v>
      </c>
      <c r="AA127" s="63">
        <v>44670</v>
      </c>
      <c r="AB127" s="67" t="s">
        <v>231</v>
      </c>
      <c r="AC127" s="101">
        <v>44742</v>
      </c>
      <c r="AD127" s="90">
        <v>0.05</v>
      </c>
      <c r="AE127" s="67" t="s">
        <v>1148</v>
      </c>
      <c r="AF127" s="60">
        <v>0.05</v>
      </c>
      <c r="AG127" s="67" t="s">
        <v>1149</v>
      </c>
      <c r="AH127" s="63">
        <v>44761</v>
      </c>
      <c r="AI127" s="59" t="s">
        <v>246</v>
      </c>
      <c r="AJ127" s="58">
        <v>44834</v>
      </c>
      <c r="AK127" s="123">
        <v>0.08</v>
      </c>
      <c r="AL127" s="124" t="s">
        <v>1150</v>
      </c>
      <c r="AM127" s="60">
        <v>0.08</v>
      </c>
      <c r="AN127" s="67" t="s">
        <v>1151</v>
      </c>
      <c r="AO127" s="63">
        <v>44848</v>
      </c>
      <c r="AP127" s="59" t="s">
        <v>246</v>
      </c>
      <c r="AQ127" s="63">
        <v>44926</v>
      </c>
      <c r="AR127" s="60">
        <v>0.1</v>
      </c>
      <c r="AS127" s="67" t="s">
        <v>1152</v>
      </c>
      <c r="AT127" s="61">
        <f t="shared" si="44"/>
        <v>0.1</v>
      </c>
      <c r="AU127" s="62" t="str">
        <f t="shared" si="43"/>
        <v>Subactividad ejecutada completamente</v>
      </c>
      <c r="AV127" s="63">
        <v>44944</v>
      </c>
      <c r="AW127" s="62" t="str">
        <f t="shared" si="45"/>
        <v>Cumplida</v>
      </c>
      <c r="AX127" s="64"/>
      <c r="AY127" s="64"/>
      <c r="AZ127" s="64"/>
      <c r="BA127" s="64"/>
    </row>
    <row r="128" spans="1:53" ht="64.5" customHeight="1">
      <c r="A128" s="65">
        <v>4</v>
      </c>
      <c r="B128" s="66" t="s">
        <v>54</v>
      </c>
      <c r="C128" s="68" t="str">
        <f>IF(B128=Listas!$A$2,Listas!$B$2,IF(B128=Listas!$A$8,Listas!$B$8,IF(B128=Listas!$A$15,Listas!$B$15,IF(B128=Listas!$A$18,Listas!$B$18," "))))</f>
        <v>Incorporar las mejores prácticas organizacionales y tecnológicas que garanticen calidad e integridad de la gestión pública.</v>
      </c>
      <c r="D128" s="68" t="s">
        <v>56</v>
      </c>
      <c r="E128" s="68" t="s">
        <v>1153</v>
      </c>
      <c r="F128" s="68" t="s">
        <v>1154</v>
      </c>
      <c r="G128" s="62">
        <v>24</v>
      </c>
      <c r="H128" s="62" t="s">
        <v>585</v>
      </c>
      <c r="I128" s="68" t="s">
        <v>1155</v>
      </c>
      <c r="J128" s="94">
        <v>0.1</v>
      </c>
      <c r="K128" s="62" t="s">
        <v>31</v>
      </c>
      <c r="L128" s="68" t="s">
        <v>44</v>
      </c>
      <c r="M128" s="68" t="s">
        <v>25</v>
      </c>
      <c r="N128" s="59" t="s">
        <v>218</v>
      </c>
      <c r="O128" s="70"/>
      <c r="P128" s="73"/>
      <c r="Q128" s="71">
        <v>44562</v>
      </c>
      <c r="R128" s="72">
        <v>44926</v>
      </c>
      <c r="S128" s="67" t="s">
        <v>121</v>
      </c>
      <c r="T128" s="67" t="s">
        <v>122</v>
      </c>
      <c r="U128" s="73" t="s">
        <v>77</v>
      </c>
      <c r="V128" s="63">
        <v>44651</v>
      </c>
      <c r="W128" s="80">
        <v>2.5000000000000001E-2</v>
      </c>
      <c r="X128" s="122" t="s">
        <v>1156</v>
      </c>
      <c r="Y128" s="60">
        <v>2.5000000000000001E-2</v>
      </c>
      <c r="Z128" s="67" t="s">
        <v>1138</v>
      </c>
      <c r="AA128" s="63">
        <v>44670</v>
      </c>
      <c r="AB128" s="67" t="s">
        <v>231</v>
      </c>
      <c r="AC128" s="101">
        <v>44742</v>
      </c>
      <c r="AD128" s="90">
        <v>0.05</v>
      </c>
      <c r="AE128" s="67" t="s">
        <v>1157</v>
      </c>
      <c r="AF128" s="60">
        <v>0.05</v>
      </c>
      <c r="AG128" s="67" t="s">
        <v>1158</v>
      </c>
      <c r="AH128" s="63">
        <v>44761</v>
      </c>
      <c r="AI128" s="59" t="s">
        <v>246</v>
      </c>
      <c r="AJ128" s="58">
        <v>44834</v>
      </c>
      <c r="AK128" s="123">
        <v>0.08</v>
      </c>
      <c r="AL128" s="124" t="s">
        <v>1159</v>
      </c>
      <c r="AM128" s="60">
        <v>0.08</v>
      </c>
      <c r="AN128" s="67" t="s">
        <v>1160</v>
      </c>
      <c r="AO128" s="63">
        <v>44848</v>
      </c>
      <c r="AP128" s="59" t="s">
        <v>246</v>
      </c>
      <c r="AQ128" s="63">
        <v>44926</v>
      </c>
      <c r="AR128" s="60">
        <v>0.1</v>
      </c>
      <c r="AS128" s="67" t="s">
        <v>1161</v>
      </c>
      <c r="AT128" s="61">
        <f t="shared" si="44"/>
        <v>0.1</v>
      </c>
      <c r="AU128" s="62" t="str">
        <f t="shared" si="43"/>
        <v>Subactividad ejecutada completamente</v>
      </c>
      <c r="AV128" s="63">
        <v>44944</v>
      </c>
      <c r="AW128" s="62" t="str">
        <f t="shared" si="45"/>
        <v>Cumplida</v>
      </c>
      <c r="AX128" s="64"/>
      <c r="AY128" s="64"/>
      <c r="AZ128" s="64"/>
      <c r="BA128" s="64"/>
    </row>
    <row r="129" spans="1:53" ht="86.25" customHeight="1">
      <c r="A129" s="65">
        <v>5</v>
      </c>
      <c r="B129" s="66" t="s">
        <v>54</v>
      </c>
      <c r="C129" s="68" t="str">
        <f>IF(B129=Listas!$A$2,Listas!$B$2,IF(B129=Listas!$A$8,Listas!$B$8,IF(B129=Listas!$A$15,Listas!$B$15,IF(B129=Listas!$A$18,Listas!$B$18," "))))</f>
        <v>Incorporar las mejores prácticas organizacionales y tecnológicas que garanticen calidad e integridad de la gestión pública.</v>
      </c>
      <c r="D129" s="68" t="s">
        <v>56</v>
      </c>
      <c r="E129" s="68" t="s">
        <v>1162</v>
      </c>
      <c r="F129" s="68" t="s">
        <v>1163</v>
      </c>
      <c r="G129" s="93">
        <v>1</v>
      </c>
      <c r="H129" s="59" t="s">
        <v>549</v>
      </c>
      <c r="I129" s="68" t="s">
        <v>1164</v>
      </c>
      <c r="J129" s="94">
        <v>0.2</v>
      </c>
      <c r="K129" s="62" t="s">
        <v>31</v>
      </c>
      <c r="L129" s="68" t="s">
        <v>44</v>
      </c>
      <c r="M129" s="68" t="s">
        <v>25</v>
      </c>
      <c r="N129" s="59" t="s">
        <v>218</v>
      </c>
      <c r="O129" s="70"/>
      <c r="P129" s="73"/>
      <c r="Q129" s="71">
        <v>44562</v>
      </c>
      <c r="R129" s="72">
        <v>44926</v>
      </c>
      <c r="S129" s="67" t="s">
        <v>121</v>
      </c>
      <c r="T129" s="67" t="s">
        <v>122</v>
      </c>
      <c r="U129" s="73" t="s">
        <v>77</v>
      </c>
      <c r="V129" s="63">
        <v>44651</v>
      </c>
      <c r="W129" s="80">
        <v>0.05</v>
      </c>
      <c r="X129" s="124" t="s">
        <v>1165</v>
      </c>
      <c r="Y129" s="60">
        <v>0.05</v>
      </c>
      <c r="Z129" s="67" t="s">
        <v>1166</v>
      </c>
      <c r="AA129" s="63">
        <v>44670</v>
      </c>
      <c r="AB129" s="67" t="s">
        <v>231</v>
      </c>
      <c r="AC129" s="101">
        <v>44742</v>
      </c>
      <c r="AD129" s="90">
        <v>0.05</v>
      </c>
      <c r="AE129" s="67" t="s">
        <v>1167</v>
      </c>
      <c r="AF129" s="60">
        <v>0.1</v>
      </c>
      <c r="AG129" s="67" t="s">
        <v>1168</v>
      </c>
      <c r="AH129" s="63">
        <v>44761</v>
      </c>
      <c r="AI129" s="59" t="s">
        <v>246</v>
      </c>
      <c r="AJ129" s="58">
        <v>44834</v>
      </c>
      <c r="AK129" s="123">
        <v>0.15</v>
      </c>
      <c r="AL129" s="124" t="s">
        <v>1169</v>
      </c>
      <c r="AM129" s="60">
        <v>0.15</v>
      </c>
      <c r="AN129" s="59" t="s">
        <v>1170</v>
      </c>
      <c r="AO129" s="63">
        <v>44848</v>
      </c>
      <c r="AP129" s="59" t="s">
        <v>246</v>
      </c>
      <c r="AQ129" s="63">
        <v>44926</v>
      </c>
      <c r="AR129" s="60">
        <v>0.2</v>
      </c>
      <c r="AS129" s="67" t="s">
        <v>1171</v>
      </c>
      <c r="AT129" s="61">
        <f t="shared" si="44"/>
        <v>0.2</v>
      </c>
      <c r="AU129" s="62" t="str">
        <f t="shared" si="43"/>
        <v>Subactividad ejecutada completamente</v>
      </c>
      <c r="AV129" s="63">
        <v>44944</v>
      </c>
      <c r="AW129" s="62" t="str">
        <f t="shared" si="45"/>
        <v>Cumplida</v>
      </c>
      <c r="AX129" s="64"/>
      <c r="AY129" s="64"/>
      <c r="AZ129" s="64"/>
      <c r="BA129" s="64"/>
    </row>
    <row r="130" spans="1:53" ht="147.75" customHeight="1">
      <c r="A130" s="65">
        <v>6</v>
      </c>
      <c r="B130" s="66" t="s">
        <v>54</v>
      </c>
      <c r="C130" s="68" t="str">
        <f>IF(B130=Listas!$A$2,Listas!$B$2,IF(B130=Listas!$A$8,Listas!$B$8,IF(B130=Listas!$A$15,Listas!$B$15,IF(B130=Listas!$A$18,Listas!$B$18," "))))</f>
        <v>Incorporar las mejores prácticas organizacionales y tecnológicas que garanticen calidad e integridad de la gestión pública.</v>
      </c>
      <c r="D130" s="68" t="s">
        <v>56</v>
      </c>
      <c r="E130" s="68" t="s">
        <v>1172</v>
      </c>
      <c r="F130" s="68" t="s">
        <v>1173</v>
      </c>
      <c r="G130" s="93">
        <v>1</v>
      </c>
      <c r="H130" s="59" t="s">
        <v>549</v>
      </c>
      <c r="I130" s="68" t="s">
        <v>1174</v>
      </c>
      <c r="J130" s="94">
        <v>0.1</v>
      </c>
      <c r="K130" s="62" t="s">
        <v>31</v>
      </c>
      <c r="L130" s="68" t="s">
        <v>44</v>
      </c>
      <c r="M130" s="68" t="s">
        <v>25</v>
      </c>
      <c r="N130" s="59" t="s">
        <v>218</v>
      </c>
      <c r="O130" s="70"/>
      <c r="P130" s="73"/>
      <c r="Q130" s="71">
        <v>44562</v>
      </c>
      <c r="R130" s="72">
        <v>44926</v>
      </c>
      <c r="S130" s="67" t="s">
        <v>121</v>
      </c>
      <c r="T130" s="67" t="s">
        <v>122</v>
      </c>
      <c r="U130" s="73" t="s">
        <v>77</v>
      </c>
      <c r="V130" s="63">
        <v>44651</v>
      </c>
      <c r="W130" s="80">
        <v>2.5000000000000001E-2</v>
      </c>
      <c r="X130" s="124" t="s">
        <v>1175</v>
      </c>
      <c r="Y130" s="60">
        <v>2.5000000000000001E-2</v>
      </c>
      <c r="Z130" s="67" t="s">
        <v>1176</v>
      </c>
      <c r="AA130" s="63">
        <v>44670</v>
      </c>
      <c r="AB130" s="67" t="s">
        <v>231</v>
      </c>
      <c r="AC130" s="101">
        <v>44742</v>
      </c>
      <c r="AD130" s="90">
        <v>2.5000000000000001E-2</v>
      </c>
      <c r="AE130" s="67" t="s">
        <v>1177</v>
      </c>
      <c r="AF130" s="60">
        <v>0.05</v>
      </c>
      <c r="AG130" s="67" t="s">
        <v>1178</v>
      </c>
      <c r="AH130" s="63">
        <v>44761</v>
      </c>
      <c r="AI130" s="59" t="s">
        <v>246</v>
      </c>
      <c r="AJ130" s="58">
        <v>44834</v>
      </c>
      <c r="AK130" s="123">
        <v>7.4999999999999997E-2</v>
      </c>
      <c r="AL130" s="104" t="s">
        <v>1179</v>
      </c>
      <c r="AM130" s="60">
        <v>7.4999999999999997E-2</v>
      </c>
      <c r="AN130" s="59" t="s">
        <v>1180</v>
      </c>
      <c r="AO130" s="63">
        <v>44848</v>
      </c>
      <c r="AP130" s="59" t="s">
        <v>246</v>
      </c>
      <c r="AQ130" s="63">
        <v>44926</v>
      </c>
      <c r="AR130" s="60">
        <v>0.1</v>
      </c>
      <c r="AS130" s="67" t="s">
        <v>1181</v>
      </c>
      <c r="AT130" s="61">
        <f t="shared" si="44"/>
        <v>0.1</v>
      </c>
      <c r="AU130" s="62" t="str">
        <f t="shared" si="43"/>
        <v>Subactividad ejecutada completamente</v>
      </c>
      <c r="AV130" s="63">
        <v>44944</v>
      </c>
      <c r="AW130" s="62" t="str">
        <f t="shared" si="45"/>
        <v>Cumplida</v>
      </c>
      <c r="AX130" s="64"/>
      <c r="AY130" s="64"/>
      <c r="AZ130" s="64"/>
      <c r="BA130" s="64"/>
    </row>
    <row r="131" spans="1:53" ht="99" customHeight="1">
      <c r="A131" s="65">
        <v>1</v>
      </c>
      <c r="B131" s="66" t="s">
        <v>110</v>
      </c>
      <c r="C131" s="68" t="str">
        <f>IF(B131=Listas!$A$2,Listas!$B$2,IF(B131=Listas!$A$8,Listas!$B$8,IF(B131=Listas!$A$15,Listas!$B$15,IF(B131=Listas!$A$18,Listas!$B$18," "))))</f>
        <v>Desarrollar las acciones necesarias que permitan materializar los planes, programas y proyectos en el sector minero energético.</v>
      </c>
      <c r="D131" s="68" t="s">
        <v>112</v>
      </c>
      <c r="E131" s="68" t="s">
        <v>1182</v>
      </c>
      <c r="F131" s="68" t="s">
        <v>1183</v>
      </c>
      <c r="G131" s="62">
        <v>1</v>
      </c>
      <c r="H131" s="59" t="s">
        <v>585</v>
      </c>
      <c r="I131" s="68" t="s">
        <v>1184</v>
      </c>
      <c r="J131" s="94">
        <v>0.05</v>
      </c>
      <c r="K131" s="62" t="s">
        <v>16</v>
      </c>
      <c r="L131" s="68" t="s">
        <v>38</v>
      </c>
      <c r="M131" s="68" t="s">
        <v>92</v>
      </c>
      <c r="N131" s="68"/>
      <c r="O131" s="59" t="s">
        <v>218</v>
      </c>
      <c r="P131" s="73"/>
      <c r="Q131" s="71">
        <v>44594</v>
      </c>
      <c r="R131" s="82">
        <v>44865</v>
      </c>
      <c r="S131" s="67" t="s">
        <v>28</v>
      </c>
      <c r="T131" s="67" t="s">
        <v>29</v>
      </c>
      <c r="U131" s="73" t="s">
        <v>77</v>
      </c>
      <c r="V131" s="63"/>
      <c r="W131" s="60">
        <v>0</v>
      </c>
      <c r="X131" s="68"/>
      <c r="Y131" s="60"/>
      <c r="Z131" s="62"/>
      <c r="AA131" s="71"/>
      <c r="AB131" s="67" t="s">
        <v>285</v>
      </c>
      <c r="AC131" s="125">
        <v>44742</v>
      </c>
      <c r="AD131" s="85">
        <v>0.01</v>
      </c>
      <c r="AE131" s="103" t="s">
        <v>1185</v>
      </c>
      <c r="AF131" s="60">
        <v>0.01</v>
      </c>
      <c r="AG131" s="67" t="s">
        <v>1186</v>
      </c>
      <c r="AH131" s="63">
        <v>44761</v>
      </c>
      <c r="AI131" s="59" t="s">
        <v>337</v>
      </c>
      <c r="AJ131" s="52"/>
      <c r="AK131" s="57"/>
      <c r="AL131" s="48"/>
      <c r="AM131" s="60">
        <v>0.01</v>
      </c>
      <c r="AN131" s="59" t="s">
        <v>1187</v>
      </c>
      <c r="AO131" s="63">
        <v>44848</v>
      </c>
      <c r="AP131" s="59" t="s">
        <v>246</v>
      </c>
      <c r="AQ131" s="126">
        <v>44868</v>
      </c>
      <c r="AR131" s="94">
        <v>0.05</v>
      </c>
      <c r="AS131" s="75" t="s">
        <v>1188</v>
      </c>
      <c r="AT131" s="61">
        <f t="shared" si="44"/>
        <v>0.05</v>
      </c>
      <c r="AU131" s="62" t="str">
        <f t="shared" si="43"/>
        <v>Subactividad ejecutada completamente</v>
      </c>
      <c r="AV131" s="63">
        <v>44944</v>
      </c>
      <c r="AW131" s="62" t="str">
        <f t="shared" si="45"/>
        <v>Cumplida</v>
      </c>
      <c r="AX131" s="64"/>
      <c r="AY131" s="64"/>
      <c r="AZ131" s="64"/>
      <c r="BA131" s="64"/>
    </row>
    <row r="132" spans="1:53" ht="133.5" customHeight="1">
      <c r="A132" s="65">
        <v>2</v>
      </c>
      <c r="B132" s="66" t="s">
        <v>110</v>
      </c>
      <c r="C132" s="68" t="str">
        <f>IF(B132=Listas!$A$2,Listas!$B$2,IF(B132=Listas!$A$8,Listas!$B$8,IF(B132=Listas!$A$15,Listas!$B$15,IF(B132=Listas!$A$18,Listas!$B$18," "))))</f>
        <v>Desarrollar las acciones necesarias que permitan materializar los planes, programas y proyectos en el sector minero energético.</v>
      </c>
      <c r="D132" s="68" t="s">
        <v>112</v>
      </c>
      <c r="E132" s="68" t="s">
        <v>1182</v>
      </c>
      <c r="F132" s="68" t="s">
        <v>1183</v>
      </c>
      <c r="G132" s="62">
        <v>1</v>
      </c>
      <c r="H132" s="59" t="s">
        <v>585</v>
      </c>
      <c r="I132" s="68" t="s">
        <v>1189</v>
      </c>
      <c r="J132" s="94">
        <v>0.05</v>
      </c>
      <c r="K132" s="62" t="s">
        <v>16</v>
      </c>
      <c r="L132" s="68" t="s">
        <v>38</v>
      </c>
      <c r="M132" s="68" t="s">
        <v>92</v>
      </c>
      <c r="N132" s="68"/>
      <c r="O132" s="59" t="s">
        <v>218</v>
      </c>
      <c r="P132" s="73"/>
      <c r="Q132" s="71">
        <v>44562</v>
      </c>
      <c r="R132" s="72">
        <v>44895</v>
      </c>
      <c r="S132" s="67" t="s">
        <v>28</v>
      </c>
      <c r="T132" s="67" t="s">
        <v>29</v>
      </c>
      <c r="U132" s="73" t="s">
        <v>77</v>
      </c>
      <c r="V132" s="63"/>
      <c r="W132" s="60">
        <v>0</v>
      </c>
      <c r="X132" s="68"/>
      <c r="Y132" s="60"/>
      <c r="Z132" s="62"/>
      <c r="AA132" s="71"/>
      <c r="AB132" s="67" t="s">
        <v>285</v>
      </c>
      <c r="AC132" s="125">
        <v>44742</v>
      </c>
      <c r="AD132" s="112">
        <v>0.01</v>
      </c>
      <c r="AE132" s="103" t="s">
        <v>1190</v>
      </c>
      <c r="AF132" s="60">
        <v>0.01</v>
      </c>
      <c r="AG132" s="67" t="s">
        <v>1191</v>
      </c>
      <c r="AH132" s="63">
        <v>44761</v>
      </c>
      <c r="AI132" s="59" t="s">
        <v>246</v>
      </c>
      <c r="AJ132" s="52"/>
      <c r="AK132" s="127"/>
      <c r="AL132" s="48"/>
      <c r="AM132" s="60">
        <v>0.01</v>
      </c>
      <c r="AN132" s="67" t="s">
        <v>1192</v>
      </c>
      <c r="AO132" s="63">
        <v>44848</v>
      </c>
      <c r="AP132" s="59" t="s">
        <v>246</v>
      </c>
      <c r="AQ132" s="128">
        <v>44868</v>
      </c>
      <c r="AR132" s="94">
        <v>0.05</v>
      </c>
      <c r="AS132" s="56" t="s">
        <v>1188</v>
      </c>
      <c r="AT132" s="61">
        <f t="shared" si="44"/>
        <v>0.05</v>
      </c>
      <c r="AU132" s="62" t="str">
        <f t="shared" si="43"/>
        <v>Subactividad ejecutada completamente</v>
      </c>
      <c r="AV132" s="63">
        <v>44944</v>
      </c>
      <c r="AW132" s="62" t="str">
        <f t="shared" si="45"/>
        <v>Cumplida</v>
      </c>
      <c r="AX132" s="64"/>
      <c r="AY132" s="64"/>
      <c r="AZ132" s="64"/>
      <c r="BA132" s="64"/>
    </row>
    <row r="133" spans="1:53" ht="142.5" customHeight="1">
      <c r="A133" s="65">
        <v>3</v>
      </c>
      <c r="B133" s="66" t="s">
        <v>110</v>
      </c>
      <c r="C133" s="68" t="str">
        <f>IF(B133=Listas!$A$2,Listas!$B$2,IF(B133=Listas!$A$8,Listas!$B$8,IF(B133=Listas!$A$15,Listas!$B$15,IF(B133=Listas!$A$18,Listas!$B$18," "))))</f>
        <v>Desarrollar las acciones necesarias que permitan materializar los planes, programas y proyectos en el sector minero energético.</v>
      </c>
      <c r="D133" s="68" t="s">
        <v>112</v>
      </c>
      <c r="E133" s="68" t="s">
        <v>1182</v>
      </c>
      <c r="F133" s="68" t="s">
        <v>1183</v>
      </c>
      <c r="G133" s="62">
        <v>1</v>
      </c>
      <c r="H133" s="59" t="s">
        <v>585</v>
      </c>
      <c r="I133" s="68" t="s">
        <v>1193</v>
      </c>
      <c r="J133" s="94">
        <v>0.02</v>
      </c>
      <c r="K133" s="62" t="s">
        <v>16</v>
      </c>
      <c r="L133" s="68" t="s">
        <v>38</v>
      </c>
      <c r="M133" s="68" t="s">
        <v>92</v>
      </c>
      <c r="N133" s="68"/>
      <c r="O133" s="59" t="s">
        <v>218</v>
      </c>
      <c r="P133" s="73"/>
      <c r="Q133" s="71">
        <v>44713</v>
      </c>
      <c r="R133" s="72">
        <v>44926</v>
      </c>
      <c r="S133" s="67" t="s">
        <v>28</v>
      </c>
      <c r="T133" s="67" t="s">
        <v>29</v>
      </c>
      <c r="U133" s="73" t="s">
        <v>77</v>
      </c>
      <c r="V133" s="71"/>
      <c r="W133" s="60">
        <v>0</v>
      </c>
      <c r="X133" s="68"/>
      <c r="Y133" s="61"/>
      <c r="Z133" s="62"/>
      <c r="AA133" s="71"/>
      <c r="AB133" s="67" t="s">
        <v>285</v>
      </c>
      <c r="AC133" s="76"/>
      <c r="AD133" s="74">
        <v>0</v>
      </c>
      <c r="AE133" s="75"/>
      <c r="AF133" s="60">
        <v>0</v>
      </c>
      <c r="AG133" s="67" t="s">
        <v>1194</v>
      </c>
      <c r="AH133" s="63">
        <v>44761</v>
      </c>
      <c r="AI133" s="59" t="s">
        <v>399</v>
      </c>
      <c r="AJ133" s="52"/>
      <c r="AK133" s="127"/>
      <c r="AL133" s="48"/>
      <c r="AM133" s="60">
        <v>0</v>
      </c>
      <c r="AN133" s="67" t="s">
        <v>1195</v>
      </c>
      <c r="AO133" s="63">
        <v>44848</v>
      </c>
      <c r="AP133" s="59" t="s">
        <v>399</v>
      </c>
      <c r="AQ133" s="128">
        <v>44868</v>
      </c>
      <c r="AR133" s="94">
        <v>0.02</v>
      </c>
      <c r="AS133" s="56" t="s">
        <v>1188</v>
      </c>
      <c r="AT133" s="61">
        <f t="shared" si="44"/>
        <v>0.02</v>
      </c>
      <c r="AU133" s="62" t="str">
        <f t="shared" si="43"/>
        <v>Subactividad ejecutada completamente</v>
      </c>
      <c r="AV133" s="63">
        <v>44944</v>
      </c>
      <c r="AW133" s="62" t="str">
        <f t="shared" si="45"/>
        <v>Cumplida</v>
      </c>
      <c r="AX133" s="64"/>
      <c r="AY133" s="64"/>
      <c r="AZ133" s="64"/>
      <c r="BA133" s="64"/>
    </row>
    <row r="134" spans="1:53" ht="131.25" customHeight="1">
      <c r="A134" s="65">
        <v>4</v>
      </c>
      <c r="B134" s="66" t="s">
        <v>110</v>
      </c>
      <c r="C134" s="68" t="str">
        <f>IF(B134=Listas!$A$2,Listas!$B$2,IF(B134=Listas!$A$8,Listas!$B$8,IF(B134=Listas!$A$15,Listas!$B$15,IF(B134=Listas!$A$18,Listas!$B$18," "))))</f>
        <v>Desarrollar las acciones necesarias que permitan materializar los planes, programas y proyectos en el sector minero energético.</v>
      </c>
      <c r="D134" s="68" t="s">
        <v>112</v>
      </c>
      <c r="E134" s="68" t="s">
        <v>1182</v>
      </c>
      <c r="F134" s="68" t="s">
        <v>1183</v>
      </c>
      <c r="G134" s="62">
        <v>1</v>
      </c>
      <c r="H134" s="59" t="s">
        <v>585</v>
      </c>
      <c r="I134" s="68" t="s">
        <v>1196</v>
      </c>
      <c r="J134" s="94">
        <v>0.05</v>
      </c>
      <c r="K134" s="62" t="s">
        <v>16</v>
      </c>
      <c r="L134" s="68" t="s">
        <v>38</v>
      </c>
      <c r="M134" s="68" t="s">
        <v>92</v>
      </c>
      <c r="N134" s="68"/>
      <c r="O134" s="59" t="s">
        <v>218</v>
      </c>
      <c r="P134" s="73"/>
      <c r="Q134" s="71">
        <v>44562</v>
      </c>
      <c r="R134" s="72">
        <v>44926</v>
      </c>
      <c r="S134" s="67" t="s">
        <v>28</v>
      </c>
      <c r="T134" s="67" t="s">
        <v>29</v>
      </c>
      <c r="U134" s="73" t="s">
        <v>77</v>
      </c>
      <c r="V134" s="63"/>
      <c r="W134" s="60">
        <v>0</v>
      </c>
      <c r="X134" s="68"/>
      <c r="Y134" s="60"/>
      <c r="Z134" s="68"/>
      <c r="AA134" s="71"/>
      <c r="AB134" s="67" t="s">
        <v>285</v>
      </c>
      <c r="AC134" s="76"/>
      <c r="AD134" s="74">
        <v>0</v>
      </c>
      <c r="AE134" s="75"/>
      <c r="AF134" s="60">
        <v>0</v>
      </c>
      <c r="AG134" s="67" t="s">
        <v>1197</v>
      </c>
      <c r="AH134" s="63">
        <v>44761</v>
      </c>
      <c r="AI134" s="59" t="s">
        <v>399</v>
      </c>
      <c r="AJ134" s="52"/>
      <c r="AK134" s="127"/>
      <c r="AL134" s="48"/>
      <c r="AM134" s="60">
        <v>0</v>
      </c>
      <c r="AN134" s="67" t="s">
        <v>1195</v>
      </c>
      <c r="AO134" s="63">
        <v>44848</v>
      </c>
      <c r="AP134" s="59" t="s">
        <v>399</v>
      </c>
      <c r="AQ134" s="128">
        <v>44868</v>
      </c>
      <c r="AR134" s="94">
        <v>0.05</v>
      </c>
      <c r="AS134" s="56" t="s">
        <v>1188</v>
      </c>
      <c r="AT134" s="61">
        <f t="shared" si="44"/>
        <v>0.05</v>
      </c>
      <c r="AU134" s="62" t="str">
        <f t="shared" si="43"/>
        <v>Subactividad ejecutada completamente</v>
      </c>
      <c r="AV134" s="63">
        <v>44944</v>
      </c>
      <c r="AW134" s="62" t="str">
        <f t="shared" si="45"/>
        <v>Cumplida</v>
      </c>
      <c r="AX134" s="64"/>
      <c r="AY134" s="64"/>
      <c r="AZ134" s="64"/>
      <c r="BA134" s="64"/>
    </row>
    <row r="135" spans="1:53" ht="93" customHeight="1">
      <c r="A135" s="65">
        <v>5</v>
      </c>
      <c r="B135" s="66" t="s">
        <v>110</v>
      </c>
      <c r="C135" s="68" t="str">
        <f>IF(B135=Listas!$A$2,Listas!$B$2,IF(B135=Listas!$A$8,Listas!$B$8,IF(B135=Listas!$A$15,Listas!$B$15,IF(B135=Listas!$A$18,Listas!$B$18," "))))</f>
        <v>Desarrollar las acciones necesarias que permitan materializar los planes, programas y proyectos en el sector minero energético.</v>
      </c>
      <c r="D135" s="68" t="s">
        <v>112</v>
      </c>
      <c r="E135" s="68" t="s">
        <v>1182</v>
      </c>
      <c r="F135" s="68" t="s">
        <v>1198</v>
      </c>
      <c r="G135" s="62">
        <v>1</v>
      </c>
      <c r="H135" s="59" t="s">
        <v>585</v>
      </c>
      <c r="I135" s="68" t="s">
        <v>1199</v>
      </c>
      <c r="J135" s="94">
        <v>0.05</v>
      </c>
      <c r="K135" s="62" t="s">
        <v>16</v>
      </c>
      <c r="L135" s="68" t="s">
        <v>38</v>
      </c>
      <c r="M135" s="68" t="s">
        <v>92</v>
      </c>
      <c r="N135" s="59" t="s">
        <v>218</v>
      </c>
      <c r="O135" s="70"/>
      <c r="P135" s="73" t="s">
        <v>78</v>
      </c>
      <c r="Q135" s="71">
        <v>44562</v>
      </c>
      <c r="R135" s="82">
        <v>44804</v>
      </c>
      <c r="S135" s="67" t="s">
        <v>28</v>
      </c>
      <c r="T135" s="67" t="s">
        <v>29</v>
      </c>
      <c r="U135" s="73" t="s">
        <v>77</v>
      </c>
      <c r="V135" s="97">
        <v>44651</v>
      </c>
      <c r="W135" s="61">
        <v>0.03</v>
      </c>
      <c r="X135" s="67" t="s">
        <v>1200</v>
      </c>
      <c r="Y135" s="60">
        <v>0.03</v>
      </c>
      <c r="Z135" s="67" t="s">
        <v>1201</v>
      </c>
      <c r="AA135" s="63">
        <v>44670</v>
      </c>
      <c r="AB135" s="67" t="s">
        <v>1202</v>
      </c>
      <c r="AC135" s="76"/>
      <c r="AD135" s="74"/>
      <c r="AE135" s="75"/>
      <c r="AF135" s="60">
        <v>0.03</v>
      </c>
      <c r="AG135" s="67" t="s">
        <v>1203</v>
      </c>
      <c r="AH135" s="63">
        <v>44761</v>
      </c>
      <c r="AI135" s="59" t="s">
        <v>337</v>
      </c>
      <c r="AJ135" s="52">
        <v>44804</v>
      </c>
      <c r="AK135" s="129">
        <v>0.02</v>
      </c>
      <c r="AL135" s="130" t="s">
        <v>1204</v>
      </c>
      <c r="AM135" s="60">
        <v>0.05</v>
      </c>
      <c r="AN135" s="59" t="s">
        <v>1205</v>
      </c>
      <c r="AO135" s="63">
        <v>44848</v>
      </c>
      <c r="AP135" s="59" t="s">
        <v>221</v>
      </c>
      <c r="AQ135" s="131"/>
      <c r="AR135" s="61"/>
      <c r="AS135" s="46"/>
      <c r="AT135" s="61">
        <f>AM135</f>
        <v>0.05</v>
      </c>
      <c r="AU135" s="62" t="str">
        <f t="shared" si="43"/>
        <v>Subactividad ejecutada completamente</v>
      </c>
      <c r="AV135" s="63">
        <v>44944</v>
      </c>
      <c r="AW135" s="59" t="s">
        <v>221</v>
      </c>
      <c r="AX135" s="64"/>
      <c r="AY135" s="64"/>
      <c r="AZ135" s="64"/>
      <c r="BA135" s="64"/>
    </row>
    <row r="136" spans="1:53" ht="81" customHeight="1">
      <c r="A136" s="65">
        <v>6</v>
      </c>
      <c r="B136" s="66" t="s">
        <v>110</v>
      </c>
      <c r="C136" s="68" t="str">
        <f>IF(B136=Listas!$A$2,Listas!$B$2,IF(B136=Listas!$A$8,Listas!$B$8,IF(B136=Listas!$A$15,Listas!$B$15,IF(B136=Listas!$A$18,Listas!$B$18," "))))</f>
        <v>Desarrollar las acciones necesarias que permitan materializar los planes, programas y proyectos en el sector minero energético.</v>
      </c>
      <c r="D136" s="68" t="s">
        <v>112</v>
      </c>
      <c r="E136" s="68" t="s">
        <v>1182</v>
      </c>
      <c r="F136" s="68" t="s">
        <v>1198</v>
      </c>
      <c r="G136" s="62">
        <v>1</v>
      </c>
      <c r="H136" s="59" t="s">
        <v>585</v>
      </c>
      <c r="I136" s="68" t="s">
        <v>1206</v>
      </c>
      <c r="J136" s="94">
        <v>0.04</v>
      </c>
      <c r="K136" s="62" t="s">
        <v>16</v>
      </c>
      <c r="L136" s="68" t="s">
        <v>38</v>
      </c>
      <c r="M136" s="68" t="s">
        <v>92</v>
      </c>
      <c r="N136" s="68"/>
      <c r="O136" s="59" t="s">
        <v>218</v>
      </c>
      <c r="P136" s="73"/>
      <c r="Q136" s="71">
        <v>44593</v>
      </c>
      <c r="R136" s="82">
        <v>44834</v>
      </c>
      <c r="S136" s="67" t="s">
        <v>28</v>
      </c>
      <c r="T136" s="67" t="s">
        <v>29</v>
      </c>
      <c r="U136" s="73" t="s">
        <v>77</v>
      </c>
      <c r="V136" s="63">
        <v>44651</v>
      </c>
      <c r="W136" s="60">
        <v>0.01</v>
      </c>
      <c r="X136" s="67" t="s">
        <v>1207</v>
      </c>
      <c r="Y136" s="60">
        <v>0.01</v>
      </c>
      <c r="Z136" s="67" t="s">
        <v>1208</v>
      </c>
      <c r="AA136" s="63">
        <v>44670</v>
      </c>
      <c r="AB136" s="67" t="s">
        <v>1202</v>
      </c>
      <c r="AC136" s="76"/>
      <c r="AD136" s="74"/>
      <c r="AE136" s="75"/>
      <c r="AF136" s="60">
        <v>0.01</v>
      </c>
      <c r="AG136" s="67" t="s">
        <v>1209</v>
      </c>
      <c r="AH136" s="63">
        <v>44761</v>
      </c>
      <c r="AI136" s="59" t="s">
        <v>337</v>
      </c>
      <c r="AJ136" s="71">
        <v>44834</v>
      </c>
      <c r="AK136" s="132">
        <v>0.01</v>
      </c>
      <c r="AL136" s="133" t="s">
        <v>1210</v>
      </c>
      <c r="AM136" s="60">
        <v>0.02</v>
      </c>
      <c r="AN136" s="59" t="s">
        <v>1211</v>
      </c>
      <c r="AO136" s="63">
        <v>44848</v>
      </c>
      <c r="AP136" s="59" t="s">
        <v>337</v>
      </c>
      <c r="AQ136" s="134">
        <v>44915</v>
      </c>
      <c r="AR136" s="60">
        <v>0.04</v>
      </c>
      <c r="AS136" s="47" t="s">
        <v>1212</v>
      </c>
      <c r="AT136" s="61">
        <f t="shared" ref="AT136:AT138" si="46">AR136</f>
        <v>0.04</v>
      </c>
      <c r="AU136" s="62" t="str">
        <f t="shared" si="43"/>
        <v>Subactividad ejecutada completamente</v>
      </c>
      <c r="AV136" s="63">
        <v>44944</v>
      </c>
      <c r="AW136" s="62" t="str">
        <f>IF(AT136=J136,"Cumplida","Revisar")</f>
        <v>Cumplida</v>
      </c>
      <c r="AX136" s="64"/>
      <c r="AY136" s="64"/>
      <c r="AZ136" s="64"/>
      <c r="BA136" s="64"/>
    </row>
    <row r="137" spans="1:53" ht="64.5" customHeight="1">
      <c r="A137" s="65">
        <v>7</v>
      </c>
      <c r="B137" s="66" t="s">
        <v>110</v>
      </c>
      <c r="C137" s="68" t="str">
        <f>IF(B137=Listas!$A$2,Listas!$B$2,IF(B137=Listas!$A$8,Listas!$B$8,IF(B137=Listas!$A$15,Listas!$B$15,IF(B137=Listas!$A$18,Listas!$B$18," "))))</f>
        <v>Desarrollar las acciones necesarias que permitan materializar los planes, programas y proyectos en el sector minero energético.</v>
      </c>
      <c r="D137" s="68" t="s">
        <v>112</v>
      </c>
      <c r="E137" s="68" t="s">
        <v>1182</v>
      </c>
      <c r="F137" s="68" t="s">
        <v>1198</v>
      </c>
      <c r="G137" s="62">
        <v>1</v>
      </c>
      <c r="H137" s="59" t="s">
        <v>585</v>
      </c>
      <c r="I137" s="68" t="s">
        <v>1213</v>
      </c>
      <c r="J137" s="94">
        <v>0.01</v>
      </c>
      <c r="K137" s="62" t="s">
        <v>16</v>
      </c>
      <c r="L137" s="68" t="s">
        <v>38</v>
      </c>
      <c r="M137" s="68" t="s">
        <v>92</v>
      </c>
      <c r="N137" s="68"/>
      <c r="O137" s="59" t="s">
        <v>218</v>
      </c>
      <c r="P137" s="73"/>
      <c r="Q137" s="63">
        <v>44652</v>
      </c>
      <c r="R137" s="82">
        <v>44895</v>
      </c>
      <c r="S137" s="67" t="s">
        <v>28</v>
      </c>
      <c r="T137" s="67" t="s">
        <v>29</v>
      </c>
      <c r="U137" s="73" t="s">
        <v>77</v>
      </c>
      <c r="V137" s="71"/>
      <c r="W137" s="60">
        <v>0</v>
      </c>
      <c r="X137" s="68"/>
      <c r="Y137" s="61"/>
      <c r="Z137" s="62"/>
      <c r="AA137" s="71"/>
      <c r="AB137" s="67" t="s">
        <v>285</v>
      </c>
      <c r="AC137" s="125">
        <v>44742</v>
      </c>
      <c r="AD137" s="112">
        <v>3.3E-3</v>
      </c>
      <c r="AE137" s="113" t="s">
        <v>1214</v>
      </c>
      <c r="AF137" s="60">
        <v>3.3E-3</v>
      </c>
      <c r="AG137" s="67" t="s">
        <v>1215</v>
      </c>
      <c r="AH137" s="63">
        <v>44761</v>
      </c>
      <c r="AI137" s="59" t="s">
        <v>337</v>
      </c>
      <c r="AJ137" s="52"/>
      <c r="AK137" s="127"/>
      <c r="AL137" s="48"/>
      <c r="AM137" s="60">
        <v>0</v>
      </c>
      <c r="AN137" s="67" t="s">
        <v>1216</v>
      </c>
      <c r="AO137" s="63">
        <v>44848</v>
      </c>
      <c r="AP137" s="59" t="s">
        <v>246</v>
      </c>
      <c r="AQ137" s="134">
        <v>44915</v>
      </c>
      <c r="AR137" s="60">
        <v>5.0000000000000001E-3</v>
      </c>
      <c r="AS137" s="47" t="s">
        <v>1217</v>
      </c>
      <c r="AT137" s="61">
        <f t="shared" si="46"/>
        <v>5.0000000000000001E-3</v>
      </c>
      <c r="AU137" s="59" t="s">
        <v>1218</v>
      </c>
      <c r="AV137" s="63">
        <v>44944</v>
      </c>
      <c r="AW137" s="59" t="s">
        <v>337</v>
      </c>
      <c r="AX137" s="64"/>
      <c r="AY137" s="64"/>
      <c r="AZ137" s="64"/>
      <c r="BA137" s="64"/>
    </row>
    <row r="138" spans="1:53" ht="64.5" customHeight="1">
      <c r="A138" s="65">
        <v>8</v>
      </c>
      <c r="B138" s="66" t="s">
        <v>110</v>
      </c>
      <c r="C138" s="68" t="str">
        <f>IF(B138=Listas!$A$2,Listas!$B$2,IF(B138=Listas!$A$8,Listas!$B$8,IF(B138=Listas!$A$15,Listas!$B$15,IF(B138=Listas!$A$18,Listas!$B$18," "))))</f>
        <v>Desarrollar las acciones necesarias que permitan materializar los planes, programas y proyectos en el sector minero energético.</v>
      </c>
      <c r="D138" s="68" t="s">
        <v>112</v>
      </c>
      <c r="E138" s="68" t="s">
        <v>1182</v>
      </c>
      <c r="F138" s="68" t="s">
        <v>1198</v>
      </c>
      <c r="G138" s="62">
        <v>1</v>
      </c>
      <c r="H138" s="59" t="s">
        <v>585</v>
      </c>
      <c r="I138" s="68" t="s">
        <v>1219</v>
      </c>
      <c r="J138" s="94">
        <v>0.05</v>
      </c>
      <c r="K138" s="62" t="s">
        <v>16</v>
      </c>
      <c r="L138" s="68" t="s">
        <v>38</v>
      </c>
      <c r="M138" s="68" t="s">
        <v>92</v>
      </c>
      <c r="N138" s="68"/>
      <c r="O138" s="59" t="s">
        <v>218</v>
      </c>
      <c r="P138" s="73"/>
      <c r="Q138" s="63">
        <v>44652</v>
      </c>
      <c r="R138" s="82">
        <v>44895</v>
      </c>
      <c r="S138" s="67" t="s">
        <v>28</v>
      </c>
      <c r="T138" s="67" t="s">
        <v>29</v>
      </c>
      <c r="U138" s="73" t="s">
        <v>77</v>
      </c>
      <c r="V138" s="71"/>
      <c r="W138" s="60">
        <v>0</v>
      </c>
      <c r="X138" s="68"/>
      <c r="Y138" s="135"/>
      <c r="Z138" s="68"/>
      <c r="AA138" s="71"/>
      <c r="AB138" s="67" t="s">
        <v>285</v>
      </c>
      <c r="AC138" s="125">
        <v>44742</v>
      </c>
      <c r="AD138" s="112">
        <v>1.6500000000000001E-2</v>
      </c>
      <c r="AE138" s="113" t="s">
        <v>1220</v>
      </c>
      <c r="AF138" s="60">
        <v>1.6500000000000001E-2</v>
      </c>
      <c r="AG138" s="67" t="s">
        <v>1221</v>
      </c>
      <c r="AH138" s="63">
        <v>44761</v>
      </c>
      <c r="AI138" s="59" t="s">
        <v>337</v>
      </c>
      <c r="AJ138" s="52"/>
      <c r="AK138" s="127"/>
      <c r="AL138" s="48"/>
      <c r="AM138" s="60">
        <v>0</v>
      </c>
      <c r="AN138" s="67" t="s">
        <v>1216</v>
      </c>
      <c r="AO138" s="63">
        <v>44848</v>
      </c>
      <c r="AP138" s="59" t="s">
        <v>246</v>
      </c>
      <c r="AQ138" s="134">
        <v>44915</v>
      </c>
      <c r="AR138" s="94">
        <v>2.5000000000000001E-2</v>
      </c>
      <c r="AS138" s="47" t="s">
        <v>1222</v>
      </c>
      <c r="AT138" s="61">
        <f t="shared" si="46"/>
        <v>2.5000000000000001E-2</v>
      </c>
      <c r="AU138" s="59" t="s">
        <v>1218</v>
      </c>
      <c r="AV138" s="63">
        <v>44944</v>
      </c>
      <c r="AW138" s="59" t="s">
        <v>337</v>
      </c>
      <c r="AX138" s="64"/>
      <c r="AY138" s="64"/>
      <c r="AZ138" s="64"/>
      <c r="BA138" s="64"/>
    </row>
    <row r="139" spans="1:53" ht="64.5" customHeight="1">
      <c r="A139" s="65">
        <v>9</v>
      </c>
      <c r="B139" s="66" t="s">
        <v>110</v>
      </c>
      <c r="C139" s="68" t="str">
        <f>IF(B139=Listas!$A$2,Listas!$B$2,IF(B139=Listas!$A$8,Listas!$B$8,IF(B139=Listas!$A$15,Listas!$B$15,IF(B139=Listas!$A$18,Listas!$B$18," "))))</f>
        <v>Desarrollar las acciones necesarias que permitan materializar los planes, programas y proyectos en el sector minero energético.</v>
      </c>
      <c r="D139" s="68" t="s">
        <v>112</v>
      </c>
      <c r="E139" s="68" t="s">
        <v>1223</v>
      </c>
      <c r="F139" s="68" t="s">
        <v>1224</v>
      </c>
      <c r="G139" s="62">
        <v>1</v>
      </c>
      <c r="H139" s="59" t="s">
        <v>585</v>
      </c>
      <c r="I139" s="68" t="s">
        <v>1225</v>
      </c>
      <c r="J139" s="94">
        <v>0.04</v>
      </c>
      <c r="K139" s="62" t="s">
        <v>16</v>
      </c>
      <c r="L139" s="68" t="s">
        <v>38</v>
      </c>
      <c r="M139" s="68" t="s">
        <v>92</v>
      </c>
      <c r="N139" s="59" t="s">
        <v>218</v>
      </c>
      <c r="O139" s="70"/>
      <c r="P139" s="73" t="s">
        <v>83</v>
      </c>
      <c r="Q139" s="71">
        <v>44592</v>
      </c>
      <c r="R139" s="72">
        <v>44620</v>
      </c>
      <c r="S139" s="67" t="s">
        <v>28</v>
      </c>
      <c r="T139" s="67" t="s">
        <v>29</v>
      </c>
      <c r="U139" s="73" t="s">
        <v>77</v>
      </c>
      <c r="V139" s="63">
        <v>44651</v>
      </c>
      <c r="W139" s="60">
        <v>0.04</v>
      </c>
      <c r="X139" s="67" t="s">
        <v>1226</v>
      </c>
      <c r="Y139" s="60">
        <v>0.04</v>
      </c>
      <c r="Z139" s="67" t="s">
        <v>1227</v>
      </c>
      <c r="AA139" s="63">
        <v>44670</v>
      </c>
      <c r="AB139" s="67" t="s">
        <v>221</v>
      </c>
      <c r="AC139" s="76"/>
      <c r="AD139" s="74"/>
      <c r="AE139" s="75"/>
      <c r="AF139" s="60">
        <v>0.04</v>
      </c>
      <c r="AG139" s="67" t="s">
        <v>560</v>
      </c>
      <c r="AH139" s="63">
        <v>44761</v>
      </c>
      <c r="AI139" s="59" t="s">
        <v>221</v>
      </c>
      <c r="AJ139" s="52"/>
      <c r="AK139" s="127"/>
      <c r="AL139" s="48"/>
      <c r="AM139" s="60">
        <v>0.04</v>
      </c>
      <c r="AN139" s="67" t="s">
        <v>691</v>
      </c>
      <c r="AO139" s="63">
        <v>44848</v>
      </c>
      <c r="AP139" s="59" t="s">
        <v>221</v>
      </c>
      <c r="AQ139" s="131"/>
      <c r="AR139" s="61"/>
      <c r="AS139" s="46"/>
      <c r="AT139" s="61">
        <f t="shared" ref="AT139:AT140" si="47">AM139</f>
        <v>0.04</v>
      </c>
      <c r="AU139" s="62" t="str">
        <f t="shared" ref="AU139:AU140" si="48">IF(AW139="Cumplida","Subactividad ejecutada completamente","Subactividad no cumplida")</f>
        <v>Subactividad ejecutada completamente</v>
      </c>
      <c r="AV139" s="63">
        <v>44944</v>
      </c>
      <c r="AW139" s="59" t="s">
        <v>221</v>
      </c>
      <c r="AX139" s="64"/>
      <c r="AY139" s="64"/>
      <c r="AZ139" s="64"/>
      <c r="BA139" s="64"/>
    </row>
    <row r="140" spans="1:53" ht="130.5" customHeight="1">
      <c r="A140" s="65">
        <v>10</v>
      </c>
      <c r="B140" s="66" t="s">
        <v>110</v>
      </c>
      <c r="C140" s="68" t="str">
        <f>IF(B140=Listas!$A$2,Listas!$B$2,IF(B140=Listas!$A$8,Listas!$B$8,IF(B140=Listas!$A$15,Listas!$B$15,IF(B140=Listas!$A$18,Listas!$B$18," "))))</f>
        <v>Desarrollar las acciones necesarias que permitan materializar los planes, programas y proyectos en el sector minero energético.</v>
      </c>
      <c r="D140" s="68" t="s">
        <v>112</v>
      </c>
      <c r="E140" s="68" t="s">
        <v>1223</v>
      </c>
      <c r="F140" s="68" t="s">
        <v>1224</v>
      </c>
      <c r="G140" s="62">
        <v>1</v>
      </c>
      <c r="H140" s="59" t="s">
        <v>585</v>
      </c>
      <c r="I140" s="68" t="s">
        <v>1228</v>
      </c>
      <c r="J140" s="94">
        <v>0.04</v>
      </c>
      <c r="K140" s="62" t="s">
        <v>16</v>
      </c>
      <c r="L140" s="68" t="s">
        <v>38</v>
      </c>
      <c r="M140" s="68" t="s">
        <v>92</v>
      </c>
      <c r="N140" s="59" t="s">
        <v>218</v>
      </c>
      <c r="O140" s="70"/>
      <c r="P140" s="73" t="s">
        <v>83</v>
      </c>
      <c r="Q140" s="71">
        <v>44592</v>
      </c>
      <c r="R140" s="72">
        <v>44620</v>
      </c>
      <c r="S140" s="67" t="s">
        <v>28</v>
      </c>
      <c r="T140" s="67" t="s">
        <v>29</v>
      </c>
      <c r="U140" s="73" t="s">
        <v>77</v>
      </c>
      <c r="V140" s="63">
        <v>44651</v>
      </c>
      <c r="W140" s="60">
        <v>0.01</v>
      </c>
      <c r="X140" s="67" t="s">
        <v>1229</v>
      </c>
      <c r="Y140" s="60">
        <v>0.01</v>
      </c>
      <c r="Z140" s="67" t="s">
        <v>1230</v>
      </c>
      <c r="AA140" s="63">
        <v>44670</v>
      </c>
      <c r="AB140" s="67" t="s">
        <v>1202</v>
      </c>
      <c r="AC140" s="76"/>
      <c r="AD140" s="74">
        <v>0.03</v>
      </c>
      <c r="AE140" s="75" t="s">
        <v>1231</v>
      </c>
      <c r="AF140" s="60">
        <v>0.04</v>
      </c>
      <c r="AG140" s="67" t="s">
        <v>1232</v>
      </c>
      <c r="AH140" s="63">
        <v>44761</v>
      </c>
      <c r="AI140" s="59" t="s">
        <v>221</v>
      </c>
      <c r="AJ140" s="52"/>
      <c r="AK140" s="127"/>
      <c r="AL140" s="48"/>
      <c r="AM140" s="60">
        <v>0.04</v>
      </c>
      <c r="AN140" s="67" t="s">
        <v>630</v>
      </c>
      <c r="AO140" s="63">
        <v>44848</v>
      </c>
      <c r="AP140" s="59" t="s">
        <v>221</v>
      </c>
      <c r="AQ140" s="131"/>
      <c r="AR140" s="61"/>
      <c r="AS140" s="46"/>
      <c r="AT140" s="61">
        <f t="shared" si="47"/>
        <v>0.04</v>
      </c>
      <c r="AU140" s="62" t="str">
        <f t="shared" si="48"/>
        <v>Subactividad ejecutada completamente</v>
      </c>
      <c r="AV140" s="63">
        <v>44944</v>
      </c>
      <c r="AW140" s="59" t="s">
        <v>221</v>
      </c>
      <c r="AX140" s="64"/>
      <c r="AY140" s="64"/>
      <c r="AZ140" s="64"/>
      <c r="BA140" s="64"/>
    </row>
    <row r="141" spans="1:53" ht="84" customHeight="1">
      <c r="A141" s="65">
        <v>11</v>
      </c>
      <c r="B141" s="66" t="s">
        <v>110</v>
      </c>
      <c r="C141" s="68" t="str">
        <f>IF(B141=Listas!$A$2,Listas!$B$2,IF(B141=Listas!$A$8,Listas!$B$8,IF(B141=Listas!$A$15,Listas!$B$15,IF(B141=Listas!$A$18,Listas!$B$18," "))))</f>
        <v>Desarrollar las acciones necesarias que permitan materializar los planes, programas y proyectos en el sector minero energético.</v>
      </c>
      <c r="D141" s="68" t="s">
        <v>112</v>
      </c>
      <c r="E141" s="68" t="s">
        <v>1223</v>
      </c>
      <c r="F141" s="68" t="s">
        <v>1224</v>
      </c>
      <c r="G141" s="62">
        <v>1</v>
      </c>
      <c r="H141" s="59" t="s">
        <v>585</v>
      </c>
      <c r="I141" s="68" t="s">
        <v>1233</v>
      </c>
      <c r="J141" s="94">
        <v>0.04</v>
      </c>
      <c r="K141" s="62" t="s">
        <v>16</v>
      </c>
      <c r="L141" s="68" t="s">
        <v>38</v>
      </c>
      <c r="M141" s="68" t="s">
        <v>92</v>
      </c>
      <c r="N141" s="68"/>
      <c r="O141" s="59" t="s">
        <v>218</v>
      </c>
      <c r="P141" s="73"/>
      <c r="Q141" s="71">
        <v>44621</v>
      </c>
      <c r="R141" s="72">
        <v>44651</v>
      </c>
      <c r="S141" s="67" t="s">
        <v>28</v>
      </c>
      <c r="T141" s="67" t="s">
        <v>29</v>
      </c>
      <c r="U141" s="73" t="s">
        <v>77</v>
      </c>
      <c r="V141" s="63">
        <v>44651</v>
      </c>
      <c r="W141" s="60">
        <v>0</v>
      </c>
      <c r="X141" s="68"/>
      <c r="Y141" s="60">
        <v>0</v>
      </c>
      <c r="Z141" s="67" t="s">
        <v>1234</v>
      </c>
      <c r="AA141" s="63">
        <v>44670</v>
      </c>
      <c r="AB141" s="67" t="s">
        <v>1235</v>
      </c>
      <c r="AC141" s="76"/>
      <c r="AD141" s="74"/>
      <c r="AE141" s="75"/>
      <c r="AF141" s="60">
        <v>0</v>
      </c>
      <c r="AG141" s="67" t="s">
        <v>1236</v>
      </c>
      <c r="AH141" s="63">
        <v>44761</v>
      </c>
      <c r="AI141" s="59" t="s">
        <v>337</v>
      </c>
      <c r="AJ141" s="52"/>
      <c r="AK141" s="127"/>
      <c r="AL141" s="48"/>
      <c r="AM141" s="60">
        <v>0</v>
      </c>
      <c r="AN141" s="67" t="s">
        <v>1237</v>
      </c>
      <c r="AO141" s="63">
        <v>44848</v>
      </c>
      <c r="AP141" s="59" t="s">
        <v>337</v>
      </c>
      <c r="AQ141" s="134">
        <v>44742</v>
      </c>
      <c r="AR141" s="60">
        <v>0.04</v>
      </c>
      <c r="AS141" s="47" t="s">
        <v>1238</v>
      </c>
      <c r="AT141" s="61">
        <f>AR141</f>
        <v>0.04</v>
      </c>
      <c r="AU141" s="59" t="s">
        <v>1239</v>
      </c>
      <c r="AV141" s="63">
        <v>44944</v>
      </c>
      <c r="AW141" s="59" t="s">
        <v>221</v>
      </c>
      <c r="AX141" s="64"/>
      <c r="AY141" s="64"/>
      <c r="AZ141" s="64"/>
      <c r="BA141" s="64"/>
    </row>
    <row r="142" spans="1:53" ht="80.25" customHeight="1">
      <c r="A142" s="65">
        <v>12</v>
      </c>
      <c r="B142" s="66" t="s">
        <v>110</v>
      </c>
      <c r="C142" s="68" t="str">
        <f>IF(B142=Listas!$A$2,Listas!$B$2,IF(B142=Listas!$A$8,Listas!$B$8,IF(B142=Listas!$A$15,Listas!$B$15,IF(B142=Listas!$A$18,Listas!$B$18," "))))</f>
        <v>Desarrollar las acciones necesarias que permitan materializar los planes, programas y proyectos en el sector minero energético.</v>
      </c>
      <c r="D142" s="68" t="s">
        <v>112</v>
      </c>
      <c r="E142" s="68" t="s">
        <v>1240</v>
      </c>
      <c r="F142" s="68" t="s">
        <v>1241</v>
      </c>
      <c r="G142" s="62">
        <v>1</v>
      </c>
      <c r="H142" s="59" t="s">
        <v>585</v>
      </c>
      <c r="I142" s="68" t="s">
        <v>1242</v>
      </c>
      <c r="J142" s="94">
        <v>0.05</v>
      </c>
      <c r="K142" s="62" t="s">
        <v>16</v>
      </c>
      <c r="L142" s="68" t="s">
        <v>38</v>
      </c>
      <c r="M142" s="68" t="s">
        <v>92</v>
      </c>
      <c r="N142" s="59" t="s">
        <v>218</v>
      </c>
      <c r="O142" s="70"/>
      <c r="P142" s="73" t="s">
        <v>60</v>
      </c>
      <c r="Q142" s="71">
        <v>44562</v>
      </c>
      <c r="R142" s="72">
        <v>44651</v>
      </c>
      <c r="S142" s="67" t="s">
        <v>28</v>
      </c>
      <c r="T142" s="67" t="s">
        <v>29</v>
      </c>
      <c r="U142" s="73" t="s">
        <v>77</v>
      </c>
      <c r="V142" s="101">
        <v>44651</v>
      </c>
      <c r="W142" s="85">
        <v>0.05</v>
      </c>
      <c r="X142" s="124" t="s">
        <v>1243</v>
      </c>
      <c r="Y142" s="60">
        <v>0.05</v>
      </c>
      <c r="Z142" s="67" t="s">
        <v>1227</v>
      </c>
      <c r="AA142" s="63">
        <v>44670</v>
      </c>
      <c r="AB142" s="67" t="s">
        <v>221</v>
      </c>
      <c r="AC142" s="76"/>
      <c r="AD142" s="74"/>
      <c r="AE142" s="75"/>
      <c r="AF142" s="60">
        <v>0.05</v>
      </c>
      <c r="AG142" s="67" t="s">
        <v>1244</v>
      </c>
      <c r="AH142" s="63">
        <v>44761</v>
      </c>
      <c r="AI142" s="59" t="s">
        <v>221</v>
      </c>
      <c r="AJ142" s="52"/>
      <c r="AK142" s="127"/>
      <c r="AL142" s="48"/>
      <c r="AM142" s="60">
        <v>0.05</v>
      </c>
      <c r="AN142" s="67" t="s">
        <v>1245</v>
      </c>
      <c r="AO142" s="63">
        <v>44848</v>
      </c>
      <c r="AP142" s="59" t="s">
        <v>221</v>
      </c>
      <c r="AQ142" s="131"/>
      <c r="AR142" s="61"/>
      <c r="AS142" s="46"/>
      <c r="AT142" s="61">
        <f t="shared" ref="AT142:AT143" si="49">AM142</f>
        <v>0.05</v>
      </c>
      <c r="AU142" s="62" t="str">
        <f t="shared" ref="AU142:AU143" si="50">IF(AW142="Cumplida","Subactividad ejecutada completamente","Subactividad no cumplida")</f>
        <v>Subactividad ejecutada completamente</v>
      </c>
      <c r="AV142" s="63">
        <v>44944</v>
      </c>
      <c r="AW142" s="59" t="s">
        <v>221</v>
      </c>
      <c r="AX142" s="64"/>
      <c r="AY142" s="64"/>
      <c r="AZ142" s="64"/>
      <c r="BA142" s="64"/>
    </row>
    <row r="143" spans="1:53" ht="83.25" customHeight="1">
      <c r="A143" s="65">
        <v>13</v>
      </c>
      <c r="B143" s="66" t="s">
        <v>110</v>
      </c>
      <c r="C143" s="68" t="str">
        <f>IF(B143=Listas!$A$2,Listas!$B$2,IF(B143=Listas!$A$8,Listas!$B$8,IF(B143=Listas!$A$15,Listas!$B$15,IF(B143=Listas!$A$18,Listas!$B$18," "))))</f>
        <v>Desarrollar las acciones necesarias que permitan materializar los planes, programas y proyectos en el sector minero energético.</v>
      </c>
      <c r="D143" s="68" t="s">
        <v>112</v>
      </c>
      <c r="E143" s="68" t="s">
        <v>1240</v>
      </c>
      <c r="F143" s="68" t="s">
        <v>1241</v>
      </c>
      <c r="G143" s="62">
        <v>1</v>
      </c>
      <c r="H143" s="59" t="s">
        <v>585</v>
      </c>
      <c r="I143" s="67" t="s">
        <v>1246</v>
      </c>
      <c r="J143" s="94">
        <v>0.05</v>
      </c>
      <c r="K143" s="62" t="s">
        <v>16</v>
      </c>
      <c r="L143" s="68" t="s">
        <v>38</v>
      </c>
      <c r="M143" s="68" t="s">
        <v>92</v>
      </c>
      <c r="N143" s="68"/>
      <c r="O143" s="59" t="s">
        <v>218</v>
      </c>
      <c r="P143" s="73"/>
      <c r="Q143" s="71">
        <v>44593</v>
      </c>
      <c r="R143" s="82">
        <v>44804</v>
      </c>
      <c r="S143" s="67" t="s">
        <v>28</v>
      </c>
      <c r="T143" s="67" t="s">
        <v>29</v>
      </c>
      <c r="U143" s="73" t="s">
        <v>77</v>
      </c>
      <c r="V143" s="101">
        <v>44651</v>
      </c>
      <c r="W143" s="85">
        <v>0.04</v>
      </c>
      <c r="X143" s="124" t="s">
        <v>1247</v>
      </c>
      <c r="Y143" s="60">
        <v>0.04</v>
      </c>
      <c r="Z143" s="67" t="s">
        <v>1248</v>
      </c>
      <c r="AA143" s="63">
        <v>44670</v>
      </c>
      <c r="AB143" s="67" t="s">
        <v>1202</v>
      </c>
      <c r="AC143" s="76"/>
      <c r="AD143" s="74"/>
      <c r="AE143" s="75"/>
      <c r="AF143" s="60">
        <v>0.04</v>
      </c>
      <c r="AG143" s="67" t="s">
        <v>1249</v>
      </c>
      <c r="AH143" s="63">
        <v>44761</v>
      </c>
      <c r="AI143" s="59" t="s">
        <v>337</v>
      </c>
      <c r="AJ143" s="136">
        <v>44804</v>
      </c>
      <c r="AK143" s="123">
        <v>0.05</v>
      </c>
      <c r="AL143" s="137" t="s">
        <v>1250</v>
      </c>
      <c r="AM143" s="60">
        <v>0.05</v>
      </c>
      <c r="AN143" s="59" t="s">
        <v>1251</v>
      </c>
      <c r="AO143" s="63">
        <v>44848</v>
      </c>
      <c r="AP143" s="59" t="s">
        <v>221</v>
      </c>
      <c r="AQ143" s="131"/>
      <c r="AR143" s="61"/>
      <c r="AS143" s="46"/>
      <c r="AT143" s="61">
        <f t="shared" si="49"/>
        <v>0.05</v>
      </c>
      <c r="AU143" s="62" t="str">
        <f t="shared" si="50"/>
        <v>Subactividad ejecutada completamente</v>
      </c>
      <c r="AV143" s="63">
        <v>44944</v>
      </c>
      <c r="AW143" s="59" t="s">
        <v>221</v>
      </c>
      <c r="AX143" s="64"/>
      <c r="AY143" s="64"/>
      <c r="AZ143" s="64"/>
      <c r="BA143" s="64"/>
    </row>
    <row r="144" spans="1:53" ht="109.5" customHeight="1">
      <c r="A144" s="65">
        <v>14</v>
      </c>
      <c r="B144" s="66" t="s">
        <v>110</v>
      </c>
      <c r="C144" s="68" t="str">
        <f>IF(B144=Listas!$A$2,Listas!$B$2,IF(B144=Listas!$A$8,Listas!$B$8,IF(B144=Listas!$A$15,Listas!$B$15,IF(B144=Listas!$A$18,Listas!$B$18," "))))</f>
        <v>Desarrollar las acciones necesarias que permitan materializar los planes, programas y proyectos en el sector minero energético.</v>
      </c>
      <c r="D144" s="68" t="s">
        <v>112</v>
      </c>
      <c r="E144" s="68" t="s">
        <v>1240</v>
      </c>
      <c r="F144" s="68" t="s">
        <v>1241</v>
      </c>
      <c r="G144" s="62">
        <v>1</v>
      </c>
      <c r="H144" s="59" t="s">
        <v>585</v>
      </c>
      <c r="I144" s="67" t="s">
        <v>1252</v>
      </c>
      <c r="J144" s="94">
        <v>0</v>
      </c>
      <c r="K144" s="62"/>
      <c r="L144" s="68"/>
      <c r="M144" s="68" t="s">
        <v>92</v>
      </c>
      <c r="N144" s="68"/>
      <c r="O144" s="59" t="s">
        <v>218</v>
      </c>
      <c r="P144" s="73"/>
      <c r="Q144" s="63">
        <v>44776</v>
      </c>
      <c r="R144" s="82">
        <v>44865</v>
      </c>
      <c r="S144" s="67"/>
      <c r="T144" s="67"/>
      <c r="U144" s="73"/>
      <c r="V144" s="71"/>
      <c r="W144" s="60"/>
      <c r="X144" s="138"/>
      <c r="Y144" s="61"/>
      <c r="Z144" s="62"/>
      <c r="AA144" s="71"/>
      <c r="AB144" s="67"/>
      <c r="AC144" s="71"/>
      <c r="AD144" s="112"/>
      <c r="AE144" s="113"/>
      <c r="AF144" s="60"/>
      <c r="AG144" s="67"/>
      <c r="AH144" s="63"/>
      <c r="AI144" s="59"/>
      <c r="AJ144" s="52"/>
      <c r="AK144" s="127"/>
      <c r="AL144" s="48"/>
      <c r="AM144" s="60">
        <v>0</v>
      </c>
      <c r="AN144" s="59" t="s">
        <v>1253</v>
      </c>
      <c r="AO144" s="63">
        <v>44852</v>
      </c>
      <c r="AP144" s="59" t="s">
        <v>399</v>
      </c>
      <c r="AQ144" s="134">
        <v>44916</v>
      </c>
      <c r="AR144" s="94">
        <v>0</v>
      </c>
      <c r="AS144" s="47" t="s">
        <v>1254</v>
      </c>
      <c r="AT144" s="59" t="s">
        <v>77</v>
      </c>
      <c r="AU144" s="59" t="s">
        <v>1255</v>
      </c>
      <c r="AV144" s="63">
        <v>44944</v>
      </c>
      <c r="AW144" s="59" t="s">
        <v>77</v>
      </c>
      <c r="AX144" s="64"/>
      <c r="AY144" s="64"/>
      <c r="AZ144" s="64"/>
      <c r="BA144" s="64"/>
    </row>
    <row r="145" spans="1:53" ht="109.5" customHeight="1">
      <c r="A145" s="139">
        <v>44575</v>
      </c>
      <c r="B145" s="66" t="s">
        <v>110</v>
      </c>
      <c r="C145" s="68" t="str">
        <f>IF(B145=Listas!$A$2,Listas!$B$2,IF(B145=Listas!$A$8,Listas!$B$8,IF(B145=Listas!$A$15,Listas!$B$15,IF(B145=Listas!$A$18,Listas!$B$18," "))))</f>
        <v>Desarrollar las acciones necesarias que permitan materializar los planes, programas y proyectos en el sector minero energético.</v>
      </c>
      <c r="D145" s="68" t="s">
        <v>112</v>
      </c>
      <c r="E145" s="68" t="s">
        <v>1240</v>
      </c>
      <c r="F145" s="68" t="s">
        <v>1241</v>
      </c>
      <c r="G145" s="62">
        <v>1</v>
      </c>
      <c r="H145" s="59" t="s">
        <v>585</v>
      </c>
      <c r="I145" s="67" t="s">
        <v>1256</v>
      </c>
      <c r="J145" s="94">
        <v>0.05</v>
      </c>
      <c r="K145" s="62" t="s">
        <v>16</v>
      </c>
      <c r="L145" s="68" t="s">
        <v>38</v>
      </c>
      <c r="M145" s="68" t="s">
        <v>92</v>
      </c>
      <c r="N145" s="68"/>
      <c r="O145" s="59" t="s">
        <v>218</v>
      </c>
      <c r="P145" s="73"/>
      <c r="Q145" s="71">
        <v>44652</v>
      </c>
      <c r="R145" s="82">
        <v>44895</v>
      </c>
      <c r="S145" s="67" t="s">
        <v>28</v>
      </c>
      <c r="T145" s="67" t="s">
        <v>29</v>
      </c>
      <c r="U145" s="73" t="s">
        <v>77</v>
      </c>
      <c r="V145" s="71"/>
      <c r="W145" s="60">
        <v>0</v>
      </c>
      <c r="X145" s="68"/>
      <c r="Y145" s="61"/>
      <c r="Z145" s="62"/>
      <c r="AA145" s="71"/>
      <c r="AB145" s="67" t="s">
        <v>285</v>
      </c>
      <c r="AC145" s="71">
        <v>44742</v>
      </c>
      <c r="AD145" s="112">
        <v>0.04</v>
      </c>
      <c r="AE145" s="113" t="s">
        <v>1257</v>
      </c>
      <c r="AF145" s="60">
        <v>0.04</v>
      </c>
      <c r="AG145" s="67" t="s">
        <v>1258</v>
      </c>
      <c r="AH145" s="63">
        <v>44761</v>
      </c>
      <c r="AI145" s="59" t="s">
        <v>337</v>
      </c>
      <c r="AJ145" s="52"/>
      <c r="AK145" s="127"/>
      <c r="AL145" s="48"/>
      <c r="AM145" s="60">
        <v>0.04</v>
      </c>
      <c r="AN145" s="67" t="s">
        <v>1259</v>
      </c>
      <c r="AO145" s="63">
        <v>44852</v>
      </c>
      <c r="AP145" s="59" t="s">
        <v>246</v>
      </c>
      <c r="AQ145" s="134">
        <v>44895</v>
      </c>
      <c r="AR145" s="94">
        <v>0.05</v>
      </c>
      <c r="AS145" s="47" t="s">
        <v>1260</v>
      </c>
      <c r="AT145" s="61">
        <f>AR145</f>
        <v>0.05</v>
      </c>
      <c r="AU145" s="62" t="str">
        <f t="shared" ref="AU145:AU170" si="51">IF(AW145="Cumplida","Subactividad ejecutada completamente","Subactividad no cumplida")</f>
        <v>Subactividad ejecutada completamente</v>
      </c>
      <c r="AV145" s="63">
        <v>44944</v>
      </c>
      <c r="AW145" s="62" t="str">
        <f>IF(AT145=J145,"Cumplida","Revisar")</f>
        <v>Cumplida</v>
      </c>
      <c r="AX145" s="64"/>
      <c r="AY145" s="64"/>
      <c r="AZ145" s="64"/>
      <c r="BA145" s="64"/>
    </row>
    <row r="146" spans="1:53" ht="123.75" customHeight="1">
      <c r="A146" s="65">
        <v>15</v>
      </c>
      <c r="B146" s="66" t="s">
        <v>10</v>
      </c>
      <c r="C146" s="68" t="str">
        <f>IF(B146=Listas!$A$2,Listas!$B$2,IF(B146=Listas!$A$8,Listas!$B$8,IF(B146=Listas!$A$15,Listas!$B$15,IF(B146=Listas!$A$18,Listas!$B$18," "))))</f>
        <v>Generar valor público, económico y social, a partir del conocimiento integral de los recursos minero-energéticos.</v>
      </c>
      <c r="D146" s="68" t="s">
        <v>20</v>
      </c>
      <c r="E146" s="68" t="s">
        <v>1240</v>
      </c>
      <c r="F146" s="68" t="s">
        <v>1261</v>
      </c>
      <c r="G146" s="62">
        <v>1</v>
      </c>
      <c r="H146" s="59" t="s">
        <v>585</v>
      </c>
      <c r="I146" s="68" t="s">
        <v>1262</v>
      </c>
      <c r="J146" s="94">
        <v>0.02</v>
      </c>
      <c r="K146" s="62" t="s">
        <v>16</v>
      </c>
      <c r="L146" s="68" t="s">
        <v>38</v>
      </c>
      <c r="M146" s="68" t="s">
        <v>92</v>
      </c>
      <c r="N146" s="68"/>
      <c r="O146" s="59" t="s">
        <v>218</v>
      </c>
      <c r="P146" s="73"/>
      <c r="Q146" s="71">
        <v>44713</v>
      </c>
      <c r="R146" s="72">
        <v>44742</v>
      </c>
      <c r="S146" s="67" t="s">
        <v>28</v>
      </c>
      <c r="T146" s="67" t="s">
        <v>29</v>
      </c>
      <c r="U146" s="73" t="s">
        <v>77</v>
      </c>
      <c r="V146" s="71"/>
      <c r="W146" s="60">
        <v>0</v>
      </c>
      <c r="X146" s="68"/>
      <c r="Y146" s="61"/>
      <c r="Z146" s="62"/>
      <c r="AA146" s="71"/>
      <c r="AB146" s="67" t="s">
        <v>285</v>
      </c>
      <c r="AC146" s="71">
        <v>44742</v>
      </c>
      <c r="AD146" s="112">
        <v>0.01</v>
      </c>
      <c r="AE146" s="113" t="s">
        <v>1263</v>
      </c>
      <c r="AF146" s="60">
        <v>0.01</v>
      </c>
      <c r="AG146" s="67" t="s">
        <v>1264</v>
      </c>
      <c r="AH146" s="63">
        <v>44761</v>
      </c>
      <c r="AI146" s="59" t="s">
        <v>337</v>
      </c>
      <c r="AJ146" s="136">
        <v>44742</v>
      </c>
      <c r="AK146" s="123">
        <v>0.02</v>
      </c>
      <c r="AL146" s="137" t="s">
        <v>1265</v>
      </c>
      <c r="AM146" s="60">
        <v>0.02</v>
      </c>
      <c r="AN146" s="59" t="s">
        <v>1266</v>
      </c>
      <c r="AO146" s="63" t="s">
        <v>1267</v>
      </c>
      <c r="AP146" s="59" t="s">
        <v>221</v>
      </c>
      <c r="AQ146" s="131"/>
      <c r="AR146" s="61"/>
      <c r="AS146" s="46"/>
      <c r="AT146" s="61">
        <f t="shared" ref="AT146:AT150" si="52">AM146</f>
        <v>0.02</v>
      </c>
      <c r="AU146" s="62" t="str">
        <f t="shared" si="51"/>
        <v>Subactividad ejecutada completamente</v>
      </c>
      <c r="AV146" s="63">
        <v>44944</v>
      </c>
      <c r="AW146" s="59" t="s">
        <v>221</v>
      </c>
      <c r="AX146" s="64"/>
      <c r="AY146" s="64"/>
      <c r="AZ146" s="64"/>
      <c r="BA146" s="64"/>
    </row>
    <row r="147" spans="1:53" ht="87" customHeight="1">
      <c r="A147" s="65">
        <v>16</v>
      </c>
      <c r="B147" s="66" t="s">
        <v>10</v>
      </c>
      <c r="C147" s="68" t="str">
        <f>IF(B147=Listas!$A$2,Listas!$B$2,IF(B147=Listas!$A$8,Listas!$B$8,IF(B147=Listas!$A$15,Listas!$B$15,IF(B147=Listas!$A$18,Listas!$B$18," "))))</f>
        <v>Generar valor público, económico y social, a partir del conocimiento integral de los recursos minero-energéticos.</v>
      </c>
      <c r="D147" s="68" t="s">
        <v>20</v>
      </c>
      <c r="E147" s="68" t="s">
        <v>1240</v>
      </c>
      <c r="F147" s="68" t="s">
        <v>1261</v>
      </c>
      <c r="G147" s="62">
        <v>1</v>
      </c>
      <c r="H147" s="59" t="s">
        <v>585</v>
      </c>
      <c r="I147" s="68" t="s">
        <v>1268</v>
      </c>
      <c r="J147" s="94">
        <v>0.02</v>
      </c>
      <c r="K147" s="62" t="s">
        <v>16</v>
      </c>
      <c r="L147" s="68" t="s">
        <v>38</v>
      </c>
      <c r="M147" s="68" t="s">
        <v>92</v>
      </c>
      <c r="N147" s="68"/>
      <c r="O147" s="59" t="s">
        <v>218</v>
      </c>
      <c r="P147" s="73"/>
      <c r="Q147" s="71">
        <v>44743</v>
      </c>
      <c r="R147" s="72">
        <v>44773</v>
      </c>
      <c r="S147" s="67" t="s">
        <v>28</v>
      </c>
      <c r="T147" s="67" t="s">
        <v>29</v>
      </c>
      <c r="U147" s="73" t="s">
        <v>77</v>
      </c>
      <c r="V147" s="71"/>
      <c r="W147" s="60">
        <v>0</v>
      </c>
      <c r="X147" s="68"/>
      <c r="Y147" s="61"/>
      <c r="Z147" s="62"/>
      <c r="AA147" s="71"/>
      <c r="AB147" s="67" t="s">
        <v>285</v>
      </c>
      <c r="AC147" s="76"/>
      <c r="AD147" s="74">
        <v>0</v>
      </c>
      <c r="AE147" s="75"/>
      <c r="AF147" s="60">
        <v>0</v>
      </c>
      <c r="AG147" s="67" t="s">
        <v>1269</v>
      </c>
      <c r="AH147" s="63">
        <v>44761</v>
      </c>
      <c r="AI147" s="59" t="s">
        <v>399</v>
      </c>
      <c r="AJ147" s="136">
        <v>44773</v>
      </c>
      <c r="AK147" s="123">
        <v>0.02</v>
      </c>
      <c r="AL147" s="137" t="s">
        <v>1270</v>
      </c>
      <c r="AM147" s="60">
        <v>0.02</v>
      </c>
      <c r="AN147" s="59" t="s">
        <v>1271</v>
      </c>
      <c r="AO147" s="63">
        <v>44852</v>
      </c>
      <c r="AP147" s="59" t="s">
        <v>221</v>
      </c>
      <c r="AQ147" s="131"/>
      <c r="AR147" s="61"/>
      <c r="AS147" s="46"/>
      <c r="AT147" s="61">
        <f t="shared" si="52"/>
        <v>0.02</v>
      </c>
      <c r="AU147" s="62" t="str">
        <f t="shared" si="51"/>
        <v>Subactividad ejecutada completamente</v>
      </c>
      <c r="AV147" s="63">
        <v>44944</v>
      </c>
      <c r="AW147" s="59" t="s">
        <v>221</v>
      </c>
      <c r="AX147" s="64"/>
      <c r="AY147" s="64"/>
      <c r="AZ147" s="64"/>
      <c r="BA147" s="64"/>
    </row>
    <row r="148" spans="1:53" ht="64.5" customHeight="1">
      <c r="A148" s="65">
        <v>17</v>
      </c>
      <c r="B148" s="66" t="s">
        <v>10</v>
      </c>
      <c r="C148" s="68" t="str">
        <f>IF(B148=Listas!$A$2,Listas!$B$2,IF(B148=Listas!$A$8,Listas!$B$8,IF(B148=Listas!$A$15,Listas!$B$15,IF(B148=Listas!$A$18,Listas!$B$18," "))))</f>
        <v>Generar valor público, económico y social, a partir del conocimiento integral de los recursos minero-energéticos.</v>
      </c>
      <c r="D148" s="68" t="s">
        <v>20</v>
      </c>
      <c r="E148" s="68" t="s">
        <v>1240</v>
      </c>
      <c r="F148" s="68" t="s">
        <v>1272</v>
      </c>
      <c r="G148" s="62">
        <v>1</v>
      </c>
      <c r="H148" s="59" t="s">
        <v>585</v>
      </c>
      <c r="I148" s="68" t="s">
        <v>1273</v>
      </c>
      <c r="J148" s="94">
        <v>0.03</v>
      </c>
      <c r="K148" s="62" t="s">
        <v>16</v>
      </c>
      <c r="L148" s="68" t="s">
        <v>38</v>
      </c>
      <c r="M148" s="68" t="s">
        <v>92</v>
      </c>
      <c r="N148" s="68"/>
      <c r="O148" s="59" t="s">
        <v>218</v>
      </c>
      <c r="P148" s="73"/>
      <c r="Q148" s="71">
        <v>44562</v>
      </c>
      <c r="R148" s="72">
        <v>44651</v>
      </c>
      <c r="S148" s="67" t="s">
        <v>28</v>
      </c>
      <c r="T148" s="67" t="s">
        <v>29</v>
      </c>
      <c r="U148" s="73" t="s">
        <v>77</v>
      </c>
      <c r="V148" s="101">
        <v>44651</v>
      </c>
      <c r="W148" s="85">
        <v>0.03</v>
      </c>
      <c r="X148" s="124" t="s">
        <v>1274</v>
      </c>
      <c r="Y148" s="60">
        <v>0.03</v>
      </c>
      <c r="Z148" s="67" t="s">
        <v>1275</v>
      </c>
      <c r="AA148" s="63">
        <v>44670</v>
      </c>
      <c r="AB148" s="67" t="s">
        <v>221</v>
      </c>
      <c r="AC148" s="76"/>
      <c r="AD148" s="74"/>
      <c r="AE148" s="75"/>
      <c r="AF148" s="60">
        <v>0.03</v>
      </c>
      <c r="AG148" s="67" t="s">
        <v>1244</v>
      </c>
      <c r="AH148" s="63">
        <v>44761</v>
      </c>
      <c r="AI148" s="59" t="s">
        <v>221</v>
      </c>
      <c r="AJ148" s="52"/>
      <c r="AK148" s="127"/>
      <c r="AL148" s="48"/>
      <c r="AM148" s="60">
        <v>0.03</v>
      </c>
      <c r="AN148" s="67" t="s">
        <v>1245</v>
      </c>
      <c r="AO148" s="63">
        <v>44852</v>
      </c>
      <c r="AP148" s="59" t="s">
        <v>221</v>
      </c>
      <c r="AQ148" s="131"/>
      <c r="AR148" s="61"/>
      <c r="AS148" s="46"/>
      <c r="AT148" s="61">
        <f t="shared" si="52"/>
        <v>0.03</v>
      </c>
      <c r="AU148" s="62" t="str">
        <f t="shared" si="51"/>
        <v>Subactividad ejecutada completamente</v>
      </c>
      <c r="AV148" s="63">
        <v>44944</v>
      </c>
      <c r="AW148" s="59" t="s">
        <v>221</v>
      </c>
      <c r="AX148" s="64"/>
      <c r="AY148" s="64"/>
      <c r="AZ148" s="64"/>
      <c r="BA148" s="64"/>
    </row>
    <row r="149" spans="1:53" ht="64.5" customHeight="1">
      <c r="A149" s="65">
        <v>18</v>
      </c>
      <c r="B149" s="66" t="s">
        <v>10</v>
      </c>
      <c r="C149" s="68" t="str">
        <f>IF(B149=Listas!$A$2,Listas!$B$2,IF(B149=Listas!$A$8,Listas!$B$8,IF(B149=Listas!$A$15,Listas!$B$15,IF(B149=Listas!$A$18,Listas!$B$18," "))))</f>
        <v>Generar valor público, económico y social, a partir del conocimiento integral de los recursos minero-energéticos.</v>
      </c>
      <c r="D149" s="68" t="s">
        <v>20</v>
      </c>
      <c r="E149" s="68" t="s">
        <v>1240</v>
      </c>
      <c r="F149" s="68" t="s">
        <v>1276</v>
      </c>
      <c r="G149" s="62">
        <v>1</v>
      </c>
      <c r="H149" s="59" t="s">
        <v>585</v>
      </c>
      <c r="I149" s="68" t="s">
        <v>1277</v>
      </c>
      <c r="J149" s="94">
        <v>0.03</v>
      </c>
      <c r="K149" s="62" t="s">
        <v>16</v>
      </c>
      <c r="L149" s="68" t="s">
        <v>38</v>
      </c>
      <c r="M149" s="68" t="s">
        <v>92</v>
      </c>
      <c r="N149" s="62"/>
      <c r="O149" s="59" t="s">
        <v>218</v>
      </c>
      <c r="P149" s="73"/>
      <c r="Q149" s="71">
        <v>44652</v>
      </c>
      <c r="R149" s="72">
        <v>44742</v>
      </c>
      <c r="S149" s="67" t="s">
        <v>28</v>
      </c>
      <c r="T149" s="67" t="s">
        <v>29</v>
      </c>
      <c r="U149" s="73" t="s">
        <v>77</v>
      </c>
      <c r="V149" s="71"/>
      <c r="W149" s="60">
        <v>0</v>
      </c>
      <c r="X149" s="68"/>
      <c r="Y149" s="140"/>
      <c r="Z149" s="141"/>
      <c r="AA149" s="71"/>
      <c r="AB149" s="67" t="s">
        <v>285</v>
      </c>
      <c r="AC149" s="71">
        <v>44742</v>
      </c>
      <c r="AD149" s="112">
        <v>0.03</v>
      </c>
      <c r="AE149" s="113" t="s">
        <v>1278</v>
      </c>
      <c r="AF149" s="60">
        <v>0.03</v>
      </c>
      <c r="AG149" s="67" t="s">
        <v>1279</v>
      </c>
      <c r="AH149" s="63">
        <v>44761</v>
      </c>
      <c r="AI149" s="59" t="s">
        <v>221</v>
      </c>
      <c r="AJ149" s="52"/>
      <c r="AK149" s="127"/>
      <c r="AL149" s="48"/>
      <c r="AM149" s="60">
        <v>0.03</v>
      </c>
      <c r="AN149" s="67" t="s">
        <v>630</v>
      </c>
      <c r="AO149" s="63">
        <v>44852</v>
      </c>
      <c r="AP149" s="59" t="s">
        <v>221</v>
      </c>
      <c r="AQ149" s="131"/>
      <c r="AR149" s="61"/>
      <c r="AS149" s="46"/>
      <c r="AT149" s="61">
        <f t="shared" si="52"/>
        <v>0.03</v>
      </c>
      <c r="AU149" s="62" t="str">
        <f t="shared" si="51"/>
        <v>Subactividad ejecutada completamente</v>
      </c>
      <c r="AV149" s="63">
        <v>44944</v>
      </c>
      <c r="AW149" s="59" t="s">
        <v>221</v>
      </c>
      <c r="AX149" s="64"/>
      <c r="AY149" s="64"/>
      <c r="AZ149" s="64"/>
      <c r="BA149" s="64"/>
    </row>
    <row r="150" spans="1:53" ht="64.5" customHeight="1">
      <c r="A150" s="65">
        <v>19</v>
      </c>
      <c r="B150" s="66" t="s">
        <v>10</v>
      </c>
      <c r="C150" s="68" t="str">
        <f>IF(B150=Listas!$A$2,Listas!$B$2,IF(B150=Listas!$A$8,Listas!$B$8,IF(B150=Listas!$A$15,Listas!$B$15,IF(B150=Listas!$A$18,Listas!$B$18," "))))</f>
        <v>Generar valor público, económico y social, a partir del conocimiento integral de los recursos minero-energéticos.</v>
      </c>
      <c r="D150" s="68" t="s">
        <v>20</v>
      </c>
      <c r="E150" s="68" t="s">
        <v>1240</v>
      </c>
      <c r="F150" s="68" t="s">
        <v>1280</v>
      </c>
      <c r="G150" s="62">
        <v>1</v>
      </c>
      <c r="H150" s="59" t="s">
        <v>585</v>
      </c>
      <c r="I150" s="68" t="s">
        <v>1281</v>
      </c>
      <c r="J150" s="94">
        <v>0.03</v>
      </c>
      <c r="K150" s="62" t="s">
        <v>16</v>
      </c>
      <c r="L150" s="68" t="s">
        <v>38</v>
      </c>
      <c r="M150" s="68" t="s">
        <v>92</v>
      </c>
      <c r="N150" s="62"/>
      <c r="O150" s="59" t="s">
        <v>218</v>
      </c>
      <c r="P150" s="73"/>
      <c r="Q150" s="71">
        <v>44743</v>
      </c>
      <c r="R150" s="72">
        <v>44834</v>
      </c>
      <c r="S150" s="67" t="s">
        <v>28</v>
      </c>
      <c r="T150" s="67" t="s">
        <v>29</v>
      </c>
      <c r="U150" s="73" t="s">
        <v>77</v>
      </c>
      <c r="V150" s="71"/>
      <c r="W150" s="60">
        <v>0</v>
      </c>
      <c r="X150" s="68"/>
      <c r="Y150" s="61"/>
      <c r="Z150" s="62"/>
      <c r="AA150" s="71"/>
      <c r="AB150" s="67" t="s">
        <v>285</v>
      </c>
      <c r="AC150" s="76"/>
      <c r="AD150" s="74">
        <v>0</v>
      </c>
      <c r="AE150" s="75"/>
      <c r="AF150" s="60">
        <v>0</v>
      </c>
      <c r="AG150" s="67" t="s">
        <v>1282</v>
      </c>
      <c r="AH150" s="63">
        <v>44761</v>
      </c>
      <c r="AI150" s="59" t="s">
        <v>399</v>
      </c>
      <c r="AJ150" s="71">
        <v>44834</v>
      </c>
      <c r="AK150" s="142">
        <v>0.03</v>
      </c>
      <c r="AL150" s="143" t="s">
        <v>1283</v>
      </c>
      <c r="AM150" s="60">
        <v>0.03</v>
      </c>
      <c r="AN150" s="59" t="s">
        <v>1284</v>
      </c>
      <c r="AO150" s="63">
        <v>44852</v>
      </c>
      <c r="AP150" s="59" t="s">
        <v>221</v>
      </c>
      <c r="AQ150" s="131"/>
      <c r="AR150" s="61"/>
      <c r="AS150" s="46"/>
      <c r="AT150" s="61">
        <f t="shared" si="52"/>
        <v>0.03</v>
      </c>
      <c r="AU150" s="62" t="str">
        <f t="shared" si="51"/>
        <v>Subactividad ejecutada completamente</v>
      </c>
      <c r="AV150" s="63">
        <v>44944</v>
      </c>
      <c r="AW150" s="59" t="s">
        <v>221</v>
      </c>
      <c r="AX150" s="64"/>
      <c r="AY150" s="64"/>
      <c r="AZ150" s="64"/>
      <c r="BA150" s="64"/>
    </row>
    <row r="151" spans="1:53" ht="64.5" customHeight="1">
      <c r="A151" s="65">
        <v>20</v>
      </c>
      <c r="B151" s="66" t="s">
        <v>10</v>
      </c>
      <c r="C151" s="68" t="str">
        <f>IF(B151=Listas!$A$2,Listas!$B$2,IF(B151=Listas!$A$8,Listas!$B$8,IF(B151=Listas!$A$15,Listas!$B$15,IF(B151=Listas!$A$18,Listas!$B$18," "))))</f>
        <v>Generar valor público, económico y social, a partir del conocimiento integral de los recursos minero-energéticos.</v>
      </c>
      <c r="D151" s="68" t="s">
        <v>20</v>
      </c>
      <c r="E151" s="68" t="s">
        <v>1240</v>
      </c>
      <c r="F151" s="68" t="s">
        <v>1285</v>
      </c>
      <c r="G151" s="62">
        <v>1</v>
      </c>
      <c r="H151" s="59" t="s">
        <v>585</v>
      </c>
      <c r="I151" s="68" t="s">
        <v>1286</v>
      </c>
      <c r="J151" s="94">
        <v>0.03</v>
      </c>
      <c r="K151" s="62" t="s">
        <v>16</v>
      </c>
      <c r="L151" s="68" t="s">
        <v>38</v>
      </c>
      <c r="M151" s="68" t="s">
        <v>92</v>
      </c>
      <c r="N151" s="62"/>
      <c r="O151" s="59" t="s">
        <v>218</v>
      </c>
      <c r="P151" s="73"/>
      <c r="Q151" s="71">
        <v>44835</v>
      </c>
      <c r="R151" s="72">
        <v>44926</v>
      </c>
      <c r="S151" s="67" t="s">
        <v>28</v>
      </c>
      <c r="T151" s="67" t="s">
        <v>29</v>
      </c>
      <c r="U151" s="73" t="s">
        <v>77</v>
      </c>
      <c r="V151" s="71"/>
      <c r="W151" s="60">
        <v>0</v>
      </c>
      <c r="X151" s="68"/>
      <c r="Y151" s="61"/>
      <c r="Z151" s="62"/>
      <c r="AA151" s="71"/>
      <c r="AB151" s="67" t="s">
        <v>285</v>
      </c>
      <c r="AC151" s="76"/>
      <c r="AD151" s="74">
        <v>0</v>
      </c>
      <c r="AE151" s="75"/>
      <c r="AF151" s="60">
        <v>0</v>
      </c>
      <c r="AG151" s="67" t="s">
        <v>1287</v>
      </c>
      <c r="AH151" s="63">
        <v>44761</v>
      </c>
      <c r="AI151" s="59" t="s">
        <v>399</v>
      </c>
      <c r="AJ151" s="52"/>
      <c r="AK151" s="127"/>
      <c r="AL151" s="48"/>
      <c r="AM151" s="60">
        <v>0</v>
      </c>
      <c r="AN151" s="59" t="s">
        <v>1288</v>
      </c>
      <c r="AO151" s="63">
        <v>44852</v>
      </c>
      <c r="AP151" s="59" t="s">
        <v>399</v>
      </c>
      <c r="AQ151" s="128">
        <v>44907</v>
      </c>
      <c r="AR151" s="94">
        <v>0.03</v>
      </c>
      <c r="AS151" s="47" t="s">
        <v>1289</v>
      </c>
      <c r="AT151" s="61">
        <f>AR151</f>
        <v>0.03</v>
      </c>
      <c r="AU151" s="62" t="str">
        <f t="shared" si="51"/>
        <v>Subactividad ejecutada completamente</v>
      </c>
      <c r="AV151" s="63">
        <v>44944</v>
      </c>
      <c r="AW151" s="62" t="str">
        <f>IF(AT151=J151,"Cumplida","Revisar")</f>
        <v>Cumplida</v>
      </c>
      <c r="AX151" s="64"/>
      <c r="AY151" s="64"/>
      <c r="AZ151" s="64"/>
      <c r="BA151" s="64"/>
    </row>
    <row r="152" spans="1:53" ht="64.5" customHeight="1">
      <c r="A152" s="65">
        <v>21</v>
      </c>
      <c r="B152" s="66" t="s">
        <v>54</v>
      </c>
      <c r="C152" s="68" t="str">
        <f>IF(B152=Listas!$A$2,Listas!$B$2,IF(B152=Listas!$A$8,Listas!$B$8,IF(B152=Listas!$A$15,Listas!$B$15,IF(B152=Listas!$A$18,Listas!$B$18," "))))</f>
        <v>Incorporar las mejores prácticas organizacionales y tecnológicas que garanticen calidad e integridad de la gestión pública.</v>
      </c>
      <c r="D152" s="68" t="s">
        <v>74</v>
      </c>
      <c r="E152" s="68" t="s">
        <v>1240</v>
      </c>
      <c r="F152" s="68" t="s">
        <v>1290</v>
      </c>
      <c r="G152" s="62">
        <v>1</v>
      </c>
      <c r="H152" s="59" t="s">
        <v>585</v>
      </c>
      <c r="I152" s="68" t="s">
        <v>1291</v>
      </c>
      <c r="J152" s="94">
        <v>0.02</v>
      </c>
      <c r="K152" s="62" t="s">
        <v>16</v>
      </c>
      <c r="L152" s="68" t="s">
        <v>38</v>
      </c>
      <c r="M152" s="68" t="s">
        <v>92</v>
      </c>
      <c r="N152" s="59" t="s">
        <v>218</v>
      </c>
      <c r="O152" s="70"/>
      <c r="P152" s="73" t="s">
        <v>108</v>
      </c>
      <c r="Q152" s="71">
        <v>44562</v>
      </c>
      <c r="R152" s="72">
        <v>44651</v>
      </c>
      <c r="S152" s="67" t="s">
        <v>28</v>
      </c>
      <c r="T152" s="67" t="s">
        <v>29</v>
      </c>
      <c r="U152" s="73" t="s">
        <v>77</v>
      </c>
      <c r="V152" s="101">
        <v>44651</v>
      </c>
      <c r="W152" s="85">
        <v>0.02</v>
      </c>
      <c r="X152" s="124" t="s">
        <v>1292</v>
      </c>
      <c r="Y152" s="60">
        <v>0.02</v>
      </c>
      <c r="Z152" s="67" t="s">
        <v>1293</v>
      </c>
      <c r="AA152" s="63">
        <v>44670</v>
      </c>
      <c r="AB152" s="67" t="s">
        <v>221</v>
      </c>
      <c r="AC152" s="76"/>
      <c r="AD152" s="74"/>
      <c r="AE152" s="75"/>
      <c r="AF152" s="60">
        <v>0.02</v>
      </c>
      <c r="AG152" s="67" t="s">
        <v>560</v>
      </c>
      <c r="AH152" s="63">
        <v>44761</v>
      </c>
      <c r="AI152" s="59" t="s">
        <v>221</v>
      </c>
      <c r="AJ152" s="52"/>
      <c r="AK152" s="127"/>
      <c r="AL152" s="48"/>
      <c r="AM152" s="60">
        <v>0</v>
      </c>
      <c r="AN152" s="59" t="s">
        <v>1294</v>
      </c>
      <c r="AO152" s="63">
        <v>44852</v>
      </c>
      <c r="AP152" s="59" t="s">
        <v>221</v>
      </c>
      <c r="AQ152" s="131"/>
      <c r="AR152" s="61"/>
      <c r="AS152" s="46"/>
      <c r="AT152" s="61">
        <f t="shared" ref="AT152:AT154" si="53">AM152</f>
        <v>0</v>
      </c>
      <c r="AU152" s="62" t="str">
        <f t="shared" si="51"/>
        <v>Subactividad ejecutada completamente</v>
      </c>
      <c r="AV152" s="63">
        <v>44944</v>
      </c>
      <c r="AW152" s="59" t="s">
        <v>221</v>
      </c>
      <c r="AX152" s="64"/>
      <c r="AY152" s="64"/>
      <c r="AZ152" s="64"/>
      <c r="BA152" s="64"/>
    </row>
    <row r="153" spans="1:53" ht="64.5" customHeight="1">
      <c r="A153" s="65">
        <v>22</v>
      </c>
      <c r="B153" s="66" t="s">
        <v>54</v>
      </c>
      <c r="C153" s="68" t="str">
        <f>IF(B153=Listas!$A$2,Listas!$B$2,IF(B153=Listas!$A$8,Listas!$B$8,IF(B153=Listas!$A$15,Listas!$B$15,IF(B153=Listas!$A$18,Listas!$B$18," "))))</f>
        <v>Incorporar las mejores prácticas organizacionales y tecnológicas que garanticen calidad e integridad de la gestión pública.</v>
      </c>
      <c r="D153" s="68" t="s">
        <v>74</v>
      </c>
      <c r="E153" s="68" t="s">
        <v>1240</v>
      </c>
      <c r="F153" s="68" t="s">
        <v>1295</v>
      </c>
      <c r="G153" s="62">
        <v>1</v>
      </c>
      <c r="H153" s="59" t="s">
        <v>585</v>
      </c>
      <c r="I153" s="68" t="s">
        <v>1296</v>
      </c>
      <c r="J153" s="94">
        <v>0.02</v>
      </c>
      <c r="K153" s="62" t="s">
        <v>16</v>
      </c>
      <c r="L153" s="68" t="s">
        <v>38</v>
      </c>
      <c r="M153" s="68" t="s">
        <v>92</v>
      </c>
      <c r="N153" s="59" t="s">
        <v>218</v>
      </c>
      <c r="O153" s="70"/>
      <c r="P153" s="73" t="s">
        <v>108</v>
      </c>
      <c r="Q153" s="71">
        <v>44652</v>
      </c>
      <c r="R153" s="72">
        <v>44742</v>
      </c>
      <c r="S153" s="67" t="s">
        <v>28</v>
      </c>
      <c r="T153" s="67" t="s">
        <v>29</v>
      </c>
      <c r="U153" s="73" t="s">
        <v>77</v>
      </c>
      <c r="V153" s="71"/>
      <c r="W153" s="60">
        <v>0</v>
      </c>
      <c r="X153" s="68"/>
      <c r="Y153" s="61"/>
      <c r="Z153" s="62"/>
      <c r="AA153" s="71"/>
      <c r="AB153" s="67" t="s">
        <v>285</v>
      </c>
      <c r="AC153" s="71">
        <v>44742</v>
      </c>
      <c r="AD153" s="61">
        <v>0.02</v>
      </c>
      <c r="AE153" s="144" t="s">
        <v>1297</v>
      </c>
      <c r="AF153" s="60">
        <v>0.02</v>
      </c>
      <c r="AG153" s="67" t="s">
        <v>1298</v>
      </c>
      <c r="AH153" s="63">
        <v>44761</v>
      </c>
      <c r="AI153" s="59" t="s">
        <v>221</v>
      </c>
      <c r="AJ153" s="52"/>
      <c r="AK153" s="127"/>
      <c r="AL153" s="48"/>
      <c r="AM153" s="60">
        <v>0</v>
      </c>
      <c r="AN153" s="59" t="s">
        <v>1299</v>
      </c>
      <c r="AO153" s="63">
        <v>44852</v>
      </c>
      <c r="AP153" s="59" t="s">
        <v>221</v>
      </c>
      <c r="AQ153" s="131"/>
      <c r="AR153" s="61"/>
      <c r="AS153" s="46"/>
      <c r="AT153" s="61">
        <f t="shared" si="53"/>
        <v>0</v>
      </c>
      <c r="AU153" s="62" t="str">
        <f t="shared" si="51"/>
        <v>Subactividad ejecutada completamente</v>
      </c>
      <c r="AV153" s="63">
        <v>44944</v>
      </c>
      <c r="AW153" s="59" t="s">
        <v>221</v>
      </c>
      <c r="AX153" s="64"/>
      <c r="AY153" s="64"/>
      <c r="AZ153" s="64"/>
      <c r="BA153" s="64"/>
    </row>
    <row r="154" spans="1:53" ht="64.5" customHeight="1">
      <c r="A154" s="65">
        <v>23</v>
      </c>
      <c r="B154" s="66" t="s">
        <v>54</v>
      </c>
      <c r="C154" s="68" t="str">
        <f>IF(B154=Listas!$A$2,Listas!$B$2,IF(B154=Listas!$A$8,Listas!$B$8,IF(B154=Listas!$A$15,Listas!$B$15,IF(B154=Listas!$A$18,Listas!$B$18," "))))</f>
        <v>Incorporar las mejores prácticas organizacionales y tecnológicas que garanticen calidad e integridad de la gestión pública.</v>
      </c>
      <c r="D154" s="68" t="s">
        <v>74</v>
      </c>
      <c r="E154" s="68" t="s">
        <v>1240</v>
      </c>
      <c r="F154" s="68" t="s">
        <v>1300</v>
      </c>
      <c r="G154" s="62">
        <v>1</v>
      </c>
      <c r="H154" s="59" t="s">
        <v>585</v>
      </c>
      <c r="I154" s="68" t="s">
        <v>1301</v>
      </c>
      <c r="J154" s="94">
        <v>0.02</v>
      </c>
      <c r="K154" s="62" t="s">
        <v>16</v>
      </c>
      <c r="L154" s="68" t="s">
        <v>38</v>
      </c>
      <c r="M154" s="68" t="s">
        <v>92</v>
      </c>
      <c r="N154" s="59" t="s">
        <v>218</v>
      </c>
      <c r="O154" s="70"/>
      <c r="P154" s="73" t="s">
        <v>108</v>
      </c>
      <c r="Q154" s="71">
        <v>44743</v>
      </c>
      <c r="R154" s="72">
        <v>44834</v>
      </c>
      <c r="S154" s="67" t="s">
        <v>28</v>
      </c>
      <c r="T154" s="67" t="s">
        <v>29</v>
      </c>
      <c r="U154" s="73" t="s">
        <v>77</v>
      </c>
      <c r="V154" s="71"/>
      <c r="W154" s="60">
        <v>0</v>
      </c>
      <c r="X154" s="68"/>
      <c r="Y154" s="61"/>
      <c r="Z154" s="62"/>
      <c r="AA154" s="71"/>
      <c r="AB154" s="67" t="s">
        <v>285</v>
      </c>
      <c r="AC154" s="76"/>
      <c r="AD154" s="74">
        <v>0</v>
      </c>
      <c r="AE154" s="75"/>
      <c r="AF154" s="60">
        <v>0</v>
      </c>
      <c r="AG154" s="67" t="s">
        <v>1302</v>
      </c>
      <c r="AH154" s="63">
        <v>44761</v>
      </c>
      <c r="AI154" s="59" t="s">
        <v>399</v>
      </c>
      <c r="AJ154" s="71">
        <v>44834</v>
      </c>
      <c r="AK154" s="142">
        <v>0.02</v>
      </c>
      <c r="AL154" s="143" t="s">
        <v>1303</v>
      </c>
      <c r="AM154" s="60">
        <v>0.02</v>
      </c>
      <c r="AN154" s="67" t="s">
        <v>1304</v>
      </c>
      <c r="AO154" s="63">
        <v>44852</v>
      </c>
      <c r="AP154" s="59" t="s">
        <v>221</v>
      </c>
      <c r="AQ154" s="131"/>
      <c r="AR154" s="61"/>
      <c r="AS154" s="46"/>
      <c r="AT154" s="61">
        <f t="shared" si="53"/>
        <v>0.02</v>
      </c>
      <c r="AU154" s="62" t="str">
        <f t="shared" si="51"/>
        <v>Subactividad ejecutada completamente</v>
      </c>
      <c r="AV154" s="63">
        <v>44944</v>
      </c>
      <c r="AW154" s="59" t="s">
        <v>221</v>
      </c>
      <c r="AX154" s="64"/>
      <c r="AY154" s="64"/>
      <c r="AZ154" s="64"/>
      <c r="BA154" s="64"/>
    </row>
    <row r="155" spans="1:53" ht="64.5" customHeight="1">
      <c r="A155" s="65">
        <v>24</v>
      </c>
      <c r="B155" s="66" t="s">
        <v>54</v>
      </c>
      <c r="C155" s="68" t="str">
        <f>IF(B155=Listas!$A$2,Listas!$B$2,IF(B155=Listas!$A$8,Listas!$B$8,IF(B155=Listas!$A$15,Listas!$B$15,IF(B155=Listas!$A$18,Listas!$B$18," "))))</f>
        <v>Incorporar las mejores prácticas organizacionales y tecnológicas que garanticen calidad e integridad de la gestión pública.</v>
      </c>
      <c r="D155" s="68" t="s">
        <v>74</v>
      </c>
      <c r="E155" s="68" t="s">
        <v>1240</v>
      </c>
      <c r="F155" s="68" t="s">
        <v>1305</v>
      </c>
      <c r="G155" s="62">
        <v>1</v>
      </c>
      <c r="H155" s="59" t="s">
        <v>585</v>
      </c>
      <c r="I155" s="68" t="s">
        <v>1306</v>
      </c>
      <c r="J155" s="94">
        <v>0.02</v>
      </c>
      <c r="K155" s="62" t="s">
        <v>16</v>
      </c>
      <c r="L155" s="68" t="s">
        <v>38</v>
      </c>
      <c r="M155" s="68" t="s">
        <v>92</v>
      </c>
      <c r="N155" s="59" t="s">
        <v>218</v>
      </c>
      <c r="O155" s="70"/>
      <c r="P155" s="73" t="s">
        <v>108</v>
      </c>
      <c r="Q155" s="71">
        <v>44835</v>
      </c>
      <c r="R155" s="72">
        <v>44926</v>
      </c>
      <c r="S155" s="67" t="s">
        <v>28</v>
      </c>
      <c r="T155" s="67" t="s">
        <v>29</v>
      </c>
      <c r="U155" s="73" t="s">
        <v>77</v>
      </c>
      <c r="V155" s="71"/>
      <c r="W155" s="60">
        <v>0</v>
      </c>
      <c r="X155" s="68"/>
      <c r="Y155" s="61"/>
      <c r="Z155" s="62"/>
      <c r="AA155" s="71"/>
      <c r="AB155" s="67" t="s">
        <v>285</v>
      </c>
      <c r="AC155" s="76"/>
      <c r="AD155" s="74">
        <v>0</v>
      </c>
      <c r="AE155" s="75"/>
      <c r="AF155" s="60">
        <v>0</v>
      </c>
      <c r="AG155" s="67" t="s">
        <v>1287</v>
      </c>
      <c r="AH155" s="63">
        <v>44761</v>
      </c>
      <c r="AI155" s="59" t="s">
        <v>399</v>
      </c>
      <c r="AJ155" s="52"/>
      <c r="AK155" s="127"/>
      <c r="AL155" s="48"/>
      <c r="AM155" s="60">
        <v>0</v>
      </c>
      <c r="AN155" s="59" t="s">
        <v>1288</v>
      </c>
      <c r="AO155" s="63">
        <v>44852</v>
      </c>
      <c r="AP155" s="59" t="s">
        <v>399</v>
      </c>
      <c r="AQ155" s="128">
        <v>44910</v>
      </c>
      <c r="AR155" s="94">
        <v>0.02</v>
      </c>
      <c r="AS155" s="47" t="s">
        <v>1307</v>
      </c>
      <c r="AT155" s="61">
        <f t="shared" ref="AT155:AT157" si="54">AR155</f>
        <v>0.02</v>
      </c>
      <c r="AU155" s="62" t="str">
        <f t="shared" si="51"/>
        <v>Subactividad ejecutada completamente</v>
      </c>
      <c r="AV155" s="63">
        <v>44944</v>
      </c>
      <c r="AW155" s="62" t="str">
        <f t="shared" ref="AW155:AW157" si="55">IF(AT155=J155,"Cumplida","Revisar")</f>
        <v>Cumplida</v>
      </c>
      <c r="AX155" s="64"/>
      <c r="AY155" s="64"/>
      <c r="AZ155" s="64"/>
      <c r="BA155" s="64"/>
    </row>
    <row r="156" spans="1:53" ht="88.5" customHeight="1">
      <c r="A156" s="65">
        <v>25</v>
      </c>
      <c r="B156" s="66" t="s">
        <v>54</v>
      </c>
      <c r="C156" s="68" t="str">
        <f>IF(B156=Listas!$A$2,Listas!$B$2,IF(B156=Listas!$A$8,Listas!$B$8,IF(B156=Listas!$A$15,Listas!$B$15,IF(B156=Listas!$A$18,Listas!$B$18," "))))</f>
        <v>Incorporar las mejores prácticas organizacionales y tecnológicas que garanticen calidad e integridad de la gestión pública.</v>
      </c>
      <c r="D156" s="68" t="s">
        <v>74</v>
      </c>
      <c r="E156" s="68" t="s">
        <v>1240</v>
      </c>
      <c r="F156" s="68" t="s">
        <v>1295</v>
      </c>
      <c r="G156" s="62">
        <v>1</v>
      </c>
      <c r="H156" s="59" t="s">
        <v>585</v>
      </c>
      <c r="I156" s="68" t="s">
        <v>1308</v>
      </c>
      <c r="J156" s="94">
        <v>0.02</v>
      </c>
      <c r="K156" s="62" t="s">
        <v>16</v>
      </c>
      <c r="L156" s="68" t="s">
        <v>38</v>
      </c>
      <c r="M156" s="68" t="s">
        <v>92</v>
      </c>
      <c r="N156" s="62"/>
      <c r="O156" s="59" t="s">
        <v>218</v>
      </c>
      <c r="P156" s="73"/>
      <c r="Q156" s="71">
        <v>44562</v>
      </c>
      <c r="R156" s="72">
        <v>44742</v>
      </c>
      <c r="S156" s="67" t="s">
        <v>28</v>
      </c>
      <c r="T156" s="67" t="s">
        <v>29</v>
      </c>
      <c r="U156" s="73" t="s">
        <v>77</v>
      </c>
      <c r="V156" s="63"/>
      <c r="W156" s="60">
        <v>0</v>
      </c>
      <c r="X156" s="68"/>
      <c r="Y156" s="60"/>
      <c r="Z156" s="62"/>
      <c r="AA156" s="71"/>
      <c r="AB156" s="67" t="s">
        <v>285</v>
      </c>
      <c r="AC156" s="76"/>
      <c r="AD156" s="74"/>
      <c r="AE156" s="75"/>
      <c r="AF156" s="60">
        <v>0</v>
      </c>
      <c r="AG156" s="67" t="s">
        <v>1309</v>
      </c>
      <c r="AH156" s="63">
        <v>44761</v>
      </c>
      <c r="AI156" s="59" t="s">
        <v>337</v>
      </c>
      <c r="AJ156" s="52"/>
      <c r="AK156" s="57">
        <v>0</v>
      </c>
      <c r="AL156" s="50" t="s">
        <v>1310</v>
      </c>
      <c r="AM156" s="60">
        <v>0</v>
      </c>
      <c r="AN156" s="67" t="s">
        <v>1311</v>
      </c>
      <c r="AO156" s="63">
        <v>44852</v>
      </c>
      <c r="AP156" s="59" t="s">
        <v>337</v>
      </c>
      <c r="AQ156" s="134">
        <v>44911</v>
      </c>
      <c r="AR156" s="60">
        <v>0.02</v>
      </c>
      <c r="AS156" s="47" t="s">
        <v>1312</v>
      </c>
      <c r="AT156" s="61">
        <f t="shared" si="54"/>
        <v>0.02</v>
      </c>
      <c r="AU156" s="62" t="str">
        <f t="shared" si="51"/>
        <v>Subactividad ejecutada completamente</v>
      </c>
      <c r="AV156" s="63">
        <v>44944</v>
      </c>
      <c r="AW156" s="62" t="str">
        <f t="shared" si="55"/>
        <v>Cumplida</v>
      </c>
      <c r="AX156" s="64"/>
      <c r="AY156" s="64"/>
      <c r="AZ156" s="64"/>
      <c r="BA156" s="64"/>
    </row>
    <row r="157" spans="1:53" ht="147.75" customHeight="1">
      <c r="A157" s="65">
        <v>26</v>
      </c>
      <c r="B157" s="66" t="s">
        <v>54</v>
      </c>
      <c r="C157" s="68" t="str">
        <f>IF(B157=Listas!$A$2,Listas!$B$2,IF(B157=Listas!$A$8,Listas!$B$8,IF(B157=Listas!$A$15,Listas!$B$15,IF(B157=Listas!$A$18,Listas!$B$18," "))))</f>
        <v>Incorporar las mejores prácticas organizacionales y tecnológicas que garanticen calidad e integridad de la gestión pública.</v>
      </c>
      <c r="D157" s="68" t="s">
        <v>74</v>
      </c>
      <c r="E157" s="68" t="s">
        <v>1240</v>
      </c>
      <c r="F157" s="68" t="s">
        <v>1305</v>
      </c>
      <c r="G157" s="62">
        <v>1</v>
      </c>
      <c r="H157" s="59" t="s">
        <v>585</v>
      </c>
      <c r="I157" s="68" t="s">
        <v>1313</v>
      </c>
      <c r="J157" s="94">
        <v>0.02</v>
      </c>
      <c r="K157" s="62" t="s">
        <v>16</v>
      </c>
      <c r="L157" s="68" t="s">
        <v>38</v>
      </c>
      <c r="M157" s="68" t="s">
        <v>92</v>
      </c>
      <c r="N157" s="62"/>
      <c r="O157" s="59" t="s">
        <v>218</v>
      </c>
      <c r="P157" s="73"/>
      <c r="Q157" s="71">
        <v>44743</v>
      </c>
      <c r="R157" s="72">
        <v>44926</v>
      </c>
      <c r="S157" s="67" t="s">
        <v>28</v>
      </c>
      <c r="T157" s="67" t="s">
        <v>29</v>
      </c>
      <c r="U157" s="73" t="s">
        <v>77</v>
      </c>
      <c r="V157" s="71"/>
      <c r="W157" s="60">
        <v>0</v>
      </c>
      <c r="X157" s="68"/>
      <c r="Y157" s="61"/>
      <c r="Z157" s="62"/>
      <c r="AA157" s="71"/>
      <c r="AB157" s="67" t="s">
        <v>285</v>
      </c>
      <c r="AC157" s="125">
        <v>44742</v>
      </c>
      <c r="AD157" s="74">
        <v>0</v>
      </c>
      <c r="AE157" s="145" t="s">
        <v>1314</v>
      </c>
      <c r="AF157" s="60">
        <v>0</v>
      </c>
      <c r="AG157" s="67" t="s">
        <v>1315</v>
      </c>
      <c r="AH157" s="63">
        <v>44761</v>
      </c>
      <c r="AI157" s="59" t="s">
        <v>399</v>
      </c>
      <c r="AJ157" s="52"/>
      <c r="AK157" s="127"/>
      <c r="AL157" s="48"/>
      <c r="AM157" s="60">
        <v>0</v>
      </c>
      <c r="AN157" s="67" t="s">
        <v>1316</v>
      </c>
      <c r="AO157" s="63">
        <v>44852</v>
      </c>
      <c r="AP157" s="59" t="s">
        <v>399</v>
      </c>
      <c r="AQ157" s="134">
        <v>44894</v>
      </c>
      <c r="AR157" s="94">
        <v>0.02</v>
      </c>
      <c r="AS157" s="146" t="s">
        <v>1317</v>
      </c>
      <c r="AT157" s="61">
        <f t="shared" si="54"/>
        <v>0.02</v>
      </c>
      <c r="AU157" s="62" t="str">
        <f t="shared" si="51"/>
        <v>Subactividad ejecutada completamente</v>
      </c>
      <c r="AV157" s="63">
        <v>44944</v>
      </c>
      <c r="AW157" s="62" t="str">
        <f t="shared" si="55"/>
        <v>Cumplida</v>
      </c>
      <c r="AX157" s="64"/>
      <c r="AY157" s="64"/>
      <c r="AZ157" s="64"/>
      <c r="BA157" s="64"/>
    </row>
    <row r="158" spans="1:53" ht="90" customHeight="1">
      <c r="A158" s="65">
        <v>27</v>
      </c>
      <c r="B158" s="66" t="s">
        <v>54</v>
      </c>
      <c r="C158" s="68" t="str">
        <f>IF(B158=Listas!$A$2,Listas!$B$2,IF(B158=Listas!$A$8,Listas!$B$8,IF(B158=Listas!$A$15,Listas!$B$15,IF(B158=Listas!$A$18,Listas!$B$18," "))))</f>
        <v>Incorporar las mejores prácticas organizacionales y tecnológicas que garanticen calidad e integridad de la gestión pública.</v>
      </c>
      <c r="D158" s="68" t="s">
        <v>74</v>
      </c>
      <c r="E158" s="68" t="s">
        <v>1240</v>
      </c>
      <c r="F158" s="68" t="s">
        <v>1295</v>
      </c>
      <c r="G158" s="62">
        <v>1</v>
      </c>
      <c r="H158" s="59" t="s">
        <v>585</v>
      </c>
      <c r="I158" s="68" t="s">
        <v>1318</v>
      </c>
      <c r="J158" s="94">
        <v>0.01</v>
      </c>
      <c r="K158" s="62" t="s">
        <v>16</v>
      </c>
      <c r="L158" s="68" t="s">
        <v>38</v>
      </c>
      <c r="M158" s="68" t="s">
        <v>92</v>
      </c>
      <c r="N158" s="62"/>
      <c r="O158" s="59" t="s">
        <v>218</v>
      </c>
      <c r="P158" s="73"/>
      <c r="Q158" s="71">
        <v>44562</v>
      </c>
      <c r="R158" s="72">
        <v>44742</v>
      </c>
      <c r="S158" s="67" t="s">
        <v>28</v>
      </c>
      <c r="T158" s="67" t="s">
        <v>29</v>
      </c>
      <c r="U158" s="73" t="s">
        <v>77</v>
      </c>
      <c r="V158" s="63"/>
      <c r="W158" s="60">
        <v>0</v>
      </c>
      <c r="X158" s="68"/>
      <c r="Y158" s="60"/>
      <c r="Z158" s="62"/>
      <c r="AA158" s="71"/>
      <c r="AB158" s="67" t="s">
        <v>285</v>
      </c>
      <c r="AC158" s="71">
        <v>44742</v>
      </c>
      <c r="AD158" s="61">
        <v>0.01</v>
      </c>
      <c r="AE158" s="103" t="s">
        <v>1319</v>
      </c>
      <c r="AF158" s="60">
        <v>0.01</v>
      </c>
      <c r="AG158" s="67" t="s">
        <v>1320</v>
      </c>
      <c r="AH158" s="63">
        <v>44761</v>
      </c>
      <c r="AI158" s="59" t="s">
        <v>221</v>
      </c>
      <c r="AJ158" s="52"/>
      <c r="AK158" s="127"/>
      <c r="AL158" s="48"/>
      <c r="AM158" s="60">
        <v>0.01</v>
      </c>
      <c r="AN158" s="67" t="s">
        <v>630</v>
      </c>
      <c r="AO158" s="63">
        <v>44852</v>
      </c>
      <c r="AP158" s="59" t="s">
        <v>221</v>
      </c>
      <c r="AQ158" s="131"/>
      <c r="AR158" s="61"/>
      <c r="AS158" s="46"/>
      <c r="AT158" s="61">
        <f>AM158</f>
        <v>0.01</v>
      </c>
      <c r="AU158" s="62" t="str">
        <f t="shared" si="51"/>
        <v>Subactividad ejecutada completamente</v>
      </c>
      <c r="AV158" s="63">
        <v>44944</v>
      </c>
      <c r="AW158" s="59" t="s">
        <v>221</v>
      </c>
      <c r="AX158" s="64"/>
      <c r="AY158" s="64"/>
      <c r="AZ158" s="64"/>
      <c r="BA158" s="64"/>
    </row>
    <row r="159" spans="1:53" ht="64.5" customHeight="1">
      <c r="A159" s="65">
        <v>28</v>
      </c>
      <c r="B159" s="66" t="s">
        <v>54</v>
      </c>
      <c r="C159" s="68" t="str">
        <f>IF(B159=Listas!$A$2,Listas!$B$2,IF(B159=Listas!$A$8,Listas!$B$8,IF(B159=Listas!$A$15,Listas!$B$15,IF(B159=Listas!$A$18,Listas!$B$18," "))))</f>
        <v>Incorporar las mejores prácticas organizacionales y tecnológicas que garanticen calidad e integridad de la gestión pública.</v>
      </c>
      <c r="D159" s="68" t="s">
        <v>74</v>
      </c>
      <c r="E159" s="68" t="s">
        <v>1240</v>
      </c>
      <c r="F159" s="68" t="s">
        <v>1305</v>
      </c>
      <c r="G159" s="62">
        <v>1</v>
      </c>
      <c r="H159" s="59" t="s">
        <v>585</v>
      </c>
      <c r="I159" s="68" t="s">
        <v>1321</v>
      </c>
      <c r="J159" s="94">
        <v>0.01</v>
      </c>
      <c r="K159" s="62" t="s">
        <v>16</v>
      </c>
      <c r="L159" s="68" t="s">
        <v>38</v>
      </c>
      <c r="M159" s="68" t="s">
        <v>92</v>
      </c>
      <c r="N159" s="62"/>
      <c r="O159" s="59" t="s">
        <v>218</v>
      </c>
      <c r="P159" s="73"/>
      <c r="Q159" s="71">
        <v>44743</v>
      </c>
      <c r="R159" s="72">
        <v>44926</v>
      </c>
      <c r="S159" s="67" t="s">
        <v>28</v>
      </c>
      <c r="T159" s="67" t="s">
        <v>29</v>
      </c>
      <c r="U159" s="73" t="s">
        <v>77</v>
      </c>
      <c r="V159" s="71"/>
      <c r="W159" s="60">
        <v>0</v>
      </c>
      <c r="X159" s="68"/>
      <c r="Y159" s="61"/>
      <c r="Z159" s="62"/>
      <c r="AA159" s="71"/>
      <c r="AB159" s="67" t="s">
        <v>285</v>
      </c>
      <c r="AC159" s="76"/>
      <c r="AD159" s="74">
        <v>0</v>
      </c>
      <c r="AE159" s="75"/>
      <c r="AF159" s="60">
        <v>0</v>
      </c>
      <c r="AG159" s="67" t="s">
        <v>1322</v>
      </c>
      <c r="AH159" s="63">
        <v>44761</v>
      </c>
      <c r="AI159" s="59" t="s">
        <v>399</v>
      </c>
      <c r="AJ159" s="52"/>
      <c r="AK159" s="127"/>
      <c r="AL159" s="48"/>
      <c r="AM159" s="60">
        <v>0</v>
      </c>
      <c r="AN159" s="67" t="s">
        <v>1323</v>
      </c>
      <c r="AO159" s="63">
        <v>44852</v>
      </c>
      <c r="AP159" s="59" t="s">
        <v>399</v>
      </c>
      <c r="AQ159" s="128">
        <v>44868</v>
      </c>
      <c r="AR159" s="94">
        <v>0.01</v>
      </c>
      <c r="AS159" s="47" t="s">
        <v>1324</v>
      </c>
      <c r="AT159" s="61">
        <f t="shared" ref="AT159:AT160" si="56">AR159</f>
        <v>0.01</v>
      </c>
      <c r="AU159" s="62" t="str">
        <f t="shared" si="51"/>
        <v>Subactividad ejecutada completamente</v>
      </c>
      <c r="AV159" s="63">
        <v>44944</v>
      </c>
      <c r="AW159" s="62" t="str">
        <f t="shared" ref="AW159:AW160" si="57">IF(AT159=J159,"Cumplida","Revisar")</f>
        <v>Cumplida</v>
      </c>
      <c r="AX159" s="64"/>
      <c r="AY159" s="64"/>
      <c r="AZ159" s="64"/>
      <c r="BA159" s="64"/>
    </row>
    <row r="160" spans="1:53" ht="99.75" customHeight="1">
      <c r="A160" s="65">
        <v>29</v>
      </c>
      <c r="B160" s="66" t="s">
        <v>54</v>
      </c>
      <c r="C160" s="68" t="str">
        <f>IF(B160=Listas!$A$2,Listas!$B$2,IF(B160=Listas!$A$8,Listas!$B$8,IF(B160=Listas!$A$15,Listas!$B$15,IF(B160=Listas!$A$18,Listas!$B$18," "))))</f>
        <v>Incorporar las mejores prácticas organizacionales y tecnológicas que garanticen calidad e integridad de la gestión pública.</v>
      </c>
      <c r="D160" s="68" t="s">
        <v>74</v>
      </c>
      <c r="E160" s="68" t="s">
        <v>1240</v>
      </c>
      <c r="F160" s="68" t="s">
        <v>1325</v>
      </c>
      <c r="G160" s="62">
        <v>1</v>
      </c>
      <c r="H160" s="59" t="s">
        <v>585</v>
      </c>
      <c r="I160" s="68" t="s">
        <v>1326</v>
      </c>
      <c r="J160" s="94">
        <v>0.04</v>
      </c>
      <c r="K160" s="62" t="s">
        <v>16</v>
      </c>
      <c r="L160" s="68" t="s">
        <v>38</v>
      </c>
      <c r="M160" s="68" t="s">
        <v>92</v>
      </c>
      <c r="N160" s="59" t="s">
        <v>218</v>
      </c>
      <c r="O160" s="70"/>
      <c r="P160" s="73" t="s">
        <v>52</v>
      </c>
      <c r="Q160" s="71">
        <v>44562</v>
      </c>
      <c r="R160" s="72">
        <v>44651</v>
      </c>
      <c r="S160" s="67" t="s">
        <v>28</v>
      </c>
      <c r="T160" s="67" t="s">
        <v>29</v>
      </c>
      <c r="U160" s="73" t="s">
        <v>77</v>
      </c>
      <c r="V160" s="63">
        <v>44651</v>
      </c>
      <c r="W160" s="60">
        <v>0</v>
      </c>
      <c r="X160" s="124" t="s">
        <v>1327</v>
      </c>
      <c r="Y160" s="60">
        <v>0</v>
      </c>
      <c r="Z160" s="67" t="s">
        <v>1328</v>
      </c>
      <c r="AA160" s="63">
        <v>44670</v>
      </c>
      <c r="AB160" s="67" t="s">
        <v>337</v>
      </c>
      <c r="AC160" s="76"/>
      <c r="AD160" s="74"/>
      <c r="AE160" s="75"/>
      <c r="AF160" s="60">
        <v>0</v>
      </c>
      <c r="AG160" s="67" t="s">
        <v>1329</v>
      </c>
      <c r="AH160" s="63">
        <v>44761</v>
      </c>
      <c r="AI160" s="59" t="s">
        <v>337</v>
      </c>
      <c r="AJ160" s="52"/>
      <c r="AK160" s="60">
        <v>0.03</v>
      </c>
      <c r="AL160" s="67" t="s">
        <v>1330</v>
      </c>
      <c r="AM160" s="60">
        <v>0.03</v>
      </c>
      <c r="AN160" s="67" t="s">
        <v>1331</v>
      </c>
      <c r="AO160" s="63">
        <v>44852</v>
      </c>
      <c r="AP160" s="59" t="s">
        <v>337</v>
      </c>
      <c r="AQ160" s="134">
        <v>44893</v>
      </c>
      <c r="AR160" s="60">
        <v>0.04</v>
      </c>
      <c r="AS160" s="47" t="s">
        <v>1332</v>
      </c>
      <c r="AT160" s="61">
        <f t="shared" si="56"/>
        <v>0.04</v>
      </c>
      <c r="AU160" s="62" t="str">
        <f t="shared" si="51"/>
        <v>Subactividad ejecutada completamente</v>
      </c>
      <c r="AV160" s="63">
        <v>44944</v>
      </c>
      <c r="AW160" s="62" t="str">
        <f t="shared" si="57"/>
        <v>Cumplida</v>
      </c>
      <c r="AX160" s="64"/>
      <c r="AY160" s="64"/>
      <c r="AZ160" s="64"/>
      <c r="BA160" s="64"/>
    </row>
    <row r="161" spans="1:53" ht="64.5" customHeight="1">
      <c r="A161" s="65">
        <v>30</v>
      </c>
      <c r="B161" s="66" t="s">
        <v>110</v>
      </c>
      <c r="C161" s="68" t="str">
        <f>IF(B161=Listas!$A$2,Listas!$B$2,IF(B161=Listas!$A$8,Listas!$B$8,IF(B161=Listas!$A$15,Listas!$B$15,IF(B161=Listas!$A$18,Listas!$B$18," "))))</f>
        <v>Desarrollar las acciones necesarias que permitan materializar los planes, programas y proyectos en el sector minero energético.</v>
      </c>
      <c r="D161" s="68" t="s">
        <v>112</v>
      </c>
      <c r="E161" s="68" t="s">
        <v>1240</v>
      </c>
      <c r="F161" s="68" t="s">
        <v>1333</v>
      </c>
      <c r="G161" s="62">
        <v>1</v>
      </c>
      <c r="H161" s="59" t="s">
        <v>585</v>
      </c>
      <c r="I161" s="68" t="s">
        <v>1334</v>
      </c>
      <c r="J161" s="94">
        <v>0.02</v>
      </c>
      <c r="K161" s="62" t="s">
        <v>16</v>
      </c>
      <c r="L161" s="68" t="s">
        <v>38</v>
      </c>
      <c r="M161" s="68" t="s">
        <v>92</v>
      </c>
      <c r="N161" s="62"/>
      <c r="O161" s="59" t="s">
        <v>218</v>
      </c>
      <c r="P161" s="73"/>
      <c r="Q161" s="71">
        <v>44571</v>
      </c>
      <c r="R161" s="72">
        <v>44651</v>
      </c>
      <c r="S161" s="67" t="s">
        <v>28</v>
      </c>
      <c r="T161" s="67" t="s">
        <v>29</v>
      </c>
      <c r="U161" s="73" t="s">
        <v>77</v>
      </c>
      <c r="V161" s="63">
        <v>44636</v>
      </c>
      <c r="W161" s="60">
        <v>0.02</v>
      </c>
      <c r="X161" s="124" t="s">
        <v>1335</v>
      </c>
      <c r="Y161" s="60">
        <v>0.02</v>
      </c>
      <c r="Z161" s="67" t="s">
        <v>1275</v>
      </c>
      <c r="AA161" s="63">
        <v>44670</v>
      </c>
      <c r="AB161" s="67" t="s">
        <v>221</v>
      </c>
      <c r="AC161" s="76"/>
      <c r="AD161" s="74"/>
      <c r="AE161" s="75"/>
      <c r="AF161" s="60">
        <v>0.02</v>
      </c>
      <c r="AG161" s="67" t="s">
        <v>560</v>
      </c>
      <c r="AH161" s="63">
        <v>44761</v>
      </c>
      <c r="AI161" s="59" t="s">
        <v>221</v>
      </c>
      <c r="AJ161" s="52"/>
      <c r="AK161" s="127"/>
      <c r="AL161" s="48"/>
      <c r="AM161" s="60">
        <v>0.02</v>
      </c>
      <c r="AN161" s="67" t="s">
        <v>560</v>
      </c>
      <c r="AO161" s="63">
        <v>44852</v>
      </c>
      <c r="AP161" s="59" t="s">
        <v>221</v>
      </c>
      <c r="AQ161" s="131"/>
      <c r="AR161" s="61"/>
      <c r="AS161" s="46"/>
      <c r="AT161" s="61">
        <f>AM161</f>
        <v>0.02</v>
      </c>
      <c r="AU161" s="62" t="str">
        <f t="shared" si="51"/>
        <v>Subactividad ejecutada completamente</v>
      </c>
      <c r="AV161" s="63">
        <v>44944</v>
      </c>
      <c r="AW161" s="59" t="s">
        <v>221</v>
      </c>
      <c r="AX161" s="64"/>
      <c r="AY161" s="64"/>
      <c r="AZ161" s="64"/>
      <c r="BA161" s="64"/>
    </row>
    <row r="162" spans="1:53" ht="93" customHeight="1">
      <c r="A162" s="65">
        <v>31</v>
      </c>
      <c r="B162" s="66" t="s">
        <v>110</v>
      </c>
      <c r="C162" s="68" t="str">
        <f>IF(B162=Listas!$A$2,Listas!$B$2,IF(B162=Listas!$A$8,Listas!$B$8,IF(B162=Listas!$A$15,Listas!$B$15,IF(B162=Listas!$A$18,Listas!$B$18," "))))</f>
        <v>Desarrollar las acciones necesarias que permitan materializar los planes, programas y proyectos en el sector minero energético.</v>
      </c>
      <c r="D162" s="68" t="s">
        <v>112</v>
      </c>
      <c r="E162" s="68" t="s">
        <v>1240</v>
      </c>
      <c r="F162" s="68" t="s">
        <v>1333</v>
      </c>
      <c r="G162" s="62">
        <v>1</v>
      </c>
      <c r="H162" s="59" t="s">
        <v>585</v>
      </c>
      <c r="I162" s="68" t="s">
        <v>1336</v>
      </c>
      <c r="J162" s="94">
        <v>0.01</v>
      </c>
      <c r="K162" s="62" t="s">
        <v>16</v>
      </c>
      <c r="L162" s="68" t="s">
        <v>38</v>
      </c>
      <c r="M162" s="68" t="s">
        <v>92</v>
      </c>
      <c r="N162" s="62"/>
      <c r="O162" s="59" t="s">
        <v>218</v>
      </c>
      <c r="P162" s="73"/>
      <c r="Q162" s="71">
        <v>44562</v>
      </c>
      <c r="R162" s="72">
        <v>44926</v>
      </c>
      <c r="S162" s="67" t="s">
        <v>28</v>
      </c>
      <c r="T162" s="67" t="s">
        <v>29</v>
      </c>
      <c r="U162" s="73" t="s">
        <v>77</v>
      </c>
      <c r="V162" s="63"/>
      <c r="W162" s="60">
        <v>0</v>
      </c>
      <c r="X162" s="68"/>
      <c r="Y162" s="60"/>
      <c r="Z162" s="62"/>
      <c r="AA162" s="71"/>
      <c r="AB162" s="67" t="s">
        <v>285</v>
      </c>
      <c r="AC162" s="76"/>
      <c r="AD162" s="74">
        <v>0</v>
      </c>
      <c r="AE162" s="75"/>
      <c r="AF162" s="60">
        <v>0</v>
      </c>
      <c r="AG162" s="67" t="s">
        <v>1337</v>
      </c>
      <c r="AH162" s="63">
        <v>44761</v>
      </c>
      <c r="AI162" s="59" t="s">
        <v>399</v>
      </c>
      <c r="AJ162" s="52"/>
      <c r="AK162" s="127"/>
      <c r="AL162" s="48"/>
      <c r="AM162" s="60">
        <v>0</v>
      </c>
      <c r="AN162" s="67" t="s">
        <v>1338</v>
      </c>
      <c r="AO162" s="63">
        <v>44852</v>
      </c>
      <c r="AP162" s="59" t="s">
        <v>399</v>
      </c>
      <c r="AQ162" s="134">
        <v>44921</v>
      </c>
      <c r="AR162" s="94">
        <v>0.01</v>
      </c>
      <c r="AS162" s="56" t="s">
        <v>1339</v>
      </c>
      <c r="AT162" s="61">
        <v>0</v>
      </c>
      <c r="AU162" s="62" t="str">
        <f t="shared" si="51"/>
        <v>Subactividad no cumplida</v>
      </c>
      <c r="AV162" s="63">
        <v>44944</v>
      </c>
      <c r="AW162" s="59" t="s">
        <v>337</v>
      </c>
      <c r="AX162" s="64"/>
      <c r="AY162" s="64"/>
      <c r="AZ162" s="64"/>
      <c r="BA162" s="64"/>
    </row>
    <row r="163" spans="1:53" ht="64.5" customHeight="1">
      <c r="A163" s="65">
        <v>32</v>
      </c>
      <c r="B163" s="66" t="s">
        <v>94</v>
      </c>
      <c r="C163" s="68" t="str">
        <f>IF(B163=Listas!$A$2,Listas!$B$2,IF(B163=Listas!$A$8,Listas!$B$8,IF(B163=Listas!$A$15,Listas!$B$15,IF(B163=Listas!$A$18,Listas!$B$18," "))))</f>
        <v>Orientar el aprovechamiento y uso eficiente y responsable de los recursos minero – energéticos.</v>
      </c>
      <c r="D163" s="68" t="s">
        <v>96</v>
      </c>
      <c r="E163" s="68" t="s">
        <v>1240</v>
      </c>
      <c r="F163" s="68" t="s">
        <v>1333</v>
      </c>
      <c r="G163" s="62">
        <v>1</v>
      </c>
      <c r="H163" s="59" t="s">
        <v>585</v>
      </c>
      <c r="I163" s="68" t="s">
        <v>1340</v>
      </c>
      <c r="J163" s="94">
        <v>0.02</v>
      </c>
      <c r="K163" s="62" t="s">
        <v>16</v>
      </c>
      <c r="L163" s="68" t="s">
        <v>38</v>
      </c>
      <c r="M163" s="68" t="s">
        <v>92</v>
      </c>
      <c r="N163" s="59" t="s">
        <v>218</v>
      </c>
      <c r="O163" s="70"/>
      <c r="P163" s="73" t="s">
        <v>1341</v>
      </c>
      <c r="Q163" s="71">
        <v>44562</v>
      </c>
      <c r="R163" s="72">
        <v>44926</v>
      </c>
      <c r="S163" s="67" t="s">
        <v>28</v>
      </c>
      <c r="T163" s="67" t="s">
        <v>29</v>
      </c>
      <c r="U163" s="73" t="s">
        <v>77</v>
      </c>
      <c r="V163" s="63"/>
      <c r="W163" s="60">
        <v>0</v>
      </c>
      <c r="X163" s="68"/>
      <c r="Y163" s="60"/>
      <c r="Z163" s="62"/>
      <c r="AA163" s="71"/>
      <c r="AB163" s="67" t="s">
        <v>285</v>
      </c>
      <c r="AC163" s="76"/>
      <c r="AD163" s="74">
        <v>0</v>
      </c>
      <c r="AE163" s="75"/>
      <c r="AF163" s="60">
        <v>0</v>
      </c>
      <c r="AG163" s="67" t="s">
        <v>1337</v>
      </c>
      <c r="AH163" s="63">
        <v>44761</v>
      </c>
      <c r="AI163" s="59" t="s">
        <v>399</v>
      </c>
      <c r="AJ163" s="52"/>
      <c r="AK163" s="127"/>
      <c r="AL163" s="48"/>
      <c r="AM163" s="60">
        <v>0</v>
      </c>
      <c r="AN163" s="67" t="s">
        <v>1338</v>
      </c>
      <c r="AO163" s="63">
        <v>44852</v>
      </c>
      <c r="AP163" s="59" t="s">
        <v>399</v>
      </c>
      <c r="AQ163" s="128">
        <v>44895</v>
      </c>
      <c r="AR163" s="94">
        <v>0.02</v>
      </c>
      <c r="AS163" s="47" t="s">
        <v>1342</v>
      </c>
      <c r="AT163" s="61">
        <f>AR163</f>
        <v>0.02</v>
      </c>
      <c r="AU163" s="62" t="str">
        <f t="shared" si="51"/>
        <v>Subactividad ejecutada completamente</v>
      </c>
      <c r="AV163" s="63">
        <v>44944</v>
      </c>
      <c r="AW163" s="62" t="str">
        <f>IF(AT163=J163,"Cumplida","Revisar")</f>
        <v>Cumplida</v>
      </c>
      <c r="AX163" s="64"/>
      <c r="AY163" s="64"/>
      <c r="AZ163" s="64"/>
      <c r="BA163" s="64"/>
    </row>
    <row r="164" spans="1:53" ht="96.75" customHeight="1">
      <c r="A164" s="65">
        <v>33</v>
      </c>
      <c r="B164" s="66" t="s">
        <v>94</v>
      </c>
      <c r="C164" s="68" t="str">
        <f>IF(B164=Listas!$A$2,Listas!$B$2,IF(B164=Listas!$A$8,Listas!$B$8,IF(B164=Listas!$A$15,Listas!$B$15,IF(B164=Listas!$A$18,Listas!$B$18," "))))</f>
        <v>Orientar el aprovechamiento y uso eficiente y responsable de los recursos minero – energéticos.</v>
      </c>
      <c r="D164" s="147" t="s">
        <v>96</v>
      </c>
      <c r="E164" s="68" t="s">
        <v>1240</v>
      </c>
      <c r="F164" s="68" t="s">
        <v>1343</v>
      </c>
      <c r="G164" s="62">
        <v>1</v>
      </c>
      <c r="H164" s="59" t="s">
        <v>585</v>
      </c>
      <c r="I164" s="68" t="s">
        <v>1344</v>
      </c>
      <c r="J164" s="94">
        <v>0.02</v>
      </c>
      <c r="K164" s="62" t="s">
        <v>16</v>
      </c>
      <c r="L164" s="68" t="s">
        <v>38</v>
      </c>
      <c r="M164" s="68" t="s">
        <v>92</v>
      </c>
      <c r="N164" s="59" t="s">
        <v>218</v>
      </c>
      <c r="O164" s="70"/>
      <c r="P164" s="73" t="s">
        <v>83</v>
      </c>
      <c r="Q164" s="71">
        <v>44566</v>
      </c>
      <c r="R164" s="72">
        <v>44742</v>
      </c>
      <c r="S164" s="67" t="s">
        <v>28</v>
      </c>
      <c r="T164" s="67" t="s">
        <v>29</v>
      </c>
      <c r="U164" s="73" t="s">
        <v>77</v>
      </c>
      <c r="V164" s="63"/>
      <c r="W164" s="60">
        <v>0</v>
      </c>
      <c r="X164" s="68"/>
      <c r="Y164" s="60"/>
      <c r="Z164" s="62"/>
      <c r="AA164" s="71"/>
      <c r="AB164" s="67" t="s">
        <v>285</v>
      </c>
      <c r="AC164" s="71">
        <v>44742</v>
      </c>
      <c r="AD164" s="61">
        <v>0.02</v>
      </c>
      <c r="AE164" s="148" t="s">
        <v>1345</v>
      </c>
      <c r="AF164" s="60">
        <v>0.02</v>
      </c>
      <c r="AG164" s="67" t="s">
        <v>1346</v>
      </c>
      <c r="AH164" s="63">
        <v>44761</v>
      </c>
      <c r="AI164" s="59" t="s">
        <v>221</v>
      </c>
      <c r="AJ164" s="52"/>
      <c r="AK164" s="127"/>
      <c r="AL164" s="48"/>
      <c r="AM164" s="60">
        <v>0.02</v>
      </c>
      <c r="AN164" s="67" t="s">
        <v>1347</v>
      </c>
      <c r="AO164" s="63">
        <v>44852</v>
      </c>
      <c r="AP164" s="59" t="s">
        <v>221</v>
      </c>
      <c r="AQ164" s="131"/>
      <c r="AR164" s="61"/>
      <c r="AS164" s="46"/>
      <c r="AT164" s="61">
        <f t="shared" ref="AT164:AT167" si="58">AM164</f>
        <v>0.02</v>
      </c>
      <c r="AU164" s="62" t="str">
        <f t="shared" si="51"/>
        <v>Subactividad ejecutada completamente</v>
      </c>
      <c r="AV164" s="63">
        <v>44944</v>
      </c>
      <c r="AW164" s="59" t="s">
        <v>221</v>
      </c>
      <c r="AX164" s="64"/>
      <c r="AY164" s="64"/>
      <c r="AZ164" s="64"/>
      <c r="BA164" s="64"/>
    </row>
    <row r="165" spans="1:53" ht="203.25" customHeight="1">
      <c r="A165" s="149">
        <v>1</v>
      </c>
      <c r="B165" s="66" t="s">
        <v>94</v>
      </c>
      <c r="C165" s="150" t="str">
        <f>IF(B165=Listas!$A$2,Listas!$B$2,IF(B165=Listas!$A$8,Listas!$B$8,IF(B165=Listas!$A$15,Listas!$B$15,IF(B165=Listas!$A$18,Listas!$B$18," "))))</f>
        <v>Orientar el aprovechamiento y uso eficiente y responsable de los recursos minero – energéticos.</v>
      </c>
      <c r="D165" s="151" t="s">
        <v>96</v>
      </c>
      <c r="E165" s="122" t="s">
        <v>1348</v>
      </c>
      <c r="F165" s="122" t="s">
        <v>1349</v>
      </c>
      <c r="G165" s="152">
        <v>1</v>
      </c>
      <c r="H165" s="62" t="s">
        <v>227</v>
      </c>
      <c r="I165" s="153" t="s">
        <v>1350</v>
      </c>
      <c r="J165" s="69">
        <v>0.1</v>
      </c>
      <c r="K165" s="152" t="s">
        <v>16</v>
      </c>
      <c r="L165" s="122" t="s">
        <v>65</v>
      </c>
      <c r="M165" s="154" t="s">
        <v>98</v>
      </c>
      <c r="N165" s="155"/>
      <c r="O165" s="59" t="s">
        <v>218</v>
      </c>
      <c r="P165" s="156"/>
      <c r="Q165" s="157">
        <v>44663</v>
      </c>
      <c r="R165" s="158">
        <v>44782</v>
      </c>
      <c r="S165" s="67" t="s">
        <v>28</v>
      </c>
      <c r="T165" s="67" t="s">
        <v>29</v>
      </c>
      <c r="U165" s="159" t="s">
        <v>22</v>
      </c>
      <c r="V165" s="59"/>
      <c r="W165" s="60">
        <v>0</v>
      </c>
      <c r="X165" s="67"/>
      <c r="Y165" s="160"/>
      <c r="Z165" s="161"/>
      <c r="AA165" s="162"/>
      <c r="AB165" s="67" t="s">
        <v>285</v>
      </c>
      <c r="AC165" s="76">
        <v>44742</v>
      </c>
      <c r="AD165" s="74">
        <v>0.08</v>
      </c>
      <c r="AE165" s="75" t="s">
        <v>1351</v>
      </c>
      <c r="AF165" s="90">
        <v>0.08</v>
      </c>
      <c r="AG165" s="122" t="s">
        <v>1352</v>
      </c>
      <c r="AH165" s="63">
        <v>44762</v>
      </c>
      <c r="AI165" s="59" t="s">
        <v>246</v>
      </c>
      <c r="AJ165" s="58">
        <v>44795</v>
      </c>
      <c r="AK165" s="57">
        <v>0.1</v>
      </c>
      <c r="AL165" s="75" t="s">
        <v>1353</v>
      </c>
      <c r="AM165" s="163">
        <v>0.1</v>
      </c>
      <c r="AN165" s="154" t="s">
        <v>1354</v>
      </c>
      <c r="AO165" s="63">
        <v>44852</v>
      </c>
      <c r="AP165" s="59" t="s">
        <v>221</v>
      </c>
      <c r="AQ165" s="71"/>
      <c r="AR165" s="61"/>
      <c r="AS165" s="161"/>
      <c r="AT165" s="61">
        <f t="shared" si="58"/>
        <v>0.1</v>
      </c>
      <c r="AU165" s="62" t="str">
        <f t="shared" si="51"/>
        <v>Subactividad ejecutada completamente</v>
      </c>
      <c r="AV165" s="164">
        <v>44944</v>
      </c>
      <c r="AW165" s="59" t="s">
        <v>221</v>
      </c>
      <c r="AX165" s="165"/>
      <c r="AY165" s="165"/>
      <c r="AZ165" s="165"/>
      <c r="BA165" s="165"/>
    </row>
    <row r="166" spans="1:53" ht="105.75" customHeight="1">
      <c r="A166" s="166">
        <v>1</v>
      </c>
      <c r="B166" s="66" t="s">
        <v>94</v>
      </c>
      <c r="C166" s="167" t="str">
        <f>IF(B166=Listas!$A$2,Listas!$B$2,IF(B166=Listas!$A$8,Listas!$B$8,IF(B166=Listas!$A$15,Listas!$B$15,IF(B166=Listas!$A$18,Listas!$B$18," "))))</f>
        <v>Orientar el aprovechamiento y uso eficiente y responsable de los recursos minero – energéticos.</v>
      </c>
      <c r="D166" s="151" t="s">
        <v>96</v>
      </c>
      <c r="E166" s="168" t="s">
        <v>1348</v>
      </c>
      <c r="F166" s="168" t="s">
        <v>1355</v>
      </c>
      <c r="G166" s="169">
        <v>1</v>
      </c>
      <c r="H166" s="62" t="s">
        <v>227</v>
      </c>
      <c r="I166" s="170" t="s">
        <v>1356</v>
      </c>
      <c r="J166" s="69">
        <v>0.1</v>
      </c>
      <c r="K166" s="169" t="s">
        <v>16</v>
      </c>
      <c r="L166" s="168" t="s">
        <v>65</v>
      </c>
      <c r="M166" s="170" t="s">
        <v>98</v>
      </c>
      <c r="N166" s="171"/>
      <c r="O166" s="59" t="s">
        <v>218</v>
      </c>
      <c r="P166" s="172"/>
      <c r="Q166" s="173">
        <v>44682</v>
      </c>
      <c r="R166" s="174">
        <v>44742</v>
      </c>
      <c r="S166" s="67" t="s">
        <v>28</v>
      </c>
      <c r="T166" s="67" t="s">
        <v>29</v>
      </c>
      <c r="U166" s="175" t="s">
        <v>22</v>
      </c>
      <c r="V166" s="59"/>
      <c r="W166" s="60">
        <v>0</v>
      </c>
      <c r="X166" s="67"/>
      <c r="Y166" s="176"/>
      <c r="Z166" s="177"/>
      <c r="AA166" s="178"/>
      <c r="AB166" s="67" t="s">
        <v>285</v>
      </c>
      <c r="AC166" s="76">
        <v>44743</v>
      </c>
      <c r="AD166" s="74">
        <v>0.1</v>
      </c>
      <c r="AE166" s="75" t="s">
        <v>1357</v>
      </c>
      <c r="AF166" s="98">
        <v>0.1</v>
      </c>
      <c r="AG166" s="168" t="s">
        <v>1358</v>
      </c>
      <c r="AH166" s="63">
        <v>44762</v>
      </c>
      <c r="AI166" s="59" t="s">
        <v>221</v>
      </c>
      <c r="AJ166" s="52"/>
      <c r="AK166" s="127"/>
      <c r="AL166" s="50" t="s">
        <v>1359</v>
      </c>
      <c r="AM166" s="98">
        <v>0.1</v>
      </c>
      <c r="AN166" s="168" t="s">
        <v>630</v>
      </c>
      <c r="AO166" s="63">
        <v>44852</v>
      </c>
      <c r="AP166" s="59" t="s">
        <v>221</v>
      </c>
      <c r="AQ166" s="71"/>
      <c r="AR166" s="61"/>
      <c r="AS166" s="177"/>
      <c r="AT166" s="61">
        <f t="shared" si="58"/>
        <v>0.1</v>
      </c>
      <c r="AU166" s="62" t="str">
        <f t="shared" si="51"/>
        <v>Subactividad ejecutada completamente</v>
      </c>
      <c r="AV166" s="173">
        <v>44944</v>
      </c>
      <c r="AW166" s="59" t="s">
        <v>221</v>
      </c>
      <c r="AX166" s="165"/>
      <c r="AY166" s="165"/>
      <c r="AZ166" s="165"/>
      <c r="BA166" s="165"/>
    </row>
    <row r="167" spans="1:53" ht="354" customHeight="1">
      <c r="A167" s="166">
        <v>1</v>
      </c>
      <c r="B167" s="66" t="s">
        <v>94</v>
      </c>
      <c r="C167" s="167" t="str">
        <f>IF(B167=Listas!$A$2,Listas!$B$2,IF(B167=Listas!$A$8,Listas!$B$8,IF(B167=Listas!$A$15,Listas!$B$15,IF(B167=Listas!$A$18,Listas!$B$18," "))))</f>
        <v>Orientar el aprovechamiento y uso eficiente y responsable de los recursos minero – energéticos.</v>
      </c>
      <c r="D167" s="151" t="s">
        <v>96</v>
      </c>
      <c r="E167" s="168" t="s">
        <v>1348</v>
      </c>
      <c r="F167" s="168" t="s">
        <v>1360</v>
      </c>
      <c r="G167" s="169">
        <v>1</v>
      </c>
      <c r="H167" s="62" t="s">
        <v>227</v>
      </c>
      <c r="I167" s="170" t="s">
        <v>1361</v>
      </c>
      <c r="J167" s="69">
        <v>0.05</v>
      </c>
      <c r="K167" s="169" t="s">
        <v>16</v>
      </c>
      <c r="L167" s="168" t="s">
        <v>65</v>
      </c>
      <c r="M167" s="170" t="s">
        <v>98</v>
      </c>
      <c r="N167" s="171"/>
      <c r="O167" s="59" t="s">
        <v>218</v>
      </c>
      <c r="P167" s="172"/>
      <c r="Q167" s="173">
        <v>44652</v>
      </c>
      <c r="R167" s="174">
        <v>44772</v>
      </c>
      <c r="S167" s="67" t="s">
        <v>28</v>
      </c>
      <c r="T167" s="67" t="s">
        <v>29</v>
      </c>
      <c r="U167" s="175" t="s">
        <v>22</v>
      </c>
      <c r="V167" s="59"/>
      <c r="W167" s="60">
        <v>0</v>
      </c>
      <c r="X167" s="67"/>
      <c r="Y167" s="176"/>
      <c r="Z167" s="177"/>
      <c r="AA167" s="178"/>
      <c r="AB167" s="67" t="s">
        <v>285</v>
      </c>
      <c r="AC167" s="76"/>
      <c r="AD167" s="74">
        <v>0</v>
      </c>
      <c r="AE167" s="75" t="s">
        <v>1362</v>
      </c>
      <c r="AF167" s="98">
        <v>0</v>
      </c>
      <c r="AG167" s="168" t="s">
        <v>1363</v>
      </c>
      <c r="AH167" s="63">
        <v>44762</v>
      </c>
      <c r="AI167" s="59" t="s">
        <v>399</v>
      </c>
      <c r="AJ167" s="58">
        <v>44827</v>
      </c>
      <c r="AK167" s="57">
        <v>0.05</v>
      </c>
      <c r="AL167" s="75" t="s">
        <v>1364</v>
      </c>
      <c r="AM167" s="123">
        <v>0.05</v>
      </c>
      <c r="AN167" s="154" t="s">
        <v>1354</v>
      </c>
      <c r="AO167" s="63">
        <v>44852</v>
      </c>
      <c r="AP167" s="59" t="s">
        <v>221</v>
      </c>
      <c r="AQ167" s="71"/>
      <c r="AR167" s="61"/>
      <c r="AS167" s="177"/>
      <c r="AT167" s="61">
        <f t="shared" si="58"/>
        <v>0.05</v>
      </c>
      <c r="AU167" s="62" t="str">
        <f t="shared" si="51"/>
        <v>Subactividad ejecutada completamente</v>
      </c>
      <c r="AV167" s="173">
        <v>44944</v>
      </c>
      <c r="AW167" s="59" t="s">
        <v>221</v>
      </c>
      <c r="AX167" s="165"/>
      <c r="AY167" s="165"/>
      <c r="AZ167" s="165"/>
      <c r="BA167" s="165"/>
    </row>
    <row r="168" spans="1:53" ht="208.5" customHeight="1">
      <c r="A168" s="166">
        <v>1</v>
      </c>
      <c r="B168" s="66" t="s">
        <v>94</v>
      </c>
      <c r="C168" s="167" t="str">
        <f>IF(B168=Listas!$A$2,Listas!$B$2,IF(B168=Listas!$A$8,Listas!$B$8,IF(B168=Listas!$A$15,Listas!$B$15,IF(B168=Listas!$A$18,Listas!$B$18," "))))</f>
        <v>Orientar el aprovechamiento y uso eficiente y responsable de los recursos minero – energéticos.</v>
      </c>
      <c r="D168" s="151" t="s">
        <v>96</v>
      </c>
      <c r="E168" s="168" t="s">
        <v>1348</v>
      </c>
      <c r="F168" s="168" t="s">
        <v>1365</v>
      </c>
      <c r="G168" s="169">
        <v>1</v>
      </c>
      <c r="H168" s="62" t="s">
        <v>227</v>
      </c>
      <c r="I168" s="170" t="s">
        <v>1366</v>
      </c>
      <c r="J168" s="69">
        <v>0.1</v>
      </c>
      <c r="K168" s="169" t="s">
        <v>23</v>
      </c>
      <c r="L168" s="168" t="s">
        <v>65</v>
      </c>
      <c r="M168" s="170" t="s">
        <v>98</v>
      </c>
      <c r="N168" s="171"/>
      <c r="O168" s="59" t="s">
        <v>218</v>
      </c>
      <c r="P168" s="172"/>
      <c r="Q168" s="173">
        <v>44593</v>
      </c>
      <c r="R168" s="174">
        <v>44804</v>
      </c>
      <c r="S168" s="67" t="s">
        <v>28</v>
      </c>
      <c r="T168" s="67" t="s">
        <v>29</v>
      </c>
      <c r="U168" s="175" t="s">
        <v>77</v>
      </c>
      <c r="V168" s="63">
        <v>44651</v>
      </c>
      <c r="W168" s="60">
        <v>0.01</v>
      </c>
      <c r="X168" s="67" t="s">
        <v>1367</v>
      </c>
      <c r="Y168" s="60">
        <v>0.01</v>
      </c>
      <c r="Z168" s="168" t="s">
        <v>1368</v>
      </c>
      <c r="AA168" s="63">
        <v>44670</v>
      </c>
      <c r="AB168" s="67" t="s">
        <v>231</v>
      </c>
      <c r="AC168" s="76">
        <v>44733</v>
      </c>
      <c r="AD168" s="74">
        <v>0.03</v>
      </c>
      <c r="AE168" s="75" t="s">
        <v>1369</v>
      </c>
      <c r="AF168" s="98">
        <v>0.04</v>
      </c>
      <c r="AG168" s="168" t="s">
        <v>1370</v>
      </c>
      <c r="AH168" s="63">
        <v>44762</v>
      </c>
      <c r="AI168" s="59" t="s">
        <v>246</v>
      </c>
      <c r="AJ168" s="58">
        <v>44820</v>
      </c>
      <c r="AK168" s="57">
        <v>7.0000000000000007E-2</v>
      </c>
      <c r="AL168" s="50" t="s">
        <v>1371</v>
      </c>
      <c r="AM168" s="123">
        <v>7.0000000000000007E-2</v>
      </c>
      <c r="AN168" s="137" t="s">
        <v>1372</v>
      </c>
      <c r="AO168" s="63">
        <v>44852</v>
      </c>
      <c r="AP168" s="169" t="s">
        <v>337</v>
      </c>
      <c r="AQ168" s="63">
        <v>44915</v>
      </c>
      <c r="AR168" s="60">
        <v>0.1</v>
      </c>
      <c r="AS168" s="168" t="s">
        <v>1373</v>
      </c>
      <c r="AT168" s="61">
        <f t="shared" ref="AT168:AT169" si="59">AR168</f>
        <v>0.1</v>
      </c>
      <c r="AU168" s="62" t="str">
        <f t="shared" si="51"/>
        <v>Subactividad ejecutada completamente</v>
      </c>
      <c r="AV168" s="173">
        <v>44944</v>
      </c>
      <c r="AW168" s="62" t="str">
        <f t="shared" ref="AW168:AW169" si="60">IF(AT168=J168,"Cumplida","Revisar")</f>
        <v>Cumplida</v>
      </c>
      <c r="AX168" s="165"/>
      <c r="AY168" s="165"/>
      <c r="AZ168" s="165"/>
      <c r="BA168" s="165"/>
    </row>
    <row r="169" spans="1:53" ht="95.25" customHeight="1">
      <c r="A169" s="166">
        <v>2</v>
      </c>
      <c r="B169" s="66" t="s">
        <v>10</v>
      </c>
      <c r="C169" s="167" t="str">
        <f>IF(B169=Listas!$A$2,Listas!$B$2,IF(B169=Listas!$A$8,Listas!$B$8,IF(B169=Listas!$A$15,Listas!$B$15,IF(B169=Listas!$A$18,Listas!$B$18," "))))</f>
        <v>Generar valor público, económico y social, a partir del conocimiento integral de los recursos minero-energéticos.</v>
      </c>
      <c r="D169" s="75" t="s">
        <v>12</v>
      </c>
      <c r="E169" s="168" t="s">
        <v>1374</v>
      </c>
      <c r="F169" s="168" t="s">
        <v>1375</v>
      </c>
      <c r="G169" s="169">
        <v>13</v>
      </c>
      <c r="H169" s="169" t="s">
        <v>1376</v>
      </c>
      <c r="I169" s="168" t="s">
        <v>1377</v>
      </c>
      <c r="J169" s="69">
        <v>0.2</v>
      </c>
      <c r="K169" s="169" t="s">
        <v>23</v>
      </c>
      <c r="L169" s="168" t="s">
        <v>77</v>
      </c>
      <c r="M169" s="168" t="s">
        <v>98</v>
      </c>
      <c r="N169" s="171"/>
      <c r="O169" s="59" t="s">
        <v>218</v>
      </c>
      <c r="P169" s="172"/>
      <c r="Q169" s="173">
        <v>44562</v>
      </c>
      <c r="R169" s="174">
        <v>44926</v>
      </c>
      <c r="S169" s="67" t="s">
        <v>28</v>
      </c>
      <c r="T169" s="67" t="s">
        <v>29</v>
      </c>
      <c r="U169" s="175" t="s">
        <v>77</v>
      </c>
      <c r="V169" s="63">
        <v>44648</v>
      </c>
      <c r="W169" s="60">
        <v>0.05</v>
      </c>
      <c r="X169" s="67" t="s">
        <v>1378</v>
      </c>
      <c r="Y169" s="60">
        <v>0.05</v>
      </c>
      <c r="Z169" s="168" t="s">
        <v>1379</v>
      </c>
      <c r="AA169" s="63">
        <v>44670</v>
      </c>
      <c r="AB169" s="67" t="s">
        <v>231</v>
      </c>
      <c r="AC169" s="76">
        <v>44740</v>
      </c>
      <c r="AD169" s="74">
        <v>0.1</v>
      </c>
      <c r="AE169" s="67" t="s">
        <v>1380</v>
      </c>
      <c r="AF169" s="98">
        <v>0.1</v>
      </c>
      <c r="AG169" s="168" t="s">
        <v>1381</v>
      </c>
      <c r="AH169" s="63">
        <v>44762</v>
      </c>
      <c r="AI169" s="59" t="s">
        <v>246</v>
      </c>
      <c r="AJ169" s="58">
        <v>44834</v>
      </c>
      <c r="AK169" s="57">
        <v>0.15</v>
      </c>
      <c r="AL169" s="67" t="s">
        <v>1380</v>
      </c>
      <c r="AM169" s="123">
        <v>0.15</v>
      </c>
      <c r="AN169" s="168" t="s">
        <v>1382</v>
      </c>
      <c r="AO169" s="63">
        <v>44852</v>
      </c>
      <c r="AP169" s="137" t="s">
        <v>246</v>
      </c>
      <c r="AQ169" s="63">
        <v>44915</v>
      </c>
      <c r="AR169" s="60">
        <v>0.2</v>
      </c>
      <c r="AS169" s="67" t="s">
        <v>1383</v>
      </c>
      <c r="AT169" s="61">
        <f t="shared" si="59"/>
        <v>0.2</v>
      </c>
      <c r="AU169" s="62" t="str">
        <f t="shared" si="51"/>
        <v>Subactividad ejecutada completamente</v>
      </c>
      <c r="AV169" s="173">
        <v>44944</v>
      </c>
      <c r="AW169" s="62" t="str">
        <f t="shared" si="60"/>
        <v>Cumplida</v>
      </c>
      <c r="AX169" s="165"/>
      <c r="AY169" s="165"/>
      <c r="AZ169" s="165"/>
      <c r="BA169" s="165"/>
    </row>
    <row r="170" spans="1:53" ht="339.75" customHeight="1">
      <c r="A170" s="166">
        <v>3</v>
      </c>
      <c r="B170" s="66" t="s">
        <v>10</v>
      </c>
      <c r="C170" s="167" t="str">
        <f>IF(B170=Listas!$A$2,Listas!$B$2,IF(B170=Listas!$A$8,Listas!$B$8,IF(B170=Listas!$A$15,Listas!$B$15,IF(B170=Listas!$A$18,Listas!$B$18," "))))</f>
        <v>Generar valor público, económico y social, a partir del conocimiento integral de los recursos minero-energéticos.</v>
      </c>
      <c r="D170" s="75" t="s">
        <v>12</v>
      </c>
      <c r="E170" s="179" t="s">
        <v>1384</v>
      </c>
      <c r="F170" s="168" t="s">
        <v>1385</v>
      </c>
      <c r="G170" s="180">
        <v>1</v>
      </c>
      <c r="H170" s="62" t="s">
        <v>227</v>
      </c>
      <c r="I170" s="151" t="s">
        <v>1386</v>
      </c>
      <c r="J170" s="69">
        <v>0.05</v>
      </c>
      <c r="K170" s="91" t="s">
        <v>16</v>
      </c>
      <c r="L170" s="75" t="s">
        <v>65</v>
      </c>
      <c r="M170" s="75" t="s">
        <v>98</v>
      </c>
      <c r="N170" s="171"/>
      <c r="O170" s="59" t="s">
        <v>218</v>
      </c>
      <c r="P170" s="172"/>
      <c r="Q170" s="173">
        <v>44585</v>
      </c>
      <c r="R170" s="174">
        <v>44772</v>
      </c>
      <c r="S170" s="67" t="s">
        <v>28</v>
      </c>
      <c r="T170" s="67" t="s">
        <v>29</v>
      </c>
      <c r="U170" s="181" t="s">
        <v>22</v>
      </c>
      <c r="V170" s="63">
        <v>44651</v>
      </c>
      <c r="W170" s="60">
        <v>0.01</v>
      </c>
      <c r="X170" s="67" t="s">
        <v>1387</v>
      </c>
      <c r="Y170" s="60">
        <v>0.01</v>
      </c>
      <c r="Z170" s="168" t="s">
        <v>1388</v>
      </c>
      <c r="AA170" s="63">
        <v>44670</v>
      </c>
      <c r="AB170" s="67" t="s">
        <v>231</v>
      </c>
      <c r="AC170" s="182">
        <v>44713</v>
      </c>
      <c r="AD170" s="74">
        <v>0.02</v>
      </c>
      <c r="AE170" s="168" t="s">
        <v>1389</v>
      </c>
      <c r="AF170" s="98">
        <v>0.03</v>
      </c>
      <c r="AG170" s="168" t="s">
        <v>1390</v>
      </c>
      <c r="AH170" s="63">
        <v>44762</v>
      </c>
      <c r="AI170" s="59" t="s">
        <v>246</v>
      </c>
      <c r="AJ170" s="58">
        <v>44769</v>
      </c>
      <c r="AK170" s="57">
        <v>0.05</v>
      </c>
      <c r="AL170" s="47" t="s">
        <v>1391</v>
      </c>
      <c r="AM170" s="123">
        <v>0.05</v>
      </c>
      <c r="AN170" s="137" t="s">
        <v>1392</v>
      </c>
      <c r="AO170" s="63">
        <v>44852</v>
      </c>
      <c r="AP170" s="59" t="s">
        <v>221</v>
      </c>
      <c r="AQ170" s="71"/>
      <c r="AR170" s="61"/>
      <c r="AS170" s="177"/>
      <c r="AT170" s="61">
        <f>AM170</f>
        <v>0.05</v>
      </c>
      <c r="AU170" s="62" t="str">
        <f t="shared" si="51"/>
        <v>Subactividad ejecutada completamente</v>
      </c>
      <c r="AV170" s="173">
        <v>44944</v>
      </c>
      <c r="AW170" s="59" t="s">
        <v>221</v>
      </c>
      <c r="AX170" s="165"/>
      <c r="AY170" s="165"/>
      <c r="AZ170" s="165"/>
      <c r="BA170" s="165"/>
    </row>
    <row r="171" spans="1:53" ht="185.25" customHeight="1">
      <c r="A171" s="166">
        <v>3</v>
      </c>
      <c r="B171" s="66" t="s">
        <v>94</v>
      </c>
      <c r="C171" s="167" t="str">
        <f>IF(B171=Listas!$A$2,Listas!$B$2,IF(B171=Listas!$A$8,Listas!$B$8,IF(B171=Listas!$A$15,Listas!$B$15,IF(B171=Listas!$A$18,Listas!$B$18," "))))</f>
        <v>Orientar el aprovechamiento y uso eficiente y responsable de los recursos minero – energéticos.</v>
      </c>
      <c r="D171" s="151" t="s">
        <v>96</v>
      </c>
      <c r="E171" s="153" t="s">
        <v>1384</v>
      </c>
      <c r="F171" s="153" t="s">
        <v>1393</v>
      </c>
      <c r="G171" s="169">
        <v>1</v>
      </c>
      <c r="H171" s="62" t="s">
        <v>227</v>
      </c>
      <c r="I171" s="151" t="s">
        <v>1394</v>
      </c>
      <c r="J171" s="69">
        <v>0.09</v>
      </c>
      <c r="K171" s="169" t="s">
        <v>16</v>
      </c>
      <c r="L171" s="168" t="s">
        <v>65</v>
      </c>
      <c r="M171" s="168" t="s">
        <v>98</v>
      </c>
      <c r="N171" s="183"/>
      <c r="O171" s="59" t="s">
        <v>218</v>
      </c>
      <c r="P171" s="172"/>
      <c r="Q171" s="173">
        <v>44652</v>
      </c>
      <c r="R171" s="174">
        <v>44834</v>
      </c>
      <c r="S171" s="67" t="s">
        <v>28</v>
      </c>
      <c r="T171" s="67" t="s">
        <v>29</v>
      </c>
      <c r="U171" s="168" t="s">
        <v>22</v>
      </c>
      <c r="V171" s="63"/>
      <c r="W171" s="60">
        <v>0</v>
      </c>
      <c r="X171" s="67"/>
      <c r="Y171" s="184"/>
      <c r="Z171" s="185"/>
      <c r="AA171" s="178"/>
      <c r="AB171" s="67" t="s">
        <v>285</v>
      </c>
      <c r="AC171" s="63">
        <v>44734</v>
      </c>
      <c r="AD171" s="60">
        <v>0.01</v>
      </c>
      <c r="AE171" s="67" t="s">
        <v>1395</v>
      </c>
      <c r="AF171" s="98">
        <v>0.01</v>
      </c>
      <c r="AG171" s="168" t="s">
        <v>1396</v>
      </c>
      <c r="AH171" s="63">
        <v>44762</v>
      </c>
      <c r="AI171" s="59" t="s">
        <v>246</v>
      </c>
      <c r="AJ171" s="58">
        <v>44831</v>
      </c>
      <c r="AK171" s="57">
        <v>0.02</v>
      </c>
      <c r="AL171" s="47" t="s">
        <v>1397</v>
      </c>
      <c r="AM171" s="123">
        <v>0.02</v>
      </c>
      <c r="AN171" s="137" t="s">
        <v>1398</v>
      </c>
      <c r="AO171" s="63">
        <v>44852</v>
      </c>
      <c r="AP171" s="169" t="s">
        <v>337</v>
      </c>
      <c r="AQ171" s="63">
        <v>44915</v>
      </c>
      <c r="AR171" s="60">
        <v>6.7500000000000004E-2</v>
      </c>
      <c r="AS171" s="168" t="s">
        <v>1399</v>
      </c>
      <c r="AT171" s="61">
        <f>AR171</f>
        <v>6.7500000000000004E-2</v>
      </c>
      <c r="AU171" s="137" t="s">
        <v>1400</v>
      </c>
      <c r="AV171" s="173">
        <v>44944</v>
      </c>
      <c r="AW171" s="169" t="s">
        <v>337</v>
      </c>
      <c r="AX171" s="165"/>
      <c r="AY171" s="165"/>
      <c r="AZ171" s="165"/>
      <c r="BA171" s="165"/>
    </row>
    <row r="172" spans="1:53" ht="88.5" customHeight="1">
      <c r="A172" s="166">
        <v>3</v>
      </c>
      <c r="B172" s="66" t="s">
        <v>10</v>
      </c>
      <c r="C172" s="167" t="str">
        <f>IF(B172=Listas!$A$2,Listas!$B$2,IF(B172=Listas!$A$8,Listas!$B$8,IF(B172=Listas!$A$15,Listas!$B$15,IF(B172=Listas!$A$18,Listas!$B$18," "))))</f>
        <v>Generar valor público, económico y social, a partir del conocimiento integral de los recursos minero-energéticos.</v>
      </c>
      <c r="D172" s="75" t="s">
        <v>12</v>
      </c>
      <c r="E172" s="170" t="s">
        <v>1384</v>
      </c>
      <c r="F172" s="170" t="s">
        <v>1401</v>
      </c>
      <c r="G172" s="169">
        <v>1</v>
      </c>
      <c r="H172" s="62" t="s">
        <v>227</v>
      </c>
      <c r="I172" s="151" t="s">
        <v>1402</v>
      </c>
      <c r="J172" s="69">
        <v>0</v>
      </c>
      <c r="K172" s="169" t="s">
        <v>16</v>
      </c>
      <c r="L172" s="168" t="s">
        <v>65</v>
      </c>
      <c r="M172" s="168" t="s">
        <v>98</v>
      </c>
      <c r="N172" s="183"/>
      <c r="O172" s="59" t="s">
        <v>218</v>
      </c>
      <c r="P172" s="172"/>
      <c r="Q172" s="173">
        <v>44682</v>
      </c>
      <c r="R172" s="174">
        <v>44865</v>
      </c>
      <c r="S172" s="67" t="s">
        <v>28</v>
      </c>
      <c r="T172" s="67" t="s">
        <v>29</v>
      </c>
      <c r="U172" s="181" t="s">
        <v>22</v>
      </c>
      <c r="V172" s="59"/>
      <c r="W172" s="60">
        <v>0</v>
      </c>
      <c r="X172" s="67"/>
      <c r="Y172" s="184"/>
      <c r="Z172" s="185"/>
      <c r="AA172" s="178"/>
      <c r="AB172" s="67" t="s">
        <v>285</v>
      </c>
      <c r="AC172" s="76">
        <v>44693</v>
      </c>
      <c r="AD172" s="98" t="s">
        <v>254</v>
      </c>
      <c r="AE172" s="75" t="s">
        <v>1403</v>
      </c>
      <c r="AF172" s="98" t="s">
        <v>254</v>
      </c>
      <c r="AG172" s="168" t="s">
        <v>1404</v>
      </c>
      <c r="AH172" s="63">
        <v>44762</v>
      </c>
      <c r="AI172" s="169" t="s">
        <v>254</v>
      </c>
      <c r="AJ172" s="52"/>
      <c r="AK172" s="57">
        <v>0</v>
      </c>
      <c r="AL172" s="50" t="s">
        <v>224</v>
      </c>
      <c r="AM172" s="98" t="s">
        <v>254</v>
      </c>
      <c r="AN172" s="168" t="s">
        <v>1404</v>
      </c>
      <c r="AO172" s="63">
        <v>44762</v>
      </c>
      <c r="AP172" s="169" t="s">
        <v>254</v>
      </c>
      <c r="AQ172" s="63">
        <v>44915</v>
      </c>
      <c r="AR172" s="59" t="s">
        <v>254</v>
      </c>
      <c r="AS172" s="67" t="s">
        <v>361</v>
      </c>
      <c r="AT172" s="61" t="str">
        <f t="shared" ref="AT172:AU172" si="61">AM172</f>
        <v>No Aplica</v>
      </c>
      <c r="AU172" s="62" t="str">
        <f t="shared" si="61"/>
        <v>Actividad que no requiere reporte, toda vez que pasó a ser parte de la anterior actividad "Identificar las implicaciones socioeconómicas y ambientales del cierre de proyectos mineros en páramos"</v>
      </c>
      <c r="AV172" s="173">
        <v>44944</v>
      </c>
      <c r="AW172" s="59" t="s">
        <v>221</v>
      </c>
      <c r="AX172" s="165"/>
      <c r="AY172" s="165"/>
      <c r="AZ172" s="165"/>
      <c r="BA172" s="165"/>
    </row>
    <row r="173" spans="1:53" ht="78.75" customHeight="1">
      <c r="A173" s="166">
        <v>3</v>
      </c>
      <c r="B173" s="66" t="s">
        <v>94</v>
      </c>
      <c r="C173" s="167" t="str">
        <f>IF(B173=Listas!$A$2,Listas!$B$2,IF(B173=Listas!$A$8,Listas!$B$8,IF(B173=Listas!$A$15,Listas!$B$15,IF(B173=Listas!$A$18,Listas!$B$18," "))))</f>
        <v>Orientar el aprovechamiento y uso eficiente y responsable de los recursos minero – energéticos.</v>
      </c>
      <c r="D173" s="151" t="s">
        <v>96</v>
      </c>
      <c r="E173" s="170" t="s">
        <v>1384</v>
      </c>
      <c r="F173" s="170" t="s">
        <v>1405</v>
      </c>
      <c r="G173" s="169">
        <v>1</v>
      </c>
      <c r="H173" s="62" t="s">
        <v>227</v>
      </c>
      <c r="I173" s="151" t="s">
        <v>1406</v>
      </c>
      <c r="J173" s="69">
        <v>0</v>
      </c>
      <c r="K173" s="169" t="s">
        <v>16</v>
      </c>
      <c r="L173" s="168" t="s">
        <v>65</v>
      </c>
      <c r="M173" s="168" t="s">
        <v>98</v>
      </c>
      <c r="N173" s="183"/>
      <c r="O173" s="59" t="s">
        <v>218</v>
      </c>
      <c r="P173" s="172"/>
      <c r="Q173" s="173">
        <v>44682</v>
      </c>
      <c r="R173" s="174">
        <v>44865</v>
      </c>
      <c r="S173" s="67" t="s">
        <v>28</v>
      </c>
      <c r="T173" s="67" t="s">
        <v>29</v>
      </c>
      <c r="U173" s="181" t="s">
        <v>22</v>
      </c>
      <c r="V173" s="59"/>
      <c r="W173" s="60">
        <v>0</v>
      </c>
      <c r="X173" s="67"/>
      <c r="Y173" s="184"/>
      <c r="Z173" s="185"/>
      <c r="AA173" s="178"/>
      <c r="AB173" s="67" t="s">
        <v>285</v>
      </c>
      <c r="AC173" s="76">
        <v>44693</v>
      </c>
      <c r="AD173" s="98" t="s">
        <v>254</v>
      </c>
      <c r="AE173" s="75" t="s">
        <v>1407</v>
      </c>
      <c r="AF173" s="98" t="s">
        <v>254</v>
      </c>
      <c r="AG173" s="168" t="s">
        <v>1404</v>
      </c>
      <c r="AH173" s="63">
        <v>44762</v>
      </c>
      <c r="AI173" s="169" t="s">
        <v>254</v>
      </c>
      <c r="AJ173" s="52"/>
      <c r="AK173" s="57">
        <v>0</v>
      </c>
      <c r="AL173" s="50" t="s">
        <v>224</v>
      </c>
      <c r="AM173" s="98" t="s">
        <v>254</v>
      </c>
      <c r="AN173" s="168" t="s">
        <v>1404</v>
      </c>
      <c r="AO173" s="63">
        <v>44762</v>
      </c>
      <c r="AP173" s="169" t="s">
        <v>254</v>
      </c>
      <c r="AQ173" s="63">
        <v>44915</v>
      </c>
      <c r="AR173" s="59" t="s">
        <v>254</v>
      </c>
      <c r="AS173" s="67" t="s">
        <v>361</v>
      </c>
      <c r="AT173" s="61" t="str">
        <f t="shared" ref="AT173:AU173" si="62">AM173</f>
        <v>No Aplica</v>
      </c>
      <c r="AU173" s="62" t="str">
        <f t="shared" si="62"/>
        <v>Actividad que no requiere reporte, toda vez que pasó a ser parte de la anterior actividad "Identificar las implicaciones socioeconómicas y ambientales del cierre de proyectos mineros en páramos"</v>
      </c>
      <c r="AV173" s="173">
        <v>44944</v>
      </c>
      <c r="AW173" s="59" t="s">
        <v>221</v>
      </c>
      <c r="AX173" s="165"/>
      <c r="AY173" s="165"/>
      <c r="AZ173" s="165"/>
      <c r="BA173" s="165"/>
    </row>
    <row r="174" spans="1:53" ht="108.75" customHeight="1">
      <c r="A174" s="166">
        <v>3</v>
      </c>
      <c r="B174" s="66" t="s">
        <v>10</v>
      </c>
      <c r="C174" s="167" t="str">
        <f>IF(B174=Listas!$A$2,Listas!$B$2,IF(B174=Listas!$A$8,Listas!$B$8,IF(B174=Listas!$A$15,Listas!$B$15,IF(B174=Listas!$A$18,Listas!$B$18," "))))</f>
        <v>Generar valor público, económico y social, a partir del conocimiento integral de los recursos minero-energéticos.</v>
      </c>
      <c r="D174" s="75" t="s">
        <v>12</v>
      </c>
      <c r="E174" s="170" t="s">
        <v>1384</v>
      </c>
      <c r="F174" s="170" t="s">
        <v>1408</v>
      </c>
      <c r="G174" s="169">
        <v>1</v>
      </c>
      <c r="H174" s="169" t="s">
        <v>227</v>
      </c>
      <c r="I174" s="151" t="s">
        <v>1409</v>
      </c>
      <c r="J174" s="69">
        <v>0.05</v>
      </c>
      <c r="K174" s="169" t="s">
        <v>16</v>
      </c>
      <c r="L174" s="168" t="s">
        <v>65</v>
      </c>
      <c r="M174" s="168" t="s">
        <v>98</v>
      </c>
      <c r="N174" s="183"/>
      <c r="O174" s="59" t="s">
        <v>218</v>
      </c>
      <c r="P174" s="172"/>
      <c r="Q174" s="173">
        <v>44652</v>
      </c>
      <c r="R174" s="174">
        <v>44865</v>
      </c>
      <c r="S174" s="67" t="s">
        <v>28</v>
      </c>
      <c r="T174" s="67" t="s">
        <v>29</v>
      </c>
      <c r="U174" s="168" t="s">
        <v>22</v>
      </c>
      <c r="V174" s="59"/>
      <c r="W174" s="60">
        <v>0</v>
      </c>
      <c r="X174" s="67"/>
      <c r="Y174" s="184"/>
      <c r="Z174" s="185"/>
      <c r="AA174" s="178"/>
      <c r="AB174" s="67" t="s">
        <v>285</v>
      </c>
      <c r="AC174" s="76">
        <v>44698</v>
      </c>
      <c r="AD174" s="74">
        <v>5.0000000000000001E-3</v>
      </c>
      <c r="AE174" s="75" t="s">
        <v>1410</v>
      </c>
      <c r="AF174" s="98">
        <v>5.0000000000000001E-3</v>
      </c>
      <c r="AG174" s="168" t="s">
        <v>1411</v>
      </c>
      <c r="AH174" s="63">
        <v>44762</v>
      </c>
      <c r="AI174" s="169" t="s">
        <v>254</v>
      </c>
      <c r="AJ174" s="58">
        <v>44820</v>
      </c>
      <c r="AK174" s="57">
        <v>1.0500000000000001E-2</v>
      </c>
      <c r="AL174" s="47" t="s">
        <v>1412</v>
      </c>
      <c r="AM174" s="123">
        <v>1.0500000000000001E-2</v>
      </c>
      <c r="AN174" s="137" t="s">
        <v>1413</v>
      </c>
      <c r="AO174" s="63">
        <v>44852</v>
      </c>
      <c r="AP174" s="137" t="s">
        <v>246</v>
      </c>
      <c r="AQ174" s="63">
        <v>44915</v>
      </c>
      <c r="AR174" s="60">
        <v>0.05</v>
      </c>
      <c r="AS174" s="168" t="s">
        <v>1414</v>
      </c>
      <c r="AT174" s="61">
        <f>AR174</f>
        <v>0.05</v>
      </c>
      <c r="AU174" s="137" t="s">
        <v>1415</v>
      </c>
      <c r="AV174" s="173">
        <v>44944</v>
      </c>
      <c r="AW174" s="169" t="s">
        <v>221</v>
      </c>
      <c r="AX174" s="165"/>
      <c r="AY174" s="165"/>
      <c r="AZ174" s="165"/>
      <c r="BA174" s="165"/>
    </row>
    <row r="175" spans="1:53" ht="146.25" customHeight="1">
      <c r="A175" s="166">
        <v>3</v>
      </c>
      <c r="B175" s="66" t="s">
        <v>10</v>
      </c>
      <c r="C175" s="168" t="str">
        <f>IF(B175=Listas!$A$2,Listas!$B$2,IF(B175=Listas!$A$8,Listas!$B$8,IF(B175=Listas!$A$15,Listas!$B$15,IF(B175=Listas!$A$18,Listas!$B$18," "))))</f>
        <v>Generar valor público, económico y social, a partir del conocimiento integral de los recursos minero-energéticos.</v>
      </c>
      <c r="D175" s="75" t="s">
        <v>12</v>
      </c>
      <c r="E175" s="170" t="s">
        <v>1384</v>
      </c>
      <c r="F175" s="170" t="s">
        <v>1416</v>
      </c>
      <c r="G175" s="169">
        <v>1</v>
      </c>
      <c r="H175" s="62" t="s">
        <v>227</v>
      </c>
      <c r="I175" s="151" t="s">
        <v>1417</v>
      </c>
      <c r="J175" s="69">
        <v>0.02</v>
      </c>
      <c r="K175" s="169" t="s">
        <v>23</v>
      </c>
      <c r="L175" s="168" t="s">
        <v>77</v>
      </c>
      <c r="M175" s="168" t="s">
        <v>98</v>
      </c>
      <c r="N175" s="183"/>
      <c r="O175" s="59" t="s">
        <v>218</v>
      </c>
      <c r="P175" s="172"/>
      <c r="Q175" s="173">
        <v>44562</v>
      </c>
      <c r="R175" s="174">
        <v>44651</v>
      </c>
      <c r="S175" s="67" t="s">
        <v>28</v>
      </c>
      <c r="T175" s="67" t="s">
        <v>29</v>
      </c>
      <c r="U175" s="181" t="s">
        <v>77</v>
      </c>
      <c r="V175" s="63">
        <v>44651</v>
      </c>
      <c r="W175" s="60">
        <v>1.4999999999999999E-2</v>
      </c>
      <c r="X175" s="67" t="s">
        <v>1418</v>
      </c>
      <c r="Y175" s="60">
        <v>1.4999999999999999E-2</v>
      </c>
      <c r="Z175" s="67" t="s">
        <v>1419</v>
      </c>
      <c r="AA175" s="63">
        <v>44670</v>
      </c>
      <c r="AB175" s="67" t="s">
        <v>1202</v>
      </c>
      <c r="AC175" s="76">
        <v>44663</v>
      </c>
      <c r="AD175" s="74">
        <v>2E-3</v>
      </c>
      <c r="AE175" s="75" t="s">
        <v>1420</v>
      </c>
      <c r="AF175" s="98">
        <v>1.7000000000000001E-2</v>
      </c>
      <c r="AG175" s="168" t="s">
        <v>1421</v>
      </c>
      <c r="AH175" s="63">
        <v>44762</v>
      </c>
      <c r="AI175" s="59" t="s">
        <v>337</v>
      </c>
      <c r="AJ175" s="58">
        <v>44820</v>
      </c>
      <c r="AK175" s="57">
        <v>0.02</v>
      </c>
      <c r="AL175" s="47" t="s">
        <v>1422</v>
      </c>
      <c r="AM175" s="123">
        <v>0.02</v>
      </c>
      <c r="AN175" s="137" t="s">
        <v>1423</v>
      </c>
      <c r="AO175" s="63">
        <v>44852</v>
      </c>
      <c r="AP175" s="137" t="s">
        <v>221</v>
      </c>
      <c r="AQ175" s="71"/>
      <c r="AR175" s="61"/>
      <c r="AS175" s="177"/>
      <c r="AT175" s="61">
        <f t="shared" ref="AT175:AT176" si="63">AM175</f>
        <v>0.02</v>
      </c>
      <c r="AU175" s="62" t="str">
        <f t="shared" ref="AU175:AU176" si="64">IF(AW175="Cumplida","Subactividad ejecutada completamente","Subactividad no cumplida")</f>
        <v>Subactividad ejecutada completamente</v>
      </c>
      <c r="AV175" s="173">
        <v>44944</v>
      </c>
      <c r="AW175" s="59" t="s">
        <v>221</v>
      </c>
      <c r="AX175" s="165"/>
      <c r="AY175" s="165"/>
      <c r="AZ175" s="165"/>
      <c r="BA175" s="165"/>
    </row>
    <row r="176" spans="1:53" ht="72.75" customHeight="1">
      <c r="A176" s="166">
        <v>3</v>
      </c>
      <c r="B176" s="66" t="s">
        <v>10</v>
      </c>
      <c r="C176" s="168" t="str">
        <f>IF(B176=Listas!$A$2,Listas!$B$2,IF(B176=Listas!$A$8,Listas!$B$8,IF(B176=Listas!$A$15,Listas!$B$15,IF(B176=Listas!$A$18,Listas!$B$18," "))))</f>
        <v>Generar valor público, económico y social, a partir del conocimiento integral de los recursos minero-energéticos.</v>
      </c>
      <c r="D176" s="75" t="s">
        <v>12</v>
      </c>
      <c r="E176" s="170" t="s">
        <v>1384</v>
      </c>
      <c r="F176" s="170" t="s">
        <v>1424</v>
      </c>
      <c r="G176" s="169">
        <v>1</v>
      </c>
      <c r="H176" s="62" t="s">
        <v>227</v>
      </c>
      <c r="I176" s="151" t="s">
        <v>1425</v>
      </c>
      <c r="J176" s="69">
        <v>0.02</v>
      </c>
      <c r="K176" s="169" t="s">
        <v>23</v>
      </c>
      <c r="L176" s="168" t="s">
        <v>77</v>
      </c>
      <c r="M176" s="168" t="s">
        <v>98</v>
      </c>
      <c r="N176" s="183"/>
      <c r="O176" s="59" t="s">
        <v>218</v>
      </c>
      <c r="P176" s="172"/>
      <c r="Q176" s="173">
        <v>44562</v>
      </c>
      <c r="R176" s="174">
        <v>44651</v>
      </c>
      <c r="S176" s="67" t="s">
        <v>28</v>
      </c>
      <c r="T176" s="67" t="s">
        <v>29</v>
      </c>
      <c r="U176" s="181" t="s">
        <v>77</v>
      </c>
      <c r="V176" s="63">
        <v>44651</v>
      </c>
      <c r="W176" s="60">
        <v>0.02</v>
      </c>
      <c r="X176" s="67" t="s">
        <v>1426</v>
      </c>
      <c r="Y176" s="60">
        <v>0.03</v>
      </c>
      <c r="Z176" s="67" t="s">
        <v>1427</v>
      </c>
      <c r="AA176" s="63">
        <v>44670</v>
      </c>
      <c r="AB176" s="67" t="s">
        <v>221</v>
      </c>
      <c r="AC176" s="76"/>
      <c r="AD176" s="74"/>
      <c r="AE176" s="75" t="s">
        <v>1428</v>
      </c>
      <c r="AF176" s="98">
        <v>0.03</v>
      </c>
      <c r="AG176" s="168" t="s">
        <v>560</v>
      </c>
      <c r="AH176" s="63">
        <v>44762</v>
      </c>
      <c r="AI176" s="59" t="s">
        <v>221</v>
      </c>
      <c r="AJ176" s="58"/>
      <c r="AK176" s="127"/>
      <c r="AL176" s="50" t="s">
        <v>1429</v>
      </c>
      <c r="AM176" s="123">
        <v>0.03</v>
      </c>
      <c r="AN176" s="137" t="s">
        <v>235</v>
      </c>
      <c r="AO176" s="63">
        <v>44852</v>
      </c>
      <c r="AP176" s="137" t="s">
        <v>221</v>
      </c>
      <c r="AQ176" s="71"/>
      <c r="AR176" s="61"/>
      <c r="AS176" s="177"/>
      <c r="AT176" s="61">
        <f t="shared" si="63"/>
        <v>0.03</v>
      </c>
      <c r="AU176" s="62" t="str">
        <f t="shared" si="64"/>
        <v>Subactividad ejecutada completamente</v>
      </c>
      <c r="AV176" s="173">
        <v>44944</v>
      </c>
      <c r="AW176" s="59" t="s">
        <v>221</v>
      </c>
      <c r="AX176" s="165"/>
      <c r="AY176" s="165"/>
      <c r="AZ176" s="165"/>
      <c r="BA176" s="165"/>
    </row>
    <row r="177" spans="1:53" ht="84.75" customHeight="1">
      <c r="A177" s="166">
        <v>3</v>
      </c>
      <c r="B177" s="66" t="s">
        <v>10</v>
      </c>
      <c r="C177" s="168" t="str">
        <f>IF(B177=Listas!$A$2,Listas!$B$2,IF(B177=Listas!$A$8,Listas!$B$8,IF(B177=Listas!$A$15,Listas!$B$15,IF(B177=Listas!$A$18,Listas!$B$18," "))))</f>
        <v>Generar valor público, económico y social, a partir del conocimiento integral de los recursos minero-energéticos.</v>
      </c>
      <c r="D177" s="75" t="s">
        <v>12</v>
      </c>
      <c r="E177" s="170" t="s">
        <v>1384</v>
      </c>
      <c r="F177" s="170" t="s">
        <v>1430</v>
      </c>
      <c r="G177" s="169">
        <v>3</v>
      </c>
      <c r="H177" s="62" t="s">
        <v>227</v>
      </c>
      <c r="I177" s="151" t="s">
        <v>1431</v>
      </c>
      <c r="J177" s="69">
        <v>0.02</v>
      </c>
      <c r="K177" s="169" t="s">
        <v>23</v>
      </c>
      <c r="L177" s="168" t="s">
        <v>77</v>
      </c>
      <c r="M177" s="168" t="s">
        <v>98</v>
      </c>
      <c r="N177" s="183"/>
      <c r="O177" s="59" t="s">
        <v>218</v>
      </c>
      <c r="P177" s="172"/>
      <c r="Q177" s="173">
        <v>44562</v>
      </c>
      <c r="R177" s="174">
        <v>44926</v>
      </c>
      <c r="S177" s="67" t="s">
        <v>28</v>
      </c>
      <c r="T177" s="67" t="s">
        <v>29</v>
      </c>
      <c r="U177" s="186" t="s">
        <v>77</v>
      </c>
      <c r="V177" s="63"/>
      <c r="W177" s="60">
        <v>0</v>
      </c>
      <c r="X177" s="67"/>
      <c r="Y177" s="60"/>
      <c r="Z177" s="187"/>
      <c r="AA177" s="178"/>
      <c r="AB177" s="67" t="s">
        <v>285</v>
      </c>
      <c r="AC177" s="76"/>
      <c r="AD177" s="74">
        <v>0</v>
      </c>
      <c r="AE177" s="75" t="s">
        <v>1432</v>
      </c>
      <c r="AF177" s="98">
        <v>0</v>
      </c>
      <c r="AG177" s="168" t="s">
        <v>1433</v>
      </c>
      <c r="AH177" s="63">
        <v>44762</v>
      </c>
      <c r="AI177" s="59" t="s">
        <v>399</v>
      </c>
      <c r="AJ177" s="50">
        <v>0</v>
      </c>
      <c r="AK177" s="57">
        <v>0</v>
      </c>
      <c r="AL177" s="50" t="s">
        <v>1434</v>
      </c>
      <c r="AM177" s="123">
        <v>0</v>
      </c>
      <c r="AN177" s="168" t="s">
        <v>1435</v>
      </c>
      <c r="AO177" s="63">
        <v>44852</v>
      </c>
      <c r="AP177" s="137" t="s">
        <v>399</v>
      </c>
      <c r="AQ177" s="63">
        <v>44915</v>
      </c>
      <c r="AR177" s="60">
        <v>0</v>
      </c>
      <c r="AS177" s="47" t="s">
        <v>1434</v>
      </c>
      <c r="AT177" s="61">
        <f>AR177</f>
        <v>0</v>
      </c>
      <c r="AU177" s="59" t="s">
        <v>1436</v>
      </c>
      <c r="AV177" s="173">
        <v>44944</v>
      </c>
      <c r="AW177" s="169" t="s">
        <v>337</v>
      </c>
      <c r="AX177" s="165"/>
      <c r="AY177" s="165"/>
      <c r="AZ177" s="165"/>
      <c r="BA177" s="165"/>
    </row>
    <row r="178" spans="1:53" ht="189.75" customHeight="1">
      <c r="A178" s="166">
        <v>4</v>
      </c>
      <c r="B178" s="66" t="s">
        <v>10</v>
      </c>
      <c r="C178" s="168" t="str">
        <f>IF(B178=Listas!$A$2,Listas!$B$2,IF(B178=Listas!$A$8,Listas!$B$8,IF(B178=Listas!$A$15,Listas!$B$15,IF(B178=Listas!$A$18,Listas!$B$18," "))))</f>
        <v>Generar valor público, económico y social, a partir del conocimiento integral de los recursos minero-energéticos.</v>
      </c>
      <c r="D178" s="75" t="s">
        <v>12</v>
      </c>
      <c r="E178" s="137" t="s">
        <v>1437</v>
      </c>
      <c r="F178" s="179" t="s">
        <v>1438</v>
      </c>
      <c r="G178" s="180">
        <v>1</v>
      </c>
      <c r="H178" s="188" t="s">
        <v>1439</v>
      </c>
      <c r="I178" s="151" t="s">
        <v>1440</v>
      </c>
      <c r="J178" s="69">
        <v>0.04</v>
      </c>
      <c r="K178" s="91" t="s">
        <v>16</v>
      </c>
      <c r="L178" s="75" t="s">
        <v>65</v>
      </c>
      <c r="M178" s="75" t="s">
        <v>98</v>
      </c>
      <c r="N178" s="183"/>
      <c r="O178" s="59" t="s">
        <v>218</v>
      </c>
      <c r="P178" s="172"/>
      <c r="Q178" s="173">
        <v>44562</v>
      </c>
      <c r="R178" s="174">
        <v>44592</v>
      </c>
      <c r="S178" s="67" t="s">
        <v>28</v>
      </c>
      <c r="T178" s="67" t="s">
        <v>29</v>
      </c>
      <c r="U178" s="181" t="s">
        <v>22</v>
      </c>
      <c r="V178" s="63">
        <v>44651</v>
      </c>
      <c r="W178" s="60">
        <v>0.04</v>
      </c>
      <c r="X178" s="67" t="s">
        <v>1441</v>
      </c>
      <c r="Y178" s="60">
        <v>0.04</v>
      </c>
      <c r="Z178" s="67" t="s">
        <v>1442</v>
      </c>
      <c r="AA178" s="63">
        <v>44670</v>
      </c>
      <c r="AB178" s="67" t="s">
        <v>221</v>
      </c>
      <c r="AC178" s="76"/>
      <c r="AD178" s="74"/>
      <c r="AE178" s="75" t="s">
        <v>1428</v>
      </c>
      <c r="AF178" s="98">
        <v>0.04</v>
      </c>
      <c r="AG178" s="168" t="s">
        <v>560</v>
      </c>
      <c r="AH178" s="63">
        <v>44762</v>
      </c>
      <c r="AI178" s="59" t="s">
        <v>221</v>
      </c>
      <c r="AJ178" s="52"/>
      <c r="AK178" s="127"/>
      <c r="AL178" s="50" t="s">
        <v>1443</v>
      </c>
      <c r="AM178" s="98">
        <v>0.04</v>
      </c>
      <c r="AN178" s="168" t="s">
        <v>560</v>
      </c>
      <c r="AO178" s="63">
        <v>44852</v>
      </c>
      <c r="AP178" s="137" t="s">
        <v>221</v>
      </c>
      <c r="AQ178" s="71"/>
      <c r="AR178" s="61"/>
      <c r="AS178" s="177"/>
      <c r="AT178" s="61">
        <f>AM178</f>
        <v>0.04</v>
      </c>
      <c r="AU178" s="62" t="str">
        <f t="shared" ref="AU178:AU180" si="65">IF(AW178="Cumplida","Subactividad ejecutada completamente","Subactividad no cumplida")</f>
        <v>Subactividad ejecutada completamente</v>
      </c>
      <c r="AV178" s="173">
        <v>44944</v>
      </c>
      <c r="AW178" s="59" t="s">
        <v>221</v>
      </c>
      <c r="AX178" s="165"/>
      <c r="AY178" s="165"/>
      <c r="AZ178" s="165"/>
      <c r="BA178" s="165"/>
    </row>
    <row r="179" spans="1:53" ht="162" customHeight="1">
      <c r="A179" s="166">
        <v>4</v>
      </c>
      <c r="B179" s="66" t="s">
        <v>10</v>
      </c>
      <c r="C179" s="168" t="str">
        <f>IF(B179=Listas!$A$2,Listas!$B$2,IF(B179=Listas!$A$8,Listas!$B$8,IF(B179=Listas!$A$15,Listas!$B$15,IF(B179=Listas!$A$18,Listas!$B$18," "))))</f>
        <v>Generar valor público, económico y social, a partir del conocimiento integral de los recursos minero-energéticos.</v>
      </c>
      <c r="D179" s="75" t="s">
        <v>12</v>
      </c>
      <c r="E179" s="137" t="s">
        <v>1437</v>
      </c>
      <c r="F179" s="153" t="s">
        <v>1444</v>
      </c>
      <c r="G179" s="169">
        <v>1</v>
      </c>
      <c r="H179" s="152" t="s">
        <v>1439</v>
      </c>
      <c r="I179" s="153" t="s">
        <v>1445</v>
      </c>
      <c r="J179" s="69">
        <v>0.04</v>
      </c>
      <c r="K179" s="169" t="s">
        <v>16</v>
      </c>
      <c r="L179" s="168" t="s">
        <v>65</v>
      </c>
      <c r="M179" s="168" t="s">
        <v>98</v>
      </c>
      <c r="N179" s="183"/>
      <c r="O179" s="59" t="s">
        <v>218</v>
      </c>
      <c r="P179" s="172"/>
      <c r="Q179" s="173">
        <v>44896</v>
      </c>
      <c r="R179" s="174">
        <v>44926</v>
      </c>
      <c r="S179" s="67" t="s">
        <v>28</v>
      </c>
      <c r="T179" s="67" t="s">
        <v>29</v>
      </c>
      <c r="U179" s="181" t="s">
        <v>22</v>
      </c>
      <c r="V179" s="59"/>
      <c r="W179" s="60">
        <v>0</v>
      </c>
      <c r="X179" s="68"/>
      <c r="Y179" s="184"/>
      <c r="Z179" s="185"/>
      <c r="AA179" s="178"/>
      <c r="AB179" s="67" t="s">
        <v>285</v>
      </c>
      <c r="AC179" s="76"/>
      <c r="AD179" s="74">
        <v>0</v>
      </c>
      <c r="AE179" s="75" t="s">
        <v>1432</v>
      </c>
      <c r="AF179" s="98">
        <v>0</v>
      </c>
      <c r="AG179" s="168" t="s">
        <v>1446</v>
      </c>
      <c r="AH179" s="63">
        <v>44762</v>
      </c>
      <c r="AI179" s="59" t="s">
        <v>399</v>
      </c>
      <c r="AJ179" s="58">
        <v>44834</v>
      </c>
      <c r="AK179" s="57">
        <v>0.01</v>
      </c>
      <c r="AL179" s="47" t="s">
        <v>1447</v>
      </c>
      <c r="AM179" s="123">
        <v>0.01</v>
      </c>
      <c r="AN179" s="137" t="s">
        <v>1448</v>
      </c>
      <c r="AO179" s="63">
        <v>44852</v>
      </c>
      <c r="AP179" s="137" t="s">
        <v>246</v>
      </c>
      <c r="AQ179" s="63">
        <v>44915</v>
      </c>
      <c r="AR179" s="60">
        <v>0.04</v>
      </c>
      <c r="AS179" s="168" t="s">
        <v>1449</v>
      </c>
      <c r="AT179" s="61">
        <f>AR179</f>
        <v>0.04</v>
      </c>
      <c r="AU179" s="62" t="str">
        <f t="shared" si="65"/>
        <v>Subactividad ejecutada completamente</v>
      </c>
      <c r="AV179" s="173">
        <v>44944</v>
      </c>
      <c r="AW179" s="62" t="str">
        <f>IF(AT179=J179,"Cumplida","Revisar")</f>
        <v>Cumplida</v>
      </c>
      <c r="AX179" s="165"/>
      <c r="AY179" s="165"/>
      <c r="AZ179" s="165"/>
      <c r="BA179" s="165"/>
    </row>
    <row r="180" spans="1:53" ht="140.25" customHeight="1">
      <c r="A180" s="166">
        <v>4</v>
      </c>
      <c r="B180" s="66" t="s">
        <v>10</v>
      </c>
      <c r="C180" s="168" t="str">
        <f>IF(B180=Listas!$A$2,Listas!$B$2,IF(B180=Listas!$A$8,Listas!$B$8,IF(B180=Listas!$A$15,Listas!$B$15,IF(B180=Listas!$A$18,Listas!$B$18," "))))</f>
        <v>Generar valor público, económico y social, a partir del conocimiento integral de los recursos minero-energéticos.</v>
      </c>
      <c r="D180" s="75" t="s">
        <v>12</v>
      </c>
      <c r="E180" s="137" t="s">
        <v>1437</v>
      </c>
      <c r="F180" s="170" t="s">
        <v>1450</v>
      </c>
      <c r="G180" s="169">
        <v>1</v>
      </c>
      <c r="H180" s="91" t="s">
        <v>1439</v>
      </c>
      <c r="I180" s="170" t="s">
        <v>1451</v>
      </c>
      <c r="J180" s="69">
        <v>0.04</v>
      </c>
      <c r="K180" s="169" t="s">
        <v>16</v>
      </c>
      <c r="L180" s="168" t="s">
        <v>65</v>
      </c>
      <c r="M180" s="168" t="s">
        <v>98</v>
      </c>
      <c r="N180" s="183"/>
      <c r="O180" s="59" t="s">
        <v>218</v>
      </c>
      <c r="P180" s="172"/>
      <c r="Q180" s="173">
        <v>44562</v>
      </c>
      <c r="R180" s="174">
        <v>44592</v>
      </c>
      <c r="S180" s="67" t="s">
        <v>28</v>
      </c>
      <c r="T180" s="67" t="s">
        <v>29</v>
      </c>
      <c r="U180" s="181" t="s">
        <v>22</v>
      </c>
      <c r="V180" s="63">
        <v>44651</v>
      </c>
      <c r="W180" s="60">
        <v>0.04</v>
      </c>
      <c r="X180" s="67" t="s">
        <v>1441</v>
      </c>
      <c r="Y180" s="60">
        <v>0.04</v>
      </c>
      <c r="Z180" s="67" t="s">
        <v>1452</v>
      </c>
      <c r="AA180" s="63">
        <v>44670</v>
      </c>
      <c r="AB180" s="67" t="s">
        <v>221</v>
      </c>
      <c r="AC180" s="76"/>
      <c r="AD180" s="74"/>
      <c r="AE180" s="75" t="s">
        <v>1428</v>
      </c>
      <c r="AF180" s="98">
        <v>0.04</v>
      </c>
      <c r="AG180" s="168" t="s">
        <v>560</v>
      </c>
      <c r="AH180" s="63">
        <v>44762</v>
      </c>
      <c r="AI180" s="59" t="s">
        <v>221</v>
      </c>
      <c r="AJ180" s="52"/>
      <c r="AK180" s="127"/>
      <c r="AL180" s="50" t="s">
        <v>1453</v>
      </c>
      <c r="AM180" s="98">
        <v>0.04</v>
      </c>
      <c r="AN180" s="168" t="s">
        <v>560</v>
      </c>
      <c r="AO180" s="63">
        <v>44852</v>
      </c>
      <c r="AP180" s="137" t="s">
        <v>221</v>
      </c>
      <c r="AQ180" s="71"/>
      <c r="AR180" s="61"/>
      <c r="AS180" s="177"/>
      <c r="AT180" s="61">
        <f>AM180</f>
        <v>0.04</v>
      </c>
      <c r="AU180" s="62" t="str">
        <f t="shared" si="65"/>
        <v>Subactividad ejecutada completamente</v>
      </c>
      <c r="AV180" s="173">
        <v>44944</v>
      </c>
      <c r="AW180" s="59" t="s">
        <v>221</v>
      </c>
      <c r="AX180" s="165"/>
      <c r="AY180" s="165"/>
      <c r="AZ180" s="165"/>
      <c r="BA180" s="165"/>
    </row>
    <row r="181" spans="1:53" ht="64.5" customHeight="1">
      <c r="A181" s="166">
        <v>4</v>
      </c>
      <c r="B181" s="66" t="s">
        <v>10</v>
      </c>
      <c r="C181" s="168" t="str">
        <f>IF(B181=Listas!$A$2,Listas!$B$2,IF(B181=Listas!$A$8,Listas!$B$8,IF(B181=Listas!$A$15,Listas!$B$15,IF(B181=Listas!$A$18,Listas!$B$18," "))))</f>
        <v>Generar valor público, económico y social, a partir del conocimiento integral de los recursos minero-energéticos.</v>
      </c>
      <c r="D181" s="75" t="s">
        <v>12</v>
      </c>
      <c r="E181" s="137" t="s">
        <v>1437</v>
      </c>
      <c r="F181" s="170" t="s">
        <v>1454</v>
      </c>
      <c r="G181" s="169">
        <v>1</v>
      </c>
      <c r="H181" s="169" t="s">
        <v>1439</v>
      </c>
      <c r="I181" s="170" t="s">
        <v>1455</v>
      </c>
      <c r="J181" s="69">
        <v>0.04</v>
      </c>
      <c r="K181" s="169" t="s">
        <v>16</v>
      </c>
      <c r="L181" s="168" t="s">
        <v>65</v>
      </c>
      <c r="M181" s="168" t="s">
        <v>98</v>
      </c>
      <c r="N181" s="183"/>
      <c r="O181" s="59" t="s">
        <v>218</v>
      </c>
      <c r="P181" s="172"/>
      <c r="Q181" s="173">
        <v>44896</v>
      </c>
      <c r="R181" s="174">
        <v>44926</v>
      </c>
      <c r="S181" s="67" t="s">
        <v>28</v>
      </c>
      <c r="T181" s="67" t="s">
        <v>29</v>
      </c>
      <c r="U181" s="168" t="s">
        <v>22</v>
      </c>
      <c r="V181" s="59"/>
      <c r="W181" s="60">
        <v>0</v>
      </c>
      <c r="X181" s="68"/>
      <c r="Y181" s="184"/>
      <c r="Z181" s="185"/>
      <c r="AA181" s="178"/>
      <c r="AB181" s="67" t="s">
        <v>285</v>
      </c>
      <c r="AC181" s="76"/>
      <c r="AD181" s="74">
        <v>0</v>
      </c>
      <c r="AE181" s="75" t="s">
        <v>1432</v>
      </c>
      <c r="AF181" s="98">
        <v>0</v>
      </c>
      <c r="AG181" s="168" t="s">
        <v>1433</v>
      </c>
      <c r="AH181" s="63">
        <v>44762</v>
      </c>
      <c r="AI181" s="59" t="s">
        <v>399</v>
      </c>
      <c r="AJ181" s="52"/>
      <c r="AK181" s="57">
        <v>0</v>
      </c>
      <c r="AL181" s="168" t="s">
        <v>1456</v>
      </c>
      <c r="AM181" s="123">
        <v>0</v>
      </c>
      <c r="AN181" s="168" t="s">
        <v>1435</v>
      </c>
      <c r="AO181" s="63">
        <v>44852</v>
      </c>
      <c r="AP181" s="137" t="s">
        <v>399</v>
      </c>
      <c r="AQ181" s="63">
        <v>44915</v>
      </c>
      <c r="AR181" s="60">
        <v>0.04</v>
      </c>
      <c r="AS181" s="168" t="s">
        <v>1457</v>
      </c>
      <c r="AT181" s="61">
        <f t="shared" ref="AT181:AT182" si="66">AR181</f>
        <v>0.04</v>
      </c>
      <c r="AU181" s="137" t="s">
        <v>1458</v>
      </c>
      <c r="AV181" s="173">
        <v>44944</v>
      </c>
      <c r="AW181" s="169" t="s">
        <v>221</v>
      </c>
      <c r="AX181" s="165"/>
      <c r="AY181" s="165"/>
      <c r="AZ181" s="165"/>
      <c r="BA181" s="165"/>
    </row>
    <row r="182" spans="1:53" ht="312.75" customHeight="1">
      <c r="A182" s="166">
        <v>4</v>
      </c>
      <c r="B182" s="66" t="s">
        <v>10</v>
      </c>
      <c r="C182" s="168" t="str">
        <f>IF(B182=Listas!$A$2,Listas!$B$2,IF(B182=Listas!$A$8,Listas!$B$8,IF(B182=Listas!$A$15,Listas!$B$15,IF(B182=Listas!$A$18,Listas!$B$18," "))))</f>
        <v>Generar valor público, económico y social, a partir del conocimiento integral de los recursos minero-energéticos.</v>
      </c>
      <c r="D182" s="75" t="s">
        <v>12</v>
      </c>
      <c r="E182" s="137" t="s">
        <v>1437</v>
      </c>
      <c r="F182" s="170" t="s">
        <v>1459</v>
      </c>
      <c r="G182" s="169">
        <v>1</v>
      </c>
      <c r="H182" s="137" t="s">
        <v>1460</v>
      </c>
      <c r="I182" s="170" t="s">
        <v>1461</v>
      </c>
      <c r="J182" s="69">
        <v>0.04</v>
      </c>
      <c r="K182" s="169" t="s">
        <v>23</v>
      </c>
      <c r="L182" s="168" t="s">
        <v>77</v>
      </c>
      <c r="M182" s="168" t="s">
        <v>98</v>
      </c>
      <c r="N182" s="183"/>
      <c r="O182" s="59" t="s">
        <v>218</v>
      </c>
      <c r="P182" s="172"/>
      <c r="Q182" s="173">
        <v>44621</v>
      </c>
      <c r="R182" s="174">
        <v>44926</v>
      </c>
      <c r="S182" s="67" t="s">
        <v>28</v>
      </c>
      <c r="T182" s="67" t="s">
        <v>29</v>
      </c>
      <c r="U182" s="181" t="s">
        <v>77</v>
      </c>
      <c r="V182" s="63">
        <v>44651</v>
      </c>
      <c r="W182" s="60">
        <v>0.01</v>
      </c>
      <c r="X182" s="67" t="s">
        <v>1462</v>
      </c>
      <c r="Y182" s="60">
        <v>0.01</v>
      </c>
      <c r="Z182" s="168" t="s">
        <v>1463</v>
      </c>
      <c r="AA182" s="63">
        <v>44670</v>
      </c>
      <c r="AB182" s="67" t="s">
        <v>231</v>
      </c>
      <c r="AC182" s="76">
        <v>44742</v>
      </c>
      <c r="AD182" s="74">
        <v>0.01</v>
      </c>
      <c r="AE182" s="75" t="s">
        <v>1464</v>
      </c>
      <c r="AF182" s="98">
        <v>0.02</v>
      </c>
      <c r="AG182" s="168" t="s">
        <v>1465</v>
      </c>
      <c r="AH182" s="63">
        <v>44762</v>
      </c>
      <c r="AI182" s="59" t="s">
        <v>246</v>
      </c>
      <c r="AJ182" s="58">
        <v>44834</v>
      </c>
      <c r="AK182" s="57">
        <v>0.03</v>
      </c>
      <c r="AL182" s="47" t="s">
        <v>1466</v>
      </c>
      <c r="AM182" s="123">
        <v>0.03</v>
      </c>
      <c r="AN182" s="137" t="s">
        <v>1467</v>
      </c>
      <c r="AO182" s="63">
        <v>44852</v>
      </c>
      <c r="AP182" s="137" t="s">
        <v>246</v>
      </c>
      <c r="AQ182" s="63">
        <v>44915</v>
      </c>
      <c r="AR182" s="60">
        <v>0.04</v>
      </c>
      <c r="AS182" s="168" t="s">
        <v>1468</v>
      </c>
      <c r="AT182" s="61">
        <f t="shared" si="66"/>
        <v>0.04</v>
      </c>
      <c r="AU182" s="62" t="str">
        <f t="shared" ref="AU182:AU184" si="67">IF(AW182="Cumplida","Subactividad ejecutada completamente","Subactividad no cumplida")</f>
        <v>Subactividad ejecutada completamente</v>
      </c>
      <c r="AV182" s="173">
        <v>44944</v>
      </c>
      <c r="AW182" s="62" t="str">
        <f>IF(AT182=J182,"Cumplida","Revisar")</f>
        <v>Cumplida</v>
      </c>
      <c r="AX182" s="165"/>
      <c r="AY182" s="165"/>
      <c r="AZ182" s="165"/>
      <c r="BA182" s="165"/>
    </row>
    <row r="183" spans="1:53" ht="80.25" customHeight="1">
      <c r="A183" s="92">
        <v>1</v>
      </c>
      <c r="B183" s="66" t="s">
        <v>110</v>
      </c>
      <c r="C183" s="67" t="str">
        <f>IF(B183=Listas!$A$2,Listas!$B$2,IF(B183=Listas!$A$8,Listas!$B$8,IF(B183=Listas!$A$15,Listas!$B$15,IF(B183=Listas!$A$18,Listas!$B$18," "))))</f>
        <v>Desarrollar las acciones necesarias que permitan materializar los planes, programas y proyectos en el sector minero energético.</v>
      </c>
      <c r="D183" s="67" t="s">
        <v>112</v>
      </c>
      <c r="E183" s="67" t="s">
        <v>1469</v>
      </c>
      <c r="F183" s="67" t="s">
        <v>1470</v>
      </c>
      <c r="G183" s="93">
        <v>1</v>
      </c>
      <c r="H183" s="59" t="s">
        <v>549</v>
      </c>
      <c r="I183" s="67" t="s">
        <v>1471</v>
      </c>
      <c r="J183" s="94">
        <v>5.0000000000000001E-3</v>
      </c>
      <c r="K183" s="59" t="s">
        <v>23</v>
      </c>
      <c r="L183" s="67" t="s">
        <v>77</v>
      </c>
      <c r="M183" s="67" t="s">
        <v>66</v>
      </c>
      <c r="N183" s="62"/>
      <c r="O183" s="59" t="s">
        <v>218</v>
      </c>
      <c r="P183" s="73"/>
      <c r="Q183" s="63">
        <v>44562</v>
      </c>
      <c r="R183" s="82">
        <v>44651</v>
      </c>
      <c r="S183" s="67" t="s">
        <v>28</v>
      </c>
      <c r="T183" s="67" t="s">
        <v>29</v>
      </c>
      <c r="U183" s="67" t="s">
        <v>77</v>
      </c>
      <c r="V183" s="71">
        <v>44651</v>
      </c>
      <c r="W183" s="60">
        <v>4.4999999999999997E-3</v>
      </c>
      <c r="X183" s="189" t="s">
        <v>1472</v>
      </c>
      <c r="Y183" s="60">
        <v>4.4999999999999997E-3</v>
      </c>
      <c r="Z183" s="67" t="s">
        <v>1473</v>
      </c>
      <c r="AA183" s="63">
        <v>44670</v>
      </c>
      <c r="AB183" s="67" t="s">
        <v>1202</v>
      </c>
      <c r="AC183" s="76">
        <v>44706</v>
      </c>
      <c r="AD183" s="163">
        <v>5.0000000000000001E-3</v>
      </c>
      <c r="AE183" s="75" t="s">
        <v>1474</v>
      </c>
      <c r="AF183" s="60">
        <v>5.0000000000000001E-3</v>
      </c>
      <c r="AG183" s="67" t="s">
        <v>1475</v>
      </c>
      <c r="AH183" s="63">
        <v>44762</v>
      </c>
      <c r="AI183" s="59" t="s">
        <v>221</v>
      </c>
      <c r="AJ183" s="58"/>
      <c r="AK183" s="127"/>
      <c r="AL183" s="50" t="s">
        <v>1476</v>
      </c>
      <c r="AM183" s="60">
        <v>5.0000000000000001E-3</v>
      </c>
      <c r="AN183" s="67" t="s">
        <v>1475</v>
      </c>
      <c r="AO183" s="63">
        <v>44852</v>
      </c>
      <c r="AP183" s="59" t="s">
        <v>221</v>
      </c>
      <c r="AQ183" s="71"/>
      <c r="AR183" s="61"/>
      <c r="AS183" s="190" t="s">
        <v>1476</v>
      </c>
      <c r="AT183" s="61">
        <f>AM183</f>
        <v>5.0000000000000001E-3</v>
      </c>
      <c r="AU183" s="62" t="str">
        <f t="shared" si="67"/>
        <v>Subactividad ejecutada completamente</v>
      </c>
      <c r="AV183" s="63">
        <v>44944</v>
      </c>
      <c r="AW183" s="59" t="s">
        <v>221</v>
      </c>
      <c r="AX183" s="64"/>
      <c r="AY183" s="64"/>
      <c r="AZ183" s="64"/>
      <c r="BA183" s="64"/>
    </row>
    <row r="184" spans="1:53" ht="99.75" customHeight="1">
      <c r="A184" s="92">
        <v>2</v>
      </c>
      <c r="B184" s="66" t="s">
        <v>110</v>
      </c>
      <c r="C184" s="67" t="str">
        <f>IF(B184=Listas!$A$2,Listas!$B$2,IF(B184=Listas!$A$8,Listas!$B$8,IF(B184=Listas!$A$15,Listas!$B$15,IF(B184=Listas!$A$18,Listas!$B$18," "))))</f>
        <v>Desarrollar las acciones necesarias que permitan materializar los planes, programas y proyectos en el sector minero energético.</v>
      </c>
      <c r="D184" s="67" t="s">
        <v>112</v>
      </c>
      <c r="E184" s="67" t="s">
        <v>1469</v>
      </c>
      <c r="F184" s="67" t="s">
        <v>1477</v>
      </c>
      <c r="G184" s="93">
        <v>1</v>
      </c>
      <c r="H184" s="59" t="s">
        <v>549</v>
      </c>
      <c r="I184" s="67" t="s">
        <v>1478</v>
      </c>
      <c r="J184" s="94">
        <v>5.0000000000000001E-3</v>
      </c>
      <c r="K184" s="59" t="s">
        <v>23</v>
      </c>
      <c r="L184" s="67" t="s">
        <v>77</v>
      </c>
      <c r="M184" s="67" t="s">
        <v>66</v>
      </c>
      <c r="N184" s="59" t="s">
        <v>218</v>
      </c>
      <c r="O184" s="70"/>
      <c r="P184" s="67" t="s">
        <v>1479</v>
      </c>
      <c r="Q184" s="63">
        <v>44743</v>
      </c>
      <c r="R184" s="82">
        <v>44925</v>
      </c>
      <c r="S184" s="67" t="s">
        <v>28</v>
      </c>
      <c r="T184" s="67" t="s">
        <v>29</v>
      </c>
      <c r="U184" s="67" t="s">
        <v>77</v>
      </c>
      <c r="V184" s="71"/>
      <c r="W184" s="60">
        <v>0</v>
      </c>
      <c r="X184" s="189" t="s">
        <v>1480</v>
      </c>
      <c r="Y184" s="61"/>
      <c r="Z184" s="62"/>
      <c r="AA184" s="71"/>
      <c r="AB184" s="67" t="s">
        <v>285</v>
      </c>
      <c r="AC184" s="76"/>
      <c r="AD184" s="74">
        <v>0</v>
      </c>
      <c r="AE184" s="191" t="s">
        <v>1480</v>
      </c>
      <c r="AF184" s="60">
        <v>0</v>
      </c>
      <c r="AG184" s="168" t="s">
        <v>1433</v>
      </c>
      <c r="AH184" s="63">
        <v>44762</v>
      </c>
      <c r="AI184" s="59" t="s">
        <v>399</v>
      </c>
      <c r="AJ184" s="52"/>
      <c r="AK184" s="57">
        <v>0</v>
      </c>
      <c r="AL184" s="50" t="s">
        <v>1481</v>
      </c>
      <c r="AM184" s="60">
        <v>0</v>
      </c>
      <c r="AN184" s="59" t="s">
        <v>1482</v>
      </c>
      <c r="AO184" s="63">
        <v>44852</v>
      </c>
      <c r="AP184" s="137" t="s">
        <v>399</v>
      </c>
      <c r="AQ184" s="63">
        <v>44918</v>
      </c>
      <c r="AR184" s="60">
        <v>5.0000000000000001E-3</v>
      </c>
      <c r="AS184" s="95" t="s">
        <v>1483</v>
      </c>
      <c r="AT184" s="61">
        <f>AR184</f>
        <v>5.0000000000000001E-3</v>
      </c>
      <c r="AU184" s="62" t="str">
        <f t="shared" si="67"/>
        <v>Subactividad ejecutada completamente</v>
      </c>
      <c r="AV184" s="63">
        <v>44944</v>
      </c>
      <c r="AW184" s="62" t="str">
        <f>IF(AT184=J184,"Cumplida","Revisar")</f>
        <v>Cumplida</v>
      </c>
      <c r="AX184" s="64"/>
      <c r="AY184" s="64"/>
      <c r="AZ184" s="64"/>
      <c r="BA184" s="64"/>
    </row>
    <row r="185" spans="1:53" ht="93.75" customHeight="1">
      <c r="A185" s="92">
        <v>3</v>
      </c>
      <c r="B185" s="66" t="s">
        <v>110</v>
      </c>
      <c r="C185" s="67" t="str">
        <f>IF(B185=Listas!$A$2,Listas!$B$2,IF(B185=Listas!$A$8,Listas!$B$8,IF(B185=Listas!$A$15,Listas!$B$15,IF(B185=Listas!$A$18,Listas!$B$18," "))))</f>
        <v>Desarrollar las acciones necesarias que permitan materializar los planes, programas y proyectos en el sector minero energético.</v>
      </c>
      <c r="D185" s="67" t="s">
        <v>112</v>
      </c>
      <c r="E185" s="67" t="s">
        <v>1469</v>
      </c>
      <c r="F185" s="67" t="s">
        <v>1477</v>
      </c>
      <c r="G185" s="93">
        <v>1</v>
      </c>
      <c r="H185" s="59" t="s">
        <v>549</v>
      </c>
      <c r="I185" s="67" t="s">
        <v>1484</v>
      </c>
      <c r="J185" s="94">
        <v>5.0000000000000001E-3</v>
      </c>
      <c r="K185" s="59" t="s">
        <v>23</v>
      </c>
      <c r="L185" s="67" t="s">
        <v>77</v>
      </c>
      <c r="M185" s="67" t="s">
        <v>66</v>
      </c>
      <c r="N185" s="59" t="s">
        <v>218</v>
      </c>
      <c r="O185" s="70"/>
      <c r="P185" s="67" t="s">
        <v>1479</v>
      </c>
      <c r="Q185" s="63">
        <v>44743</v>
      </c>
      <c r="R185" s="82">
        <v>44926</v>
      </c>
      <c r="S185" s="67" t="s">
        <v>28</v>
      </c>
      <c r="T185" s="67" t="s">
        <v>29</v>
      </c>
      <c r="U185" s="67" t="s">
        <v>77</v>
      </c>
      <c r="V185" s="71"/>
      <c r="W185" s="60">
        <v>0</v>
      </c>
      <c r="X185" s="189" t="s">
        <v>1485</v>
      </c>
      <c r="Y185" s="61"/>
      <c r="Z185" s="62"/>
      <c r="AA185" s="71"/>
      <c r="AB185" s="67" t="s">
        <v>285</v>
      </c>
      <c r="AC185" s="76"/>
      <c r="AD185" s="74">
        <v>0</v>
      </c>
      <c r="AE185" s="113" t="s">
        <v>1485</v>
      </c>
      <c r="AF185" s="60">
        <v>0</v>
      </c>
      <c r="AG185" s="168" t="s">
        <v>1433</v>
      </c>
      <c r="AH185" s="63">
        <v>44762</v>
      </c>
      <c r="AI185" s="59" t="s">
        <v>399</v>
      </c>
      <c r="AJ185" s="52"/>
      <c r="AK185" s="57">
        <v>0</v>
      </c>
      <c r="AL185" s="50" t="s">
        <v>1481</v>
      </c>
      <c r="AM185" s="60">
        <v>0</v>
      </c>
      <c r="AN185" s="59" t="s">
        <v>1482</v>
      </c>
      <c r="AO185" s="63">
        <v>44852</v>
      </c>
      <c r="AP185" s="137" t="s">
        <v>399</v>
      </c>
      <c r="AQ185" s="71"/>
      <c r="AR185" s="60">
        <v>0</v>
      </c>
      <c r="AS185" s="67" t="s">
        <v>1486</v>
      </c>
      <c r="AT185" s="60">
        <v>0</v>
      </c>
      <c r="AU185" s="59" t="s">
        <v>1436</v>
      </c>
      <c r="AV185" s="173">
        <v>44944</v>
      </c>
      <c r="AW185" s="169" t="s">
        <v>337</v>
      </c>
      <c r="AX185" s="64"/>
      <c r="AY185" s="64"/>
      <c r="AZ185" s="64"/>
      <c r="BA185" s="64"/>
    </row>
    <row r="186" spans="1:53" ht="80.25" customHeight="1">
      <c r="A186" s="92">
        <v>4</v>
      </c>
      <c r="B186" s="66" t="s">
        <v>110</v>
      </c>
      <c r="C186" s="67" t="str">
        <f>IF(B186=Listas!$A$2,Listas!$B$2,IF(B186=Listas!$A$8,Listas!$B$8,IF(B186=Listas!$A$15,Listas!$B$15,IF(B186=Listas!$A$18,Listas!$B$18," "))))</f>
        <v>Desarrollar las acciones necesarias que permitan materializar los planes, programas y proyectos en el sector minero energético.</v>
      </c>
      <c r="D186" s="67" t="s">
        <v>112</v>
      </c>
      <c r="E186" s="67" t="s">
        <v>1469</v>
      </c>
      <c r="F186" s="67" t="s">
        <v>1487</v>
      </c>
      <c r="G186" s="93">
        <v>1</v>
      </c>
      <c r="H186" s="59" t="s">
        <v>549</v>
      </c>
      <c r="I186" s="67" t="s">
        <v>1488</v>
      </c>
      <c r="J186" s="94">
        <v>0.02</v>
      </c>
      <c r="K186" s="59" t="s">
        <v>23</v>
      </c>
      <c r="L186" s="67" t="s">
        <v>77</v>
      </c>
      <c r="M186" s="67" t="s">
        <v>66</v>
      </c>
      <c r="N186" s="62"/>
      <c r="O186" s="59" t="s">
        <v>218</v>
      </c>
      <c r="P186" s="73"/>
      <c r="Q186" s="63">
        <v>44562</v>
      </c>
      <c r="R186" s="82">
        <v>44926</v>
      </c>
      <c r="S186" s="67" t="s">
        <v>28</v>
      </c>
      <c r="T186" s="67" t="s">
        <v>29</v>
      </c>
      <c r="U186" s="67" t="s">
        <v>77</v>
      </c>
      <c r="V186" s="71" t="s">
        <v>1489</v>
      </c>
      <c r="W186" s="60">
        <v>0.01</v>
      </c>
      <c r="X186" s="189" t="s">
        <v>1490</v>
      </c>
      <c r="Y186" s="60">
        <v>0.01</v>
      </c>
      <c r="Z186" s="67" t="s">
        <v>1491</v>
      </c>
      <c r="AA186" s="63">
        <v>44670</v>
      </c>
      <c r="AB186" s="67" t="s">
        <v>231</v>
      </c>
      <c r="AC186" s="76"/>
      <c r="AD186" s="74">
        <v>0</v>
      </c>
      <c r="AE186" s="75" t="s">
        <v>1492</v>
      </c>
      <c r="AF186" s="60">
        <v>0.01</v>
      </c>
      <c r="AG186" s="67" t="s">
        <v>1493</v>
      </c>
      <c r="AH186" s="63">
        <v>44762</v>
      </c>
      <c r="AI186" s="59" t="s">
        <v>246</v>
      </c>
      <c r="AJ186" s="52"/>
      <c r="AK186" s="57">
        <v>0</v>
      </c>
      <c r="AL186" s="192" t="s">
        <v>1494</v>
      </c>
      <c r="AM186" s="60">
        <v>0.01</v>
      </c>
      <c r="AN186" s="67" t="s">
        <v>1495</v>
      </c>
      <c r="AO186" s="63">
        <v>44852</v>
      </c>
      <c r="AP186" s="59" t="s">
        <v>246</v>
      </c>
      <c r="AQ186" s="63">
        <v>44918</v>
      </c>
      <c r="AR186" s="60">
        <v>0.02</v>
      </c>
      <c r="AS186" s="190" t="s">
        <v>1496</v>
      </c>
      <c r="AT186" s="61">
        <f>AR186</f>
        <v>0.02</v>
      </c>
      <c r="AU186" s="62" t="str">
        <f t="shared" ref="AU186:AU189" si="68">IF(AW186="Cumplida","Subactividad ejecutada completamente","Subactividad no cumplida")</f>
        <v>Subactividad ejecutada completamente</v>
      </c>
      <c r="AV186" s="63">
        <v>44944</v>
      </c>
      <c r="AW186" s="62" t="str">
        <f>IF(AT186=J186,"Cumplida","Revisar")</f>
        <v>Cumplida</v>
      </c>
      <c r="AX186" s="64"/>
      <c r="AY186" s="64"/>
      <c r="AZ186" s="64"/>
      <c r="BA186" s="64"/>
    </row>
    <row r="187" spans="1:53" ht="89.25" customHeight="1">
      <c r="A187" s="92">
        <v>5</v>
      </c>
      <c r="B187" s="66" t="s">
        <v>110</v>
      </c>
      <c r="C187" s="67" t="str">
        <f>IF(B187=Listas!$A$2,Listas!$B$2,IF(B187=Listas!$A$8,Listas!$B$8,IF(B187=Listas!$A$15,Listas!$B$15,IF(B187=Listas!$A$18,Listas!$B$18," "))))</f>
        <v>Desarrollar las acciones necesarias que permitan materializar los planes, programas y proyectos en el sector minero energético.</v>
      </c>
      <c r="D187" s="67" t="s">
        <v>112</v>
      </c>
      <c r="E187" s="67" t="s">
        <v>1497</v>
      </c>
      <c r="F187" s="67" t="s">
        <v>1498</v>
      </c>
      <c r="G187" s="93">
        <v>1</v>
      </c>
      <c r="H187" s="59" t="s">
        <v>549</v>
      </c>
      <c r="I187" s="67" t="s">
        <v>1499</v>
      </c>
      <c r="J187" s="94">
        <v>5.0000000000000001E-3</v>
      </c>
      <c r="K187" s="59" t="s">
        <v>16</v>
      </c>
      <c r="L187" s="67" t="s">
        <v>24</v>
      </c>
      <c r="M187" s="67" t="s">
        <v>66</v>
      </c>
      <c r="N187" s="59" t="s">
        <v>218</v>
      </c>
      <c r="O187" s="70"/>
      <c r="P187" s="67" t="s">
        <v>1500</v>
      </c>
      <c r="Q187" s="63">
        <v>44562</v>
      </c>
      <c r="R187" s="82">
        <v>44651</v>
      </c>
      <c r="S187" s="67" t="s">
        <v>28</v>
      </c>
      <c r="T187" s="67" t="s">
        <v>29</v>
      </c>
      <c r="U187" s="67" t="s">
        <v>77</v>
      </c>
      <c r="V187" s="71" t="s">
        <v>1489</v>
      </c>
      <c r="W187" s="60">
        <f>2%/4</f>
        <v>5.0000000000000001E-3</v>
      </c>
      <c r="X187" s="189" t="s">
        <v>1501</v>
      </c>
      <c r="Y187" s="60">
        <v>5.0000000000000001E-3</v>
      </c>
      <c r="Z187" s="67" t="s">
        <v>1473</v>
      </c>
      <c r="AA187" s="63">
        <v>44670</v>
      </c>
      <c r="AB187" s="67" t="s">
        <v>1202</v>
      </c>
      <c r="AC187" s="76"/>
      <c r="AD187" s="74"/>
      <c r="AE187" s="75" t="s">
        <v>1502</v>
      </c>
      <c r="AF187" s="60">
        <v>5.0000000000000001E-3</v>
      </c>
      <c r="AG187" s="67" t="s">
        <v>1503</v>
      </c>
      <c r="AH187" s="63">
        <v>44762</v>
      </c>
      <c r="AI187" s="59" t="s">
        <v>221</v>
      </c>
      <c r="AJ187" s="52"/>
      <c r="AK187" s="127"/>
      <c r="AL187" s="192" t="s">
        <v>1504</v>
      </c>
      <c r="AM187" s="60">
        <v>5.0000000000000001E-3</v>
      </c>
      <c r="AN187" s="67" t="s">
        <v>560</v>
      </c>
      <c r="AO187" s="63">
        <v>44852</v>
      </c>
      <c r="AP187" s="59" t="s">
        <v>221</v>
      </c>
      <c r="AQ187" s="71"/>
      <c r="AR187" s="61"/>
      <c r="AS187" s="190" t="s">
        <v>560</v>
      </c>
      <c r="AT187" s="61">
        <f>AM187</f>
        <v>5.0000000000000001E-3</v>
      </c>
      <c r="AU187" s="62" t="str">
        <f t="shared" si="68"/>
        <v>Subactividad ejecutada completamente</v>
      </c>
      <c r="AV187" s="63">
        <v>44944</v>
      </c>
      <c r="AW187" s="59" t="s">
        <v>221</v>
      </c>
      <c r="AX187" s="64"/>
      <c r="AY187" s="64"/>
      <c r="AZ187" s="64"/>
      <c r="BA187" s="64"/>
    </row>
    <row r="188" spans="1:53" ht="124.5" customHeight="1">
      <c r="A188" s="92">
        <v>6</v>
      </c>
      <c r="B188" s="66" t="s">
        <v>110</v>
      </c>
      <c r="C188" s="67" t="str">
        <f>IF(B188=Listas!$A$2,Listas!$B$2,IF(B188=Listas!$A$8,Listas!$B$8,IF(B188=Listas!$A$15,Listas!$B$15,IF(B188=Listas!$A$18,Listas!$B$18," "))))</f>
        <v>Desarrollar las acciones necesarias que permitan materializar los planes, programas y proyectos en el sector minero energético.</v>
      </c>
      <c r="D188" s="67" t="s">
        <v>112</v>
      </c>
      <c r="E188" s="67" t="s">
        <v>1497</v>
      </c>
      <c r="F188" s="67" t="s">
        <v>1505</v>
      </c>
      <c r="G188" s="93">
        <v>1</v>
      </c>
      <c r="H188" s="59" t="s">
        <v>549</v>
      </c>
      <c r="I188" s="67" t="s">
        <v>1506</v>
      </c>
      <c r="J188" s="94">
        <v>7.4999999999999997E-3</v>
      </c>
      <c r="K188" s="59" t="s">
        <v>16</v>
      </c>
      <c r="L188" s="67" t="s">
        <v>24</v>
      </c>
      <c r="M188" s="67" t="s">
        <v>66</v>
      </c>
      <c r="N188" s="62"/>
      <c r="O188" s="59" t="s">
        <v>218</v>
      </c>
      <c r="P188" s="73"/>
      <c r="Q188" s="63">
        <v>44652</v>
      </c>
      <c r="R188" s="82">
        <v>44742</v>
      </c>
      <c r="S188" s="67" t="s">
        <v>28</v>
      </c>
      <c r="T188" s="67" t="s">
        <v>29</v>
      </c>
      <c r="U188" s="67" t="s">
        <v>77</v>
      </c>
      <c r="V188" s="193"/>
      <c r="W188" s="60">
        <v>0</v>
      </c>
      <c r="X188" s="189" t="s">
        <v>1507</v>
      </c>
      <c r="Y188" s="61"/>
      <c r="Z188" s="62"/>
      <c r="AA188" s="71"/>
      <c r="AB188" s="67" t="s">
        <v>285</v>
      </c>
      <c r="AC188" s="76"/>
      <c r="AD188" s="74">
        <v>0</v>
      </c>
      <c r="AE188" s="75" t="s">
        <v>1508</v>
      </c>
      <c r="AF188" s="60">
        <v>0</v>
      </c>
      <c r="AG188" s="67" t="s">
        <v>1509</v>
      </c>
      <c r="AH188" s="63">
        <v>44762</v>
      </c>
      <c r="AI188" s="59" t="s">
        <v>337</v>
      </c>
      <c r="AJ188" s="58">
        <v>44834</v>
      </c>
      <c r="AK188" s="57">
        <v>3.8E-3</v>
      </c>
      <c r="AL188" s="192" t="s">
        <v>1510</v>
      </c>
      <c r="AM188" s="60">
        <v>3.8E-3</v>
      </c>
      <c r="AN188" s="59" t="s">
        <v>1511</v>
      </c>
      <c r="AO188" s="63">
        <v>44852</v>
      </c>
      <c r="AP188" s="137" t="s">
        <v>337</v>
      </c>
      <c r="AQ188" s="63">
        <v>44918</v>
      </c>
      <c r="AR188" s="60">
        <v>7.4999999999999997E-3</v>
      </c>
      <c r="AS188" s="190" t="s">
        <v>1512</v>
      </c>
      <c r="AT188" s="61">
        <f t="shared" ref="AT188:AT192" si="69">AR188</f>
        <v>7.4999999999999997E-3</v>
      </c>
      <c r="AU188" s="62" t="str">
        <f t="shared" si="68"/>
        <v>Subactividad ejecutada completamente</v>
      </c>
      <c r="AV188" s="63">
        <v>44944</v>
      </c>
      <c r="AW188" s="62" t="str">
        <f t="shared" ref="AW188:AW189" si="70">IF(AT188=J188,"Cumplida","Revisar")</f>
        <v>Cumplida</v>
      </c>
      <c r="AX188" s="64"/>
      <c r="AY188" s="64"/>
      <c r="AZ188" s="64"/>
      <c r="BA188" s="64"/>
    </row>
    <row r="189" spans="1:53" ht="113.25" customHeight="1">
      <c r="A189" s="92">
        <v>7</v>
      </c>
      <c r="B189" s="66" t="s">
        <v>110</v>
      </c>
      <c r="C189" s="67" t="str">
        <f>IF(B189=Listas!$A$2,Listas!$B$2,IF(B189=Listas!$A$8,Listas!$B$8,IF(B189=Listas!$A$15,Listas!$B$15,IF(B189=Listas!$A$18,Listas!$B$18," "))))</f>
        <v>Desarrollar las acciones necesarias que permitan materializar los planes, programas y proyectos en el sector minero energético.</v>
      </c>
      <c r="D189" s="67" t="s">
        <v>112</v>
      </c>
      <c r="E189" s="67" t="s">
        <v>1497</v>
      </c>
      <c r="F189" s="67" t="s">
        <v>1498</v>
      </c>
      <c r="G189" s="93">
        <v>1</v>
      </c>
      <c r="H189" s="59" t="s">
        <v>549</v>
      </c>
      <c r="I189" s="67" t="s">
        <v>1513</v>
      </c>
      <c r="J189" s="94">
        <v>5.0000000000000001E-3</v>
      </c>
      <c r="K189" s="59" t="s">
        <v>16</v>
      </c>
      <c r="L189" s="67" t="s">
        <v>24</v>
      </c>
      <c r="M189" s="67" t="s">
        <v>66</v>
      </c>
      <c r="N189" s="59" t="s">
        <v>218</v>
      </c>
      <c r="O189" s="70"/>
      <c r="P189" s="67" t="s">
        <v>1500</v>
      </c>
      <c r="Q189" s="63">
        <v>44562</v>
      </c>
      <c r="R189" s="82">
        <v>44651</v>
      </c>
      <c r="S189" s="67" t="s">
        <v>28</v>
      </c>
      <c r="T189" s="67" t="s">
        <v>29</v>
      </c>
      <c r="U189" s="67" t="s">
        <v>77</v>
      </c>
      <c r="V189" s="71">
        <v>44651</v>
      </c>
      <c r="W189" s="61">
        <v>0</v>
      </c>
      <c r="X189" s="189" t="s">
        <v>1514</v>
      </c>
      <c r="Y189" s="60">
        <v>0</v>
      </c>
      <c r="Z189" s="67" t="s">
        <v>1515</v>
      </c>
      <c r="AA189" s="63">
        <v>44670</v>
      </c>
      <c r="AB189" s="67" t="s">
        <v>337</v>
      </c>
      <c r="AC189" s="76"/>
      <c r="AD189" s="74">
        <v>0</v>
      </c>
      <c r="AE189" s="194" t="s">
        <v>1516</v>
      </c>
      <c r="AF189" s="60">
        <v>0</v>
      </c>
      <c r="AG189" s="67" t="s">
        <v>1517</v>
      </c>
      <c r="AH189" s="63">
        <v>44762</v>
      </c>
      <c r="AI189" s="59" t="s">
        <v>337</v>
      </c>
      <c r="AJ189" s="58">
        <v>44834</v>
      </c>
      <c r="AK189" s="57">
        <v>2.5000000000000001E-3</v>
      </c>
      <c r="AL189" s="192" t="s">
        <v>1518</v>
      </c>
      <c r="AM189" s="60">
        <v>2.5000000000000001E-3</v>
      </c>
      <c r="AN189" s="59" t="s">
        <v>1519</v>
      </c>
      <c r="AO189" s="63">
        <v>44852</v>
      </c>
      <c r="AP189" s="137" t="s">
        <v>337</v>
      </c>
      <c r="AQ189" s="63">
        <v>44926</v>
      </c>
      <c r="AR189" s="60">
        <v>5.0000000000000001E-3</v>
      </c>
      <c r="AS189" s="190" t="s">
        <v>1520</v>
      </c>
      <c r="AT189" s="61">
        <f t="shared" si="69"/>
        <v>5.0000000000000001E-3</v>
      </c>
      <c r="AU189" s="62" t="str">
        <f t="shared" si="68"/>
        <v>Subactividad ejecutada completamente</v>
      </c>
      <c r="AV189" s="63">
        <v>44944</v>
      </c>
      <c r="AW189" s="62" t="str">
        <f t="shared" si="70"/>
        <v>Cumplida</v>
      </c>
      <c r="AX189" s="64"/>
      <c r="AY189" s="64"/>
      <c r="AZ189" s="64"/>
      <c r="BA189" s="64"/>
    </row>
    <row r="190" spans="1:53" ht="96" customHeight="1">
      <c r="A190" s="92">
        <v>8</v>
      </c>
      <c r="B190" s="66" t="s">
        <v>110</v>
      </c>
      <c r="C190" s="67" t="str">
        <f>IF(B190=Listas!$A$2,Listas!$B$2,IF(B190=Listas!$A$8,Listas!$B$8,IF(B190=Listas!$A$15,Listas!$B$15,IF(B190=Listas!$A$18,Listas!$B$18," "))))</f>
        <v>Desarrollar las acciones necesarias que permitan materializar los planes, programas y proyectos en el sector minero energético.</v>
      </c>
      <c r="D190" s="67" t="s">
        <v>112</v>
      </c>
      <c r="E190" s="67" t="s">
        <v>1497</v>
      </c>
      <c r="F190" s="67" t="s">
        <v>1505</v>
      </c>
      <c r="G190" s="93">
        <v>1</v>
      </c>
      <c r="H190" s="59" t="s">
        <v>549</v>
      </c>
      <c r="I190" s="67" t="s">
        <v>1521</v>
      </c>
      <c r="J190" s="94">
        <v>7.4999999999999997E-3</v>
      </c>
      <c r="K190" s="59" t="s">
        <v>16</v>
      </c>
      <c r="L190" s="67" t="s">
        <v>24</v>
      </c>
      <c r="M190" s="67" t="s">
        <v>66</v>
      </c>
      <c r="N190" s="62"/>
      <c r="O190" s="59" t="s">
        <v>218</v>
      </c>
      <c r="P190" s="73"/>
      <c r="Q190" s="63">
        <v>44652</v>
      </c>
      <c r="R190" s="82">
        <v>44742</v>
      </c>
      <c r="S190" s="67" t="s">
        <v>28</v>
      </c>
      <c r="T190" s="67" t="s">
        <v>29</v>
      </c>
      <c r="U190" s="67" t="s">
        <v>77</v>
      </c>
      <c r="V190" s="193"/>
      <c r="W190" s="60">
        <v>0</v>
      </c>
      <c r="X190" s="189" t="s">
        <v>1522</v>
      </c>
      <c r="Y190" s="61"/>
      <c r="Z190" s="62"/>
      <c r="AA190" s="71"/>
      <c r="AB190" s="67" t="s">
        <v>285</v>
      </c>
      <c r="AC190" s="76"/>
      <c r="AD190" s="74">
        <v>0</v>
      </c>
      <c r="AE190" s="115" t="s">
        <v>1523</v>
      </c>
      <c r="AF190" s="60">
        <v>0</v>
      </c>
      <c r="AG190" s="67" t="s">
        <v>1524</v>
      </c>
      <c r="AH190" s="63">
        <v>44762</v>
      </c>
      <c r="AI190" s="59" t="s">
        <v>337</v>
      </c>
      <c r="AJ190" s="58">
        <v>44834</v>
      </c>
      <c r="AK190" s="57">
        <v>0</v>
      </c>
      <c r="AL190" s="192" t="s">
        <v>1525</v>
      </c>
      <c r="AM190" s="60">
        <v>0</v>
      </c>
      <c r="AN190" s="59" t="s">
        <v>1526</v>
      </c>
      <c r="AO190" s="63">
        <v>44852</v>
      </c>
      <c r="AP190" s="137" t="s">
        <v>337</v>
      </c>
      <c r="AQ190" s="71"/>
      <c r="AR190" s="60">
        <v>0</v>
      </c>
      <c r="AS190" s="190" t="s">
        <v>1527</v>
      </c>
      <c r="AT190" s="60">
        <f t="shared" si="69"/>
        <v>0</v>
      </c>
      <c r="AU190" s="59" t="s">
        <v>1436</v>
      </c>
      <c r="AV190" s="173">
        <v>44944</v>
      </c>
      <c r="AW190" s="169" t="s">
        <v>337</v>
      </c>
      <c r="AX190" s="64"/>
      <c r="AY190" s="64"/>
      <c r="AZ190" s="64"/>
      <c r="BA190" s="64"/>
    </row>
    <row r="191" spans="1:53" ht="156.75" customHeight="1">
      <c r="A191" s="92">
        <v>9</v>
      </c>
      <c r="B191" s="66" t="s">
        <v>110</v>
      </c>
      <c r="C191" s="67" t="str">
        <f>IF(B191=Listas!$A$2,Listas!$B$2,IF(B191=Listas!$A$8,Listas!$B$8,IF(B191=Listas!$A$15,Listas!$B$15,IF(B191=Listas!$A$18,Listas!$B$18," "))))</f>
        <v>Desarrollar las acciones necesarias que permitan materializar los planes, programas y proyectos en el sector minero energético.</v>
      </c>
      <c r="D191" s="67" t="s">
        <v>112</v>
      </c>
      <c r="E191" s="67" t="s">
        <v>1528</v>
      </c>
      <c r="F191" s="67" t="s">
        <v>1529</v>
      </c>
      <c r="G191" s="93">
        <v>1</v>
      </c>
      <c r="H191" s="59" t="s">
        <v>549</v>
      </c>
      <c r="I191" s="67" t="s">
        <v>1530</v>
      </c>
      <c r="J191" s="94">
        <v>6.25E-2</v>
      </c>
      <c r="K191" s="59" t="s">
        <v>23</v>
      </c>
      <c r="L191" s="67" t="s">
        <v>77</v>
      </c>
      <c r="M191" s="67" t="s">
        <v>66</v>
      </c>
      <c r="N191" s="59" t="s">
        <v>218</v>
      </c>
      <c r="O191" s="70"/>
      <c r="P191" s="67" t="s">
        <v>1479</v>
      </c>
      <c r="Q191" s="63">
        <v>44562</v>
      </c>
      <c r="R191" s="82">
        <v>44926</v>
      </c>
      <c r="S191" s="67" t="s">
        <v>28</v>
      </c>
      <c r="T191" s="67" t="s">
        <v>29</v>
      </c>
      <c r="U191" s="67" t="s">
        <v>77</v>
      </c>
      <c r="V191" s="71">
        <v>44651</v>
      </c>
      <c r="W191" s="61">
        <v>6.7500000000000008E-3</v>
      </c>
      <c r="X191" s="68" t="s">
        <v>1531</v>
      </c>
      <c r="Y191" s="60">
        <v>6.7999999999999996E-3</v>
      </c>
      <c r="Z191" s="67" t="s">
        <v>1491</v>
      </c>
      <c r="AA191" s="63">
        <v>44670</v>
      </c>
      <c r="AB191" s="67" t="s">
        <v>231</v>
      </c>
      <c r="AC191" s="76">
        <v>44742</v>
      </c>
      <c r="AD191" s="74">
        <v>7.0000000000000001E-3</v>
      </c>
      <c r="AE191" s="75" t="s">
        <v>1532</v>
      </c>
      <c r="AF191" s="60">
        <v>1.38E-2</v>
      </c>
      <c r="AG191" s="67" t="s">
        <v>1533</v>
      </c>
      <c r="AH191" s="63">
        <v>44762</v>
      </c>
      <c r="AI191" s="59" t="s">
        <v>246</v>
      </c>
      <c r="AJ191" s="58">
        <v>44834</v>
      </c>
      <c r="AK191" s="57">
        <v>1.7399999999999999E-2</v>
      </c>
      <c r="AL191" s="192" t="s">
        <v>1534</v>
      </c>
      <c r="AM191" s="60">
        <v>3.1199999999999999E-2</v>
      </c>
      <c r="AN191" s="59" t="s">
        <v>1535</v>
      </c>
      <c r="AO191" s="63">
        <v>44852</v>
      </c>
      <c r="AP191" s="59" t="s">
        <v>246</v>
      </c>
      <c r="AQ191" s="71"/>
      <c r="AR191" s="60">
        <v>6.25E-2</v>
      </c>
      <c r="AS191" s="67" t="s">
        <v>1536</v>
      </c>
      <c r="AT191" s="60">
        <f t="shared" si="69"/>
        <v>6.25E-2</v>
      </c>
      <c r="AU191" s="59" t="s">
        <v>1537</v>
      </c>
      <c r="AV191" s="173">
        <v>44944</v>
      </c>
      <c r="AW191" s="59" t="s">
        <v>221</v>
      </c>
      <c r="AX191" s="64"/>
      <c r="AY191" s="64"/>
      <c r="AZ191" s="64"/>
      <c r="BA191" s="64"/>
    </row>
    <row r="192" spans="1:53" ht="64.5" customHeight="1">
      <c r="A192" s="92">
        <v>10</v>
      </c>
      <c r="B192" s="66" t="s">
        <v>110</v>
      </c>
      <c r="C192" s="67" t="str">
        <f>IF(B192=Listas!$A$2,Listas!$B$2,IF(B192=Listas!$A$8,Listas!$B$8,IF(B192=Listas!$A$15,Listas!$B$15,IF(B192=Listas!$A$18,Listas!$B$18," "))))</f>
        <v>Desarrollar las acciones necesarias que permitan materializar los planes, programas y proyectos en el sector minero energético.</v>
      </c>
      <c r="D192" s="67" t="s">
        <v>112</v>
      </c>
      <c r="E192" s="67" t="s">
        <v>1538</v>
      </c>
      <c r="F192" s="67" t="s">
        <v>1539</v>
      </c>
      <c r="G192" s="93">
        <v>1</v>
      </c>
      <c r="H192" s="59" t="s">
        <v>549</v>
      </c>
      <c r="I192" s="67" t="s">
        <v>1540</v>
      </c>
      <c r="J192" s="94">
        <v>1.2500000000000001E-2</v>
      </c>
      <c r="K192" s="59" t="s">
        <v>23</v>
      </c>
      <c r="L192" s="67" t="s">
        <v>77</v>
      </c>
      <c r="M192" s="67" t="s">
        <v>66</v>
      </c>
      <c r="N192" s="59" t="s">
        <v>218</v>
      </c>
      <c r="O192" s="70"/>
      <c r="P192" s="67" t="s">
        <v>108</v>
      </c>
      <c r="Q192" s="63">
        <v>44562</v>
      </c>
      <c r="R192" s="82">
        <v>44926</v>
      </c>
      <c r="S192" s="67" t="s">
        <v>28</v>
      </c>
      <c r="T192" s="67" t="s">
        <v>29</v>
      </c>
      <c r="U192" s="67" t="s">
        <v>77</v>
      </c>
      <c r="V192" s="63"/>
      <c r="W192" s="60">
        <v>0</v>
      </c>
      <c r="X192" s="189" t="s">
        <v>1541</v>
      </c>
      <c r="Y192" s="60"/>
      <c r="Z192" s="62"/>
      <c r="AA192" s="71"/>
      <c r="AB192" s="67" t="s">
        <v>285</v>
      </c>
      <c r="AC192" s="76"/>
      <c r="AD192" s="74">
        <v>0</v>
      </c>
      <c r="AE192" s="194" t="s">
        <v>1541</v>
      </c>
      <c r="AF192" s="60">
        <v>0</v>
      </c>
      <c r="AG192" s="67" t="s">
        <v>1493</v>
      </c>
      <c r="AH192" s="63">
        <v>44762</v>
      </c>
      <c r="AI192" s="59" t="s">
        <v>399</v>
      </c>
      <c r="AJ192" s="52"/>
      <c r="AK192" s="57">
        <v>0</v>
      </c>
      <c r="AL192" s="192" t="s">
        <v>1542</v>
      </c>
      <c r="AM192" s="60">
        <v>0</v>
      </c>
      <c r="AN192" s="67" t="s">
        <v>1543</v>
      </c>
      <c r="AO192" s="63">
        <v>44852</v>
      </c>
      <c r="AP192" s="59" t="s">
        <v>399</v>
      </c>
      <c r="AQ192" s="63">
        <v>44918</v>
      </c>
      <c r="AR192" s="60">
        <v>1.2500000000000001E-2</v>
      </c>
      <c r="AS192" s="190" t="s">
        <v>1544</v>
      </c>
      <c r="AT192" s="61">
        <f t="shared" si="69"/>
        <v>1.2500000000000001E-2</v>
      </c>
      <c r="AU192" s="59" t="s">
        <v>1545</v>
      </c>
      <c r="AV192" s="173">
        <v>44944</v>
      </c>
      <c r="AW192" s="59" t="s">
        <v>221</v>
      </c>
      <c r="AX192" s="64"/>
      <c r="AY192" s="64"/>
      <c r="AZ192" s="64"/>
      <c r="BA192" s="64"/>
    </row>
    <row r="193" spans="1:53" ht="62.25" customHeight="1">
      <c r="A193" s="92">
        <v>11</v>
      </c>
      <c r="B193" s="66" t="s">
        <v>110</v>
      </c>
      <c r="C193" s="67" t="str">
        <f>IF(B193=Listas!$A$2,Listas!$B$2,IF(B193=Listas!$A$8,Listas!$B$8,IF(B193=Listas!$A$15,Listas!$B$15,IF(B193=Listas!$A$18,Listas!$B$18," "))))</f>
        <v>Desarrollar las acciones necesarias que permitan materializar los planes, programas y proyectos en el sector minero energético.</v>
      </c>
      <c r="D193" s="67" t="s">
        <v>112</v>
      </c>
      <c r="E193" s="67" t="s">
        <v>1538</v>
      </c>
      <c r="F193" s="67" t="s">
        <v>1546</v>
      </c>
      <c r="G193" s="93">
        <v>1</v>
      </c>
      <c r="H193" s="59" t="s">
        <v>549</v>
      </c>
      <c r="I193" s="67" t="s">
        <v>1547</v>
      </c>
      <c r="J193" s="94">
        <v>2.5000000000000001E-2</v>
      </c>
      <c r="K193" s="59" t="s">
        <v>23</v>
      </c>
      <c r="L193" s="67" t="s">
        <v>77</v>
      </c>
      <c r="M193" s="67" t="s">
        <v>66</v>
      </c>
      <c r="N193" s="59" t="s">
        <v>218</v>
      </c>
      <c r="O193" s="70"/>
      <c r="P193" s="67" t="s">
        <v>1548</v>
      </c>
      <c r="Q193" s="63">
        <v>44562</v>
      </c>
      <c r="R193" s="82">
        <v>44926</v>
      </c>
      <c r="S193" s="67" t="s">
        <v>28</v>
      </c>
      <c r="T193" s="67" t="s">
        <v>29</v>
      </c>
      <c r="U193" s="67" t="s">
        <v>77</v>
      </c>
      <c r="V193" s="63"/>
      <c r="W193" s="60">
        <v>0</v>
      </c>
      <c r="X193" s="189" t="s">
        <v>1549</v>
      </c>
      <c r="Y193" s="60"/>
      <c r="Z193" s="62"/>
      <c r="AA193" s="71"/>
      <c r="AB193" s="67" t="s">
        <v>285</v>
      </c>
      <c r="AC193" s="76"/>
      <c r="AD193" s="74">
        <v>0</v>
      </c>
      <c r="AE193" s="115" t="s">
        <v>1549</v>
      </c>
      <c r="AF193" s="60">
        <v>0</v>
      </c>
      <c r="AG193" s="67" t="s">
        <v>1493</v>
      </c>
      <c r="AH193" s="63">
        <v>44762</v>
      </c>
      <c r="AI193" s="59" t="s">
        <v>399</v>
      </c>
      <c r="AJ193" s="52"/>
      <c r="AK193" s="57">
        <v>0</v>
      </c>
      <c r="AL193" s="192" t="s">
        <v>1549</v>
      </c>
      <c r="AM193" s="60">
        <v>0</v>
      </c>
      <c r="AN193" s="67" t="s">
        <v>1543</v>
      </c>
      <c r="AO193" s="63">
        <v>44852</v>
      </c>
      <c r="AP193" s="59" t="s">
        <v>399</v>
      </c>
      <c r="AQ193" s="63">
        <v>44918</v>
      </c>
      <c r="AR193" s="60">
        <v>0</v>
      </c>
      <c r="AS193" s="190" t="s">
        <v>1549</v>
      </c>
      <c r="AT193" s="60">
        <v>0</v>
      </c>
      <c r="AU193" s="59" t="s">
        <v>1436</v>
      </c>
      <c r="AV193" s="173">
        <v>44944</v>
      </c>
      <c r="AW193" s="169" t="s">
        <v>337</v>
      </c>
      <c r="AX193" s="64"/>
      <c r="AY193" s="64"/>
      <c r="AZ193" s="64"/>
      <c r="BA193" s="64"/>
    </row>
    <row r="194" spans="1:53" ht="66" customHeight="1">
      <c r="A194" s="92">
        <v>12</v>
      </c>
      <c r="B194" s="66" t="s">
        <v>110</v>
      </c>
      <c r="C194" s="67" t="str">
        <f>IF(B194=Listas!$A$2,Listas!$B$2,IF(B194=Listas!$A$8,Listas!$B$8,IF(B194=Listas!$A$15,Listas!$B$15,IF(B194=Listas!$A$18,Listas!$B$18," "))))</f>
        <v>Desarrollar las acciones necesarias que permitan materializar los planes, programas y proyectos en el sector minero energético.</v>
      </c>
      <c r="D194" s="67" t="s">
        <v>112</v>
      </c>
      <c r="E194" s="67" t="s">
        <v>1538</v>
      </c>
      <c r="F194" s="67" t="s">
        <v>1550</v>
      </c>
      <c r="G194" s="93">
        <v>1</v>
      </c>
      <c r="H194" s="59" t="s">
        <v>549</v>
      </c>
      <c r="I194" s="67" t="s">
        <v>1551</v>
      </c>
      <c r="J194" s="94">
        <v>3.7499999999999999E-2</v>
      </c>
      <c r="K194" s="59" t="s">
        <v>23</v>
      </c>
      <c r="L194" s="67" t="s">
        <v>77</v>
      </c>
      <c r="M194" s="67" t="s">
        <v>66</v>
      </c>
      <c r="N194" s="59" t="s">
        <v>218</v>
      </c>
      <c r="O194" s="70"/>
      <c r="P194" s="67" t="s">
        <v>108</v>
      </c>
      <c r="Q194" s="63">
        <v>44562</v>
      </c>
      <c r="R194" s="82">
        <v>44926</v>
      </c>
      <c r="S194" s="67" t="s">
        <v>28</v>
      </c>
      <c r="T194" s="67" t="s">
        <v>29</v>
      </c>
      <c r="U194" s="67" t="s">
        <v>77</v>
      </c>
      <c r="V194" s="63"/>
      <c r="W194" s="60">
        <v>0</v>
      </c>
      <c r="X194" s="189" t="s">
        <v>1552</v>
      </c>
      <c r="Y194" s="60"/>
      <c r="Z194" s="62"/>
      <c r="AA194" s="71"/>
      <c r="AB194" s="67" t="s">
        <v>285</v>
      </c>
      <c r="AC194" s="76"/>
      <c r="AD194" s="74">
        <v>0</v>
      </c>
      <c r="AE194" s="115" t="s">
        <v>1552</v>
      </c>
      <c r="AF194" s="60">
        <v>0</v>
      </c>
      <c r="AG194" s="67" t="s">
        <v>1493</v>
      </c>
      <c r="AH194" s="63">
        <v>44762</v>
      </c>
      <c r="AI194" s="59" t="s">
        <v>399</v>
      </c>
      <c r="AJ194" s="52"/>
      <c r="AK194" s="57">
        <v>0</v>
      </c>
      <c r="AL194" s="192" t="s">
        <v>1552</v>
      </c>
      <c r="AM194" s="60">
        <v>0</v>
      </c>
      <c r="AN194" s="67" t="s">
        <v>1543</v>
      </c>
      <c r="AO194" s="63">
        <v>44852</v>
      </c>
      <c r="AP194" s="59" t="s">
        <v>399</v>
      </c>
      <c r="AQ194" s="63">
        <v>44918</v>
      </c>
      <c r="AR194" s="60">
        <v>0</v>
      </c>
      <c r="AS194" s="190" t="s">
        <v>1552</v>
      </c>
      <c r="AT194" s="60">
        <v>0</v>
      </c>
      <c r="AU194" s="59" t="s">
        <v>1436</v>
      </c>
      <c r="AV194" s="173">
        <v>44944</v>
      </c>
      <c r="AW194" s="169" t="s">
        <v>337</v>
      </c>
      <c r="AX194" s="64"/>
      <c r="AY194" s="64"/>
      <c r="AZ194" s="64"/>
      <c r="BA194" s="64"/>
    </row>
    <row r="195" spans="1:53" ht="270">
      <c r="A195" s="92">
        <v>13</v>
      </c>
      <c r="B195" s="66" t="s">
        <v>110</v>
      </c>
      <c r="C195" s="67" t="str">
        <f>IF(B195=Listas!$A$2,Listas!$B$2,IF(B195=Listas!$A$8,Listas!$B$8,IF(B195=Listas!$A$15,Listas!$B$15,IF(B195=Listas!$A$18,Listas!$B$18," "))))</f>
        <v>Desarrollar las acciones necesarias que permitan materializar los planes, programas y proyectos en el sector minero energético.</v>
      </c>
      <c r="D195" s="67" t="s">
        <v>112</v>
      </c>
      <c r="E195" s="67" t="s">
        <v>1553</v>
      </c>
      <c r="F195" s="67" t="s">
        <v>1554</v>
      </c>
      <c r="G195" s="93">
        <v>1</v>
      </c>
      <c r="H195" s="59" t="s">
        <v>549</v>
      </c>
      <c r="I195" s="67" t="s">
        <v>1555</v>
      </c>
      <c r="J195" s="94">
        <v>1.4999999999999999E-2</v>
      </c>
      <c r="K195" s="59" t="s">
        <v>23</v>
      </c>
      <c r="L195" s="67" t="s">
        <v>77</v>
      </c>
      <c r="M195" s="67" t="s">
        <v>66</v>
      </c>
      <c r="N195" s="62"/>
      <c r="O195" s="59" t="s">
        <v>218</v>
      </c>
      <c r="P195" s="73"/>
      <c r="Q195" s="63">
        <v>44562</v>
      </c>
      <c r="R195" s="82">
        <v>44926</v>
      </c>
      <c r="S195" s="67" t="s">
        <v>28</v>
      </c>
      <c r="T195" s="67" t="s">
        <v>29</v>
      </c>
      <c r="U195" s="67" t="s">
        <v>77</v>
      </c>
      <c r="V195" s="71">
        <v>44651</v>
      </c>
      <c r="W195" s="61">
        <v>3.7499999999999999E-3</v>
      </c>
      <c r="X195" s="195" t="s">
        <v>1556</v>
      </c>
      <c r="Y195" s="60">
        <v>3.8E-3</v>
      </c>
      <c r="Z195" s="67" t="s">
        <v>1491</v>
      </c>
      <c r="AA195" s="63">
        <v>44670</v>
      </c>
      <c r="AB195" s="67" t="s">
        <v>231</v>
      </c>
      <c r="AC195" s="76">
        <v>44742</v>
      </c>
      <c r="AD195" s="74">
        <v>3.8E-3</v>
      </c>
      <c r="AE195" s="75" t="s">
        <v>1557</v>
      </c>
      <c r="AF195" s="60">
        <v>7.6E-3</v>
      </c>
      <c r="AG195" s="67" t="s">
        <v>1558</v>
      </c>
      <c r="AH195" s="63">
        <v>44762</v>
      </c>
      <c r="AI195" s="59" t="s">
        <v>246</v>
      </c>
      <c r="AJ195" s="58">
        <v>44834</v>
      </c>
      <c r="AK195" s="57">
        <v>3.8E-3</v>
      </c>
      <c r="AL195" s="192" t="s">
        <v>1559</v>
      </c>
      <c r="AM195" s="60">
        <v>1.14E-2</v>
      </c>
      <c r="AN195" s="59" t="s">
        <v>1560</v>
      </c>
      <c r="AO195" s="63">
        <v>44852</v>
      </c>
      <c r="AP195" s="137" t="s">
        <v>246</v>
      </c>
      <c r="AQ195" s="63">
        <v>44918</v>
      </c>
      <c r="AR195" s="60">
        <v>1.4999999999999999E-2</v>
      </c>
      <c r="AS195" s="190" t="s">
        <v>1561</v>
      </c>
      <c r="AT195" s="61">
        <f t="shared" ref="AT195:AT198" si="71">AR195</f>
        <v>1.4999999999999999E-2</v>
      </c>
      <c r="AU195" s="62" t="str">
        <f t="shared" ref="AU195:AU200" si="72">IF(AW195="Cumplida","Subactividad ejecutada completamente","Subactividad no cumplida")</f>
        <v>Subactividad ejecutada completamente</v>
      </c>
      <c r="AV195" s="63">
        <v>44944</v>
      </c>
      <c r="AW195" s="62" t="str">
        <f t="shared" ref="AW195:AW198" si="73">IF(AT195=J195,"Cumplida","Revisar")</f>
        <v>Cumplida</v>
      </c>
      <c r="AX195" s="64"/>
      <c r="AY195" s="64"/>
      <c r="AZ195" s="64"/>
      <c r="BA195" s="64"/>
    </row>
    <row r="196" spans="1:53" ht="76.5" customHeight="1">
      <c r="A196" s="92">
        <v>14</v>
      </c>
      <c r="B196" s="66" t="s">
        <v>110</v>
      </c>
      <c r="C196" s="67" t="str">
        <f>IF(B196=Listas!$A$2,Listas!$B$2,IF(B196=Listas!$A$8,Listas!$B$8,IF(B196=Listas!$A$15,Listas!$B$15,IF(B196=Listas!$A$18,Listas!$B$18," "))))</f>
        <v>Desarrollar las acciones necesarias que permitan materializar los planes, programas y proyectos en el sector minero energético.</v>
      </c>
      <c r="D196" s="67" t="s">
        <v>112</v>
      </c>
      <c r="E196" s="67" t="s">
        <v>1553</v>
      </c>
      <c r="F196" s="67" t="s">
        <v>1562</v>
      </c>
      <c r="G196" s="93">
        <v>1</v>
      </c>
      <c r="H196" s="59" t="s">
        <v>549</v>
      </c>
      <c r="I196" s="67" t="s">
        <v>1563</v>
      </c>
      <c r="J196" s="94">
        <v>0.01</v>
      </c>
      <c r="K196" s="59" t="s">
        <v>23</v>
      </c>
      <c r="L196" s="67" t="s">
        <v>77</v>
      </c>
      <c r="M196" s="67" t="s">
        <v>66</v>
      </c>
      <c r="N196" s="62"/>
      <c r="O196" s="59" t="s">
        <v>218</v>
      </c>
      <c r="P196" s="73"/>
      <c r="Q196" s="63">
        <v>44562</v>
      </c>
      <c r="R196" s="82">
        <v>44926</v>
      </c>
      <c r="S196" s="67" t="s">
        <v>28</v>
      </c>
      <c r="T196" s="67" t="s">
        <v>29</v>
      </c>
      <c r="U196" s="67" t="s">
        <v>77</v>
      </c>
      <c r="V196" s="71">
        <v>44651</v>
      </c>
      <c r="W196" s="61">
        <v>2.5000000000000001E-3</v>
      </c>
      <c r="X196" s="189" t="s">
        <v>1564</v>
      </c>
      <c r="Y196" s="60">
        <v>2.5000000000000001E-3</v>
      </c>
      <c r="Z196" s="67" t="s">
        <v>1491</v>
      </c>
      <c r="AA196" s="63">
        <v>44670</v>
      </c>
      <c r="AB196" s="67" t="s">
        <v>231</v>
      </c>
      <c r="AC196" s="76">
        <v>44742</v>
      </c>
      <c r="AD196" s="74">
        <v>2.5000000000000001E-3</v>
      </c>
      <c r="AE196" s="75" t="s">
        <v>1565</v>
      </c>
      <c r="AF196" s="60">
        <v>5.0000000000000001E-3</v>
      </c>
      <c r="AG196" s="67" t="s">
        <v>1566</v>
      </c>
      <c r="AH196" s="63">
        <v>44762</v>
      </c>
      <c r="AI196" s="59" t="s">
        <v>246</v>
      </c>
      <c r="AJ196" s="58">
        <v>44834</v>
      </c>
      <c r="AK196" s="57">
        <v>2.5000000000000001E-3</v>
      </c>
      <c r="AL196" s="192" t="s">
        <v>1567</v>
      </c>
      <c r="AM196" s="60">
        <v>7.4999999999999997E-3</v>
      </c>
      <c r="AN196" s="59" t="s">
        <v>1568</v>
      </c>
      <c r="AO196" s="63">
        <v>44852</v>
      </c>
      <c r="AP196" s="137" t="s">
        <v>246</v>
      </c>
      <c r="AQ196" s="63">
        <v>44918</v>
      </c>
      <c r="AR196" s="60">
        <v>0.01</v>
      </c>
      <c r="AS196" s="190" t="s">
        <v>1569</v>
      </c>
      <c r="AT196" s="61">
        <f t="shared" si="71"/>
        <v>0.01</v>
      </c>
      <c r="AU196" s="62" t="str">
        <f t="shared" si="72"/>
        <v>Subactividad ejecutada completamente</v>
      </c>
      <c r="AV196" s="63">
        <v>44944</v>
      </c>
      <c r="AW196" s="62" t="str">
        <f t="shared" si="73"/>
        <v>Cumplida</v>
      </c>
      <c r="AX196" s="64"/>
      <c r="AY196" s="64"/>
      <c r="AZ196" s="64"/>
      <c r="BA196" s="64"/>
    </row>
    <row r="197" spans="1:53" ht="111" customHeight="1">
      <c r="A197" s="92">
        <v>15</v>
      </c>
      <c r="B197" s="66" t="s">
        <v>110</v>
      </c>
      <c r="C197" s="67" t="str">
        <f>IF(B197=Listas!$A$2,Listas!$B$2,IF(B197=Listas!$A$8,Listas!$B$8,IF(B197=Listas!$A$15,Listas!$B$15,IF(B197=Listas!$A$18,Listas!$B$18," "))))</f>
        <v>Desarrollar las acciones necesarias que permitan materializar los planes, programas y proyectos en el sector minero energético.</v>
      </c>
      <c r="D197" s="67" t="s">
        <v>112</v>
      </c>
      <c r="E197" s="67" t="s">
        <v>1553</v>
      </c>
      <c r="F197" s="67" t="s">
        <v>1570</v>
      </c>
      <c r="G197" s="93">
        <v>1</v>
      </c>
      <c r="H197" s="59" t="s">
        <v>549</v>
      </c>
      <c r="I197" s="67" t="s">
        <v>1571</v>
      </c>
      <c r="J197" s="94">
        <v>2.5000000000000001E-2</v>
      </c>
      <c r="K197" s="59" t="s">
        <v>23</v>
      </c>
      <c r="L197" s="67" t="s">
        <v>77</v>
      </c>
      <c r="M197" s="67" t="s">
        <v>66</v>
      </c>
      <c r="N197" s="62"/>
      <c r="O197" s="59" t="s">
        <v>218</v>
      </c>
      <c r="P197" s="73"/>
      <c r="Q197" s="63">
        <v>44562</v>
      </c>
      <c r="R197" s="82">
        <v>44926</v>
      </c>
      <c r="S197" s="67" t="s">
        <v>28</v>
      </c>
      <c r="T197" s="67" t="s">
        <v>29</v>
      </c>
      <c r="U197" s="67" t="s">
        <v>77</v>
      </c>
      <c r="V197" s="71">
        <v>44651</v>
      </c>
      <c r="W197" s="61">
        <v>6.2500000000000003E-3</v>
      </c>
      <c r="X197" s="195" t="s">
        <v>1572</v>
      </c>
      <c r="Y197" s="60">
        <v>6.3E-3</v>
      </c>
      <c r="Z197" s="67" t="s">
        <v>1491</v>
      </c>
      <c r="AA197" s="63">
        <v>44670</v>
      </c>
      <c r="AB197" s="67" t="s">
        <v>231</v>
      </c>
      <c r="AC197" s="76">
        <v>44742</v>
      </c>
      <c r="AD197" s="74">
        <v>6.3E-3</v>
      </c>
      <c r="AE197" s="75" t="s">
        <v>1573</v>
      </c>
      <c r="AF197" s="60">
        <v>1.26E-2</v>
      </c>
      <c r="AG197" s="67" t="s">
        <v>1574</v>
      </c>
      <c r="AH197" s="63">
        <v>44762</v>
      </c>
      <c r="AI197" s="59" t="s">
        <v>246</v>
      </c>
      <c r="AJ197" s="58">
        <v>44834</v>
      </c>
      <c r="AK197" s="57">
        <v>6.3E-3</v>
      </c>
      <c r="AL197" s="192" t="s">
        <v>1575</v>
      </c>
      <c r="AM197" s="60">
        <v>1.89E-2</v>
      </c>
      <c r="AN197" s="59" t="s">
        <v>1576</v>
      </c>
      <c r="AO197" s="63">
        <v>44852</v>
      </c>
      <c r="AP197" s="137" t="s">
        <v>246</v>
      </c>
      <c r="AQ197" s="63">
        <v>44918</v>
      </c>
      <c r="AR197" s="60">
        <v>2.5000000000000001E-2</v>
      </c>
      <c r="AS197" s="190" t="s">
        <v>1577</v>
      </c>
      <c r="AT197" s="61">
        <f t="shared" si="71"/>
        <v>2.5000000000000001E-2</v>
      </c>
      <c r="AU197" s="62" t="str">
        <f t="shared" si="72"/>
        <v>Subactividad ejecutada completamente</v>
      </c>
      <c r="AV197" s="63">
        <v>44944</v>
      </c>
      <c r="AW197" s="62" t="str">
        <f t="shared" si="73"/>
        <v>Cumplida</v>
      </c>
      <c r="AX197" s="64"/>
      <c r="AY197" s="64"/>
      <c r="AZ197" s="64"/>
      <c r="BA197" s="64"/>
    </row>
    <row r="198" spans="1:53" ht="93" customHeight="1">
      <c r="A198" s="92">
        <v>16</v>
      </c>
      <c r="B198" s="66" t="s">
        <v>110</v>
      </c>
      <c r="C198" s="67" t="str">
        <f>IF(B198=Listas!$A$2,Listas!$B$2,IF(B198=Listas!$A$8,Listas!$B$8,IF(B198=Listas!$A$15,Listas!$B$15,IF(B198=Listas!$A$18,Listas!$B$18," "))))</f>
        <v>Desarrollar las acciones necesarias que permitan materializar los planes, programas y proyectos en el sector minero energético.</v>
      </c>
      <c r="D198" s="67" t="s">
        <v>112</v>
      </c>
      <c r="E198" s="67" t="s">
        <v>1553</v>
      </c>
      <c r="F198" s="67" t="s">
        <v>1578</v>
      </c>
      <c r="G198" s="93">
        <v>1</v>
      </c>
      <c r="H198" s="59" t="s">
        <v>549</v>
      </c>
      <c r="I198" s="67" t="s">
        <v>1579</v>
      </c>
      <c r="J198" s="94">
        <v>2.5000000000000001E-3</v>
      </c>
      <c r="K198" s="59" t="s">
        <v>23</v>
      </c>
      <c r="L198" s="67" t="s">
        <v>77</v>
      </c>
      <c r="M198" s="67" t="s">
        <v>66</v>
      </c>
      <c r="N198" s="59" t="s">
        <v>218</v>
      </c>
      <c r="O198" s="70"/>
      <c r="P198" s="67" t="s">
        <v>108</v>
      </c>
      <c r="Q198" s="63">
        <v>44562</v>
      </c>
      <c r="R198" s="82">
        <v>44926</v>
      </c>
      <c r="S198" s="67" t="s">
        <v>28</v>
      </c>
      <c r="T198" s="67" t="s">
        <v>29</v>
      </c>
      <c r="U198" s="67" t="s">
        <v>77</v>
      </c>
      <c r="V198" s="71">
        <v>44651</v>
      </c>
      <c r="W198" s="61">
        <v>6.2500000000000001E-4</v>
      </c>
      <c r="X198" s="68" t="s">
        <v>1580</v>
      </c>
      <c r="Y198" s="60">
        <v>5.9999999999999995E-4</v>
      </c>
      <c r="Z198" s="67" t="s">
        <v>1491</v>
      </c>
      <c r="AA198" s="63">
        <v>44670</v>
      </c>
      <c r="AB198" s="67" t="s">
        <v>231</v>
      </c>
      <c r="AC198" s="76">
        <v>44742</v>
      </c>
      <c r="AD198" s="74">
        <v>5.9999999999999995E-4</v>
      </c>
      <c r="AE198" s="75" t="s">
        <v>1581</v>
      </c>
      <c r="AF198" s="60">
        <v>1.1999999999999999E-3</v>
      </c>
      <c r="AG198" s="67" t="s">
        <v>1582</v>
      </c>
      <c r="AH198" s="63">
        <v>44762</v>
      </c>
      <c r="AI198" s="59" t="s">
        <v>246</v>
      </c>
      <c r="AJ198" s="58">
        <v>44834</v>
      </c>
      <c r="AK198" s="57">
        <v>5.9999999999999995E-4</v>
      </c>
      <c r="AL198" s="192" t="s">
        <v>1583</v>
      </c>
      <c r="AM198" s="60">
        <v>1.8E-3</v>
      </c>
      <c r="AN198" s="59" t="s">
        <v>1584</v>
      </c>
      <c r="AO198" s="63">
        <v>44852</v>
      </c>
      <c r="AP198" s="137" t="s">
        <v>246</v>
      </c>
      <c r="AQ198" s="63">
        <v>44918</v>
      </c>
      <c r="AR198" s="60">
        <v>2.5000000000000001E-3</v>
      </c>
      <c r="AS198" s="190" t="s">
        <v>1585</v>
      </c>
      <c r="AT198" s="61">
        <f t="shared" si="71"/>
        <v>2.5000000000000001E-3</v>
      </c>
      <c r="AU198" s="62" t="str">
        <f t="shared" si="72"/>
        <v>Subactividad ejecutada completamente</v>
      </c>
      <c r="AV198" s="63">
        <v>44944</v>
      </c>
      <c r="AW198" s="62" t="str">
        <f t="shared" si="73"/>
        <v>Cumplida</v>
      </c>
      <c r="AX198" s="64"/>
      <c r="AY198" s="64"/>
      <c r="AZ198" s="64"/>
      <c r="BA198" s="64"/>
    </row>
    <row r="199" spans="1:53" ht="135">
      <c r="A199" s="92">
        <v>17</v>
      </c>
      <c r="B199" s="66" t="s">
        <v>94</v>
      </c>
      <c r="C199" s="67" t="str">
        <f>IF(B199=Listas!$A$2,Listas!$B$2,IF(B199=Listas!$A$8,Listas!$B$8,IF(B199=Listas!$A$15,Listas!$B$15,IF(B199=Listas!$A$18,Listas!$B$18," "))))</f>
        <v>Orientar el aprovechamiento y uso eficiente y responsable de los recursos minero – energéticos.</v>
      </c>
      <c r="D199" s="67" t="s">
        <v>96</v>
      </c>
      <c r="E199" s="67" t="s">
        <v>1586</v>
      </c>
      <c r="F199" s="67" t="s">
        <v>1587</v>
      </c>
      <c r="G199" s="93">
        <v>1</v>
      </c>
      <c r="H199" s="59" t="s">
        <v>549</v>
      </c>
      <c r="I199" s="67" t="s">
        <v>1588</v>
      </c>
      <c r="J199" s="94">
        <v>2.5000000000000001E-2</v>
      </c>
      <c r="K199" s="59" t="s">
        <v>31</v>
      </c>
      <c r="L199" s="67" t="s">
        <v>24</v>
      </c>
      <c r="M199" s="67" t="s">
        <v>78</v>
      </c>
      <c r="N199" s="59" t="s">
        <v>218</v>
      </c>
      <c r="O199" s="70"/>
      <c r="P199" s="67" t="s">
        <v>1589</v>
      </c>
      <c r="Q199" s="63">
        <v>44562</v>
      </c>
      <c r="R199" s="82">
        <v>44679</v>
      </c>
      <c r="S199" s="67" t="s">
        <v>28</v>
      </c>
      <c r="T199" s="67" t="s">
        <v>29</v>
      </c>
      <c r="U199" s="67" t="s">
        <v>77</v>
      </c>
      <c r="V199" s="63">
        <v>44286</v>
      </c>
      <c r="W199" s="61">
        <v>0.01</v>
      </c>
      <c r="X199" s="68" t="s">
        <v>1590</v>
      </c>
      <c r="Y199" s="60">
        <v>0.01</v>
      </c>
      <c r="Z199" s="67" t="s">
        <v>1491</v>
      </c>
      <c r="AA199" s="63">
        <v>44670</v>
      </c>
      <c r="AB199" s="67" t="s">
        <v>231</v>
      </c>
      <c r="AC199" s="76">
        <v>44742</v>
      </c>
      <c r="AD199" s="74">
        <v>0.01</v>
      </c>
      <c r="AE199" s="75" t="s">
        <v>1591</v>
      </c>
      <c r="AF199" s="60">
        <v>0.02</v>
      </c>
      <c r="AG199" s="67" t="s">
        <v>1592</v>
      </c>
      <c r="AH199" s="63">
        <v>44762</v>
      </c>
      <c r="AI199" s="59" t="s">
        <v>337</v>
      </c>
      <c r="AJ199" s="58">
        <v>44834</v>
      </c>
      <c r="AK199" s="57">
        <v>2.5000000000000001E-2</v>
      </c>
      <c r="AL199" s="50" t="s">
        <v>1593</v>
      </c>
      <c r="AM199" s="60">
        <v>2.5000000000000001E-2</v>
      </c>
      <c r="AN199" s="59" t="s">
        <v>717</v>
      </c>
      <c r="AO199" s="63">
        <v>44852</v>
      </c>
      <c r="AP199" s="137" t="s">
        <v>221</v>
      </c>
      <c r="AQ199" s="196">
        <v>44926</v>
      </c>
      <c r="AR199" s="197">
        <v>2.5000000000000001E-2</v>
      </c>
      <c r="AS199" s="67" t="s">
        <v>1594</v>
      </c>
      <c r="AT199" s="61">
        <f t="shared" ref="AT199:AT200" si="74">AM199</f>
        <v>2.5000000000000001E-2</v>
      </c>
      <c r="AU199" s="62" t="str">
        <f t="shared" si="72"/>
        <v>Subactividad ejecutada completamente</v>
      </c>
      <c r="AV199" s="63">
        <v>44944</v>
      </c>
      <c r="AW199" s="59" t="s">
        <v>221</v>
      </c>
      <c r="AX199" s="64"/>
      <c r="AY199" s="64"/>
      <c r="AZ199" s="64"/>
      <c r="BA199" s="64"/>
    </row>
    <row r="200" spans="1:53" ht="83.25" customHeight="1">
      <c r="A200" s="92">
        <v>18</v>
      </c>
      <c r="B200" s="66" t="s">
        <v>94</v>
      </c>
      <c r="C200" s="67" t="str">
        <f>IF(B200=Listas!$A$2,Listas!$B$2,IF(B200=Listas!$A$8,Listas!$B$8,IF(B200=Listas!$A$15,Listas!$B$15,IF(B200=Listas!$A$18,Listas!$B$18," "))))</f>
        <v>Orientar el aprovechamiento y uso eficiente y responsable de los recursos minero – energéticos.</v>
      </c>
      <c r="D200" s="67" t="s">
        <v>96</v>
      </c>
      <c r="E200" s="67" t="s">
        <v>1586</v>
      </c>
      <c r="F200" s="67" t="s">
        <v>1595</v>
      </c>
      <c r="G200" s="93">
        <v>1</v>
      </c>
      <c r="H200" s="59" t="s">
        <v>549</v>
      </c>
      <c r="I200" s="67" t="s">
        <v>1596</v>
      </c>
      <c r="J200" s="94">
        <v>3.7499999999999999E-2</v>
      </c>
      <c r="K200" s="59" t="s">
        <v>31</v>
      </c>
      <c r="L200" s="67" t="s">
        <v>24</v>
      </c>
      <c r="M200" s="67" t="s">
        <v>78</v>
      </c>
      <c r="N200" s="59" t="s">
        <v>218</v>
      </c>
      <c r="O200" s="70"/>
      <c r="P200" s="67" t="s">
        <v>1597</v>
      </c>
      <c r="Q200" s="63">
        <v>44562</v>
      </c>
      <c r="R200" s="82">
        <v>44773</v>
      </c>
      <c r="S200" s="67" t="s">
        <v>28</v>
      </c>
      <c r="T200" s="67" t="s">
        <v>29</v>
      </c>
      <c r="U200" s="67" t="s">
        <v>77</v>
      </c>
      <c r="V200" s="63">
        <v>44286</v>
      </c>
      <c r="W200" s="61">
        <v>1.7500000000000002E-2</v>
      </c>
      <c r="X200" s="68" t="s">
        <v>1598</v>
      </c>
      <c r="Y200" s="60">
        <v>1.7500000000000002E-2</v>
      </c>
      <c r="Z200" s="67" t="s">
        <v>1491</v>
      </c>
      <c r="AA200" s="63">
        <v>44670</v>
      </c>
      <c r="AB200" s="67" t="s">
        <v>231</v>
      </c>
      <c r="AC200" s="76">
        <v>44742</v>
      </c>
      <c r="AD200" s="74">
        <v>1.7500000000000002E-2</v>
      </c>
      <c r="AE200" s="75" t="s">
        <v>1599</v>
      </c>
      <c r="AF200" s="60">
        <v>3.5000000000000003E-2</v>
      </c>
      <c r="AG200" s="67" t="s">
        <v>1600</v>
      </c>
      <c r="AH200" s="63">
        <v>44762</v>
      </c>
      <c r="AI200" s="59" t="s">
        <v>246</v>
      </c>
      <c r="AJ200" s="58">
        <v>44834</v>
      </c>
      <c r="AK200" s="57">
        <v>3.7499999999999999E-2</v>
      </c>
      <c r="AL200" s="50" t="s">
        <v>1601</v>
      </c>
      <c r="AM200" s="60">
        <v>3.7499999999999999E-2</v>
      </c>
      <c r="AN200" s="59" t="s">
        <v>1602</v>
      </c>
      <c r="AO200" s="63">
        <v>44852</v>
      </c>
      <c r="AP200" s="137" t="s">
        <v>221</v>
      </c>
      <c r="AQ200" s="196">
        <v>44926</v>
      </c>
      <c r="AR200" s="197">
        <v>3.7499999999999999E-2</v>
      </c>
      <c r="AS200" s="67" t="s">
        <v>1603</v>
      </c>
      <c r="AT200" s="61">
        <f t="shared" si="74"/>
        <v>3.7499999999999999E-2</v>
      </c>
      <c r="AU200" s="62" t="str">
        <f t="shared" si="72"/>
        <v>Subactividad ejecutada completamente</v>
      </c>
      <c r="AV200" s="63">
        <v>44944</v>
      </c>
      <c r="AW200" s="59" t="s">
        <v>221</v>
      </c>
      <c r="AX200" s="64"/>
      <c r="AY200" s="64"/>
      <c r="AZ200" s="64"/>
      <c r="BA200" s="64"/>
    </row>
    <row r="201" spans="1:53" ht="153.75" customHeight="1">
      <c r="A201" s="92">
        <v>19</v>
      </c>
      <c r="B201" s="66" t="s">
        <v>94</v>
      </c>
      <c r="C201" s="67" t="str">
        <f>IF(B201=Listas!$A$2,Listas!$B$2,IF(B201=Listas!$A$8,Listas!$B$8,IF(B201=Listas!$A$15,Listas!$B$15,IF(B201=Listas!$A$18,Listas!$B$18," "))))</f>
        <v>Orientar el aprovechamiento y uso eficiente y responsable de los recursos minero – energéticos.</v>
      </c>
      <c r="D201" s="67" t="s">
        <v>96</v>
      </c>
      <c r="E201" s="67" t="s">
        <v>1586</v>
      </c>
      <c r="F201" s="67" t="s">
        <v>1604</v>
      </c>
      <c r="G201" s="93">
        <v>1</v>
      </c>
      <c r="H201" s="59" t="s">
        <v>549</v>
      </c>
      <c r="I201" s="67" t="s">
        <v>1605</v>
      </c>
      <c r="J201" s="94">
        <v>3.7499999999999999E-2</v>
      </c>
      <c r="K201" s="59" t="s">
        <v>31</v>
      </c>
      <c r="L201" s="67" t="s">
        <v>24</v>
      </c>
      <c r="M201" s="67" t="s">
        <v>78</v>
      </c>
      <c r="N201" s="59" t="s">
        <v>218</v>
      </c>
      <c r="O201" s="70"/>
      <c r="P201" s="67" t="s">
        <v>83</v>
      </c>
      <c r="Q201" s="63">
        <v>44682</v>
      </c>
      <c r="R201" s="82">
        <v>44854</v>
      </c>
      <c r="S201" s="67" t="s">
        <v>28</v>
      </c>
      <c r="T201" s="67" t="s">
        <v>29</v>
      </c>
      <c r="U201" s="67" t="s">
        <v>77</v>
      </c>
      <c r="V201" s="71"/>
      <c r="W201" s="60">
        <v>0</v>
      </c>
      <c r="X201" s="68" t="s">
        <v>1606</v>
      </c>
      <c r="Y201" s="198"/>
      <c r="Z201" s="105"/>
      <c r="AA201" s="71"/>
      <c r="AB201" s="67" t="s">
        <v>285</v>
      </c>
      <c r="AC201" s="76">
        <v>44742</v>
      </c>
      <c r="AD201" s="74">
        <v>1.2500000000000001E-2</v>
      </c>
      <c r="AE201" s="75" t="s">
        <v>1607</v>
      </c>
      <c r="AF201" s="60">
        <v>1.2500000000000001E-2</v>
      </c>
      <c r="AG201" s="67" t="s">
        <v>1608</v>
      </c>
      <c r="AH201" s="63">
        <v>44762</v>
      </c>
      <c r="AI201" s="59" t="s">
        <v>246</v>
      </c>
      <c r="AJ201" s="58">
        <v>44834</v>
      </c>
      <c r="AK201" s="57">
        <v>1.7999999999999999E-2</v>
      </c>
      <c r="AL201" s="50" t="s">
        <v>1609</v>
      </c>
      <c r="AM201" s="60">
        <v>1.7999999999999999E-2</v>
      </c>
      <c r="AN201" s="59" t="s">
        <v>1610</v>
      </c>
      <c r="AO201" s="63">
        <v>44852</v>
      </c>
      <c r="AP201" s="137" t="s">
        <v>246</v>
      </c>
      <c r="AQ201" s="173">
        <v>44926</v>
      </c>
      <c r="AR201" s="98">
        <v>0.02</v>
      </c>
      <c r="AS201" s="67" t="s">
        <v>1611</v>
      </c>
      <c r="AT201" s="61">
        <f t="shared" ref="AT201:AT207" si="75">AR201</f>
        <v>0.02</v>
      </c>
      <c r="AU201" s="59" t="s">
        <v>1612</v>
      </c>
      <c r="AV201" s="173">
        <v>44944</v>
      </c>
      <c r="AW201" s="169" t="s">
        <v>337</v>
      </c>
      <c r="AX201" s="64"/>
      <c r="AY201" s="64"/>
      <c r="AZ201" s="64"/>
      <c r="BA201" s="64"/>
    </row>
    <row r="202" spans="1:53" ht="49.5" customHeight="1">
      <c r="A202" s="92">
        <v>20</v>
      </c>
      <c r="B202" s="66" t="s">
        <v>94</v>
      </c>
      <c r="C202" s="67" t="str">
        <f>IF(B202=Listas!$A$2,Listas!$B$2,IF(B202=Listas!$A$8,Listas!$B$8,IF(B202=Listas!$A$15,Listas!$B$15,IF(B202=Listas!$A$18,Listas!$B$18," "))))</f>
        <v>Orientar el aprovechamiento y uso eficiente y responsable de los recursos minero – energéticos.</v>
      </c>
      <c r="D202" s="67" t="s">
        <v>96</v>
      </c>
      <c r="E202" s="67" t="s">
        <v>1586</v>
      </c>
      <c r="F202" s="67" t="s">
        <v>1613</v>
      </c>
      <c r="G202" s="93">
        <v>1</v>
      </c>
      <c r="H202" s="59" t="s">
        <v>549</v>
      </c>
      <c r="I202" s="67" t="s">
        <v>1614</v>
      </c>
      <c r="J202" s="94">
        <v>0.05</v>
      </c>
      <c r="K202" s="59" t="s">
        <v>31</v>
      </c>
      <c r="L202" s="67" t="s">
        <v>24</v>
      </c>
      <c r="M202" s="67" t="s">
        <v>78</v>
      </c>
      <c r="N202" s="59" t="s">
        <v>218</v>
      </c>
      <c r="O202" s="70"/>
      <c r="P202" s="67" t="s">
        <v>1615</v>
      </c>
      <c r="Q202" s="63">
        <v>44801</v>
      </c>
      <c r="R202" s="82">
        <v>44895</v>
      </c>
      <c r="S202" s="67" t="s">
        <v>28</v>
      </c>
      <c r="T202" s="67" t="s">
        <v>29</v>
      </c>
      <c r="U202" s="67" t="s">
        <v>77</v>
      </c>
      <c r="V202" s="71"/>
      <c r="W202" s="60">
        <v>0</v>
      </c>
      <c r="X202" s="68" t="s">
        <v>1616</v>
      </c>
      <c r="Y202" s="61"/>
      <c r="Z202" s="62"/>
      <c r="AA202" s="71"/>
      <c r="AB202" s="67" t="s">
        <v>285</v>
      </c>
      <c r="AC202" s="76"/>
      <c r="AD202" s="74">
        <v>0</v>
      </c>
      <c r="AE202" s="75" t="s">
        <v>1617</v>
      </c>
      <c r="AF202" s="60">
        <v>0</v>
      </c>
      <c r="AG202" s="67" t="s">
        <v>1618</v>
      </c>
      <c r="AH202" s="63">
        <v>44762</v>
      </c>
      <c r="AI202" s="59" t="s">
        <v>399</v>
      </c>
      <c r="AJ202" s="58">
        <v>44834</v>
      </c>
      <c r="AK202" s="57">
        <v>0</v>
      </c>
      <c r="AL202" s="50" t="s">
        <v>1619</v>
      </c>
      <c r="AM202" s="60">
        <v>0</v>
      </c>
      <c r="AN202" s="67" t="s">
        <v>1620</v>
      </c>
      <c r="AO202" s="63">
        <v>44852</v>
      </c>
      <c r="AP202" s="137" t="s">
        <v>399</v>
      </c>
      <c r="AQ202" s="173">
        <v>44926</v>
      </c>
      <c r="AR202" s="98">
        <v>0</v>
      </c>
      <c r="AS202" s="67" t="s">
        <v>1621</v>
      </c>
      <c r="AT202" s="61">
        <f t="shared" si="75"/>
        <v>0</v>
      </c>
      <c r="AU202" s="59" t="s">
        <v>1436</v>
      </c>
      <c r="AV202" s="173">
        <v>44944</v>
      </c>
      <c r="AW202" s="169" t="s">
        <v>337</v>
      </c>
      <c r="AX202" s="64"/>
      <c r="AY202" s="64"/>
      <c r="AZ202" s="64"/>
      <c r="BA202" s="64"/>
    </row>
    <row r="203" spans="1:53" ht="75.75" customHeight="1">
      <c r="A203" s="92">
        <v>21</v>
      </c>
      <c r="B203" s="66" t="s">
        <v>110</v>
      </c>
      <c r="C203" s="67" t="str">
        <f>IF(B203=Listas!$A$2,Listas!$B$2,IF(B203=Listas!$A$8,Listas!$B$8,IF(B203=Listas!$A$15,Listas!$B$15,IF(B203=Listas!$A$18,Listas!$B$18," "))))</f>
        <v>Desarrollar las acciones necesarias que permitan materializar los planes, programas y proyectos en el sector minero energético.</v>
      </c>
      <c r="D203" s="67" t="s">
        <v>112</v>
      </c>
      <c r="E203" s="67" t="s">
        <v>1622</v>
      </c>
      <c r="F203" s="67" t="s">
        <v>1623</v>
      </c>
      <c r="G203" s="93">
        <v>1</v>
      </c>
      <c r="H203" s="59" t="s">
        <v>549</v>
      </c>
      <c r="I203" s="67" t="s">
        <v>1624</v>
      </c>
      <c r="J203" s="94">
        <v>1.2500000000000001E-2</v>
      </c>
      <c r="K203" s="59" t="s">
        <v>31</v>
      </c>
      <c r="L203" s="67" t="s">
        <v>24</v>
      </c>
      <c r="M203" s="67" t="s">
        <v>78</v>
      </c>
      <c r="N203" s="59" t="s">
        <v>218</v>
      </c>
      <c r="O203" s="70"/>
      <c r="P203" s="67" t="s">
        <v>1625</v>
      </c>
      <c r="Q203" s="63">
        <v>44562</v>
      </c>
      <c r="R203" s="82">
        <v>44925</v>
      </c>
      <c r="S203" s="67" t="s">
        <v>28</v>
      </c>
      <c r="T203" s="67" t="s">
        <v>29</v>
      </c>
      <c r="U203" s="67" t="s">
        <v>77</v>
      </c>
      <c r="V203" s="63">
        <v>44651</v>
      </c>
      <c r="W203" s="60">
        <v>2.5000000000000001E-3</v>
      </c>
      <c r="X203" s="68" t="s">
        <v>1626</v>
      </c>
      <c r="Y203" s="60">
        <v>2.5000000000000001E-3</v>
      </c>
      <c r="Z203" s="67" t="s">
        <v>1491</v>
      </c>
      <c r="AA203" s="63">
        <v>44670</v>
      </c>
      <c r="AB203" s="67" t="s">
        <v>231</v>
      </c>
      <c r="AC203" s="76">
        <v>44742</v>
      </c>
      <c r="AD203" s="74">
        <v>3.8E-3</v>
      </c>
      <c r="AE203" s="75" t="s">
        <v>1627</v>
      </c>
      <c r="AF203" s="60">
        <v>6.3E-3</v>
      </c>
      <c r="AG203" s="67" t="s">
        <v>1628</v>
      </c>
      <c r="AH203" s="63">
        <v>44762</v>
      </c>
      <c r="AI203" s="59" t="s">
        <v>246</v>
      </c>
      <c r="AJ203" s="58">
        <v>44834</v>
      </c>
      <c r="AK203" s="57">
        <v>9.4000000000000004E-3</v>
      </c>
      <c r="AL203" s="79" t="s">
        <v>1629</v>
      </c>
      <c r="AM203" s="60">
        <v>9.4000000000000004E-3</v>
      </c>
      <c r="AN203" s="59" t="s">
        <v>1630</v>
      </c>
      <c r="AO203" s="63">
        <v>44852</v>
      </c>
      <c r="AP203" s="137" t="s">
        <v>246</v>
      </c>
      <c r="AQ203" s="173">
        <v>44926</v>
      </c>
      <c r="AR203" s="98">
        <v>1.2500000000000001E-2</v>
      </c>
      <c r="AS203" s="199" t="s">
        <v>1631</v>
      </c>
      <c r="AT203" s="61">
        <f t="shared" si="75"/>
        <v>1.2500000000000001E-2</v>
      </c>
      <c r="AU203" s="62" t="str">
        <f t="shared" ref="AU203:AU215" si="76">IF(AW203="Cumplida","Subactividad ejecutada completamente","Subactividad no cumplida")</f>
        <v>Subactividad ejecutada completamente</v>
      </c>
      <c r="AV203" s="63">
        <v>44944</v>
      </c>
      <c r="AW203" s="62" t="str">
        <f t="shared" ref="AW203:AW207" si="77">IF(AT203=J203,"Cumplida","Revisar")</f>
        <v>Cumplida</v>
      </c>
      <c r="AX203" s="64"/>
      <c r="AY203" s="64"/>
      <c r="AZ203" s="64"/>
      <c r="BA203" s="64"/>
    </row>
    <row r="204" spans="1:53" ht="129.75" customHeight="1">
      <c r="A204" s="92">
        <v>22</v>
      </c>
      <c r="B204" s="66" t="s">
        <v>94</v>
      </c>
      <c r="C204" s="67" t="str">
        <f>IF(B204=Listas!$A$2,Listas!$B$2,IF(B204=Listas!$A$8,Listas!$B$8,IF(B204=Listas!$A$15,Listas!$B$15,IF(B204=Listas!$A$18,Listas!$B$18," "))))</f>
        <v>Orientar el aprovechamiento y uso eficiente y responsable de los recursos minero – energéticos.</v>
      </c>
      <c r="D204" s="67" t="s">
        <v>100</v>
      </c>
      <c r="E204" s="67" t="s">
        <v>1632</v>
      </c>
      <c r="F204" s="67" t="s">
        <v>1633</v>
      </c>
      <c r="G204" s="93">
        <v>1</v>
      </c>
      <c r="H204" s="59" t="s">
        <v>549</v>
      </c>
      <c r="I204" s="67" t="s">
        <v>1634</v>
      </c>
      <c r="J204" s="94">
        <v>0.02</v>
      </c>
      <c r="K204" s="59" t="s">
        <v>31</v>
      </c>
      <c r="L204" s="67" t="s">
        <v>24</v>
      </c>
      <c r="M204" s="67" t="s">
        <v>78</v>
      </c>
      <c r="N204" s="105"/>
      <c r="O204" s="59" t="s">
        <v>218</v>
      </c>
      <c r="P204" s="73"/>
      <c r="Q204" s="63">
        <v>44562</v>
      </c>
      <c r="R204" s="82">
        <v>44925</v>
      </c>
      <c r="S204" s="67" t="s">
        <v>28</v>
      </c>
      <c r="T204" s="67" t="s">
        <v>29</v>
      </c>
      <c r="U204" s="67" t="s">
        <v>77</v>
      </c>
      <c r="V204" s="63">
        <v>44651</v>
      </c>
      <c r="W204" s="60">
        <v>5.0000000000000001E-3</v>
      </c>
      <c r="X204" s="68" t="s">
        <v>1635</v>
      </c>
      <c r="Y204" s="60">
        <v>5.0000000000000001E-3</v>
      </c>
      <c r="Z204" s="67" t="s">
        <v>1491</v>
      </c>
      <c r="AA204" s="63">
        <v>44670</v>
      </c>
      <c r="AB204" s="67" t="s">
        <v>231</v>
      </c>
      <c r="AC204" s="76">
        <v>44742</v>
      </c>
      <c r="AD204" s="74">
        <v>5.0000000000000001E-3</v>
      </c>
      <c r="AE204" s="75" t="s">
        <v>1636</v>
      </c>
      <c r="AF204" s="60">
        <v>0.01</v>
      </c>
      <c r="AG204" s="67" t="s">
        <v>1637</v>
      </c>
      <c r="AH204" s="63">
        <v>44762</v>
      </c>
      <c r="AI204" s="59" t="s">
        <v>246</v>
      </c>
      <c r="AJ204" s="58">
        <v>44834</v>
      </c>
      <c r="AK204" s="57">
        <v>1.4999999999999999E-2</v>
      </c>
      <c r="AL204" s="50" t="s">
        <v>1638</v>
      </c>
      <c r="AM204" s="60">
        <v>1.4999999999999999E-2</v>
      </c>
      <c r="AN204" s="59" t="s">
        <v>1639</v>
      </c>
      <c r="AO204" s="63">
        <v>44852</v>
      </c>
      <c r="AP204" s="137" t="s">
        <v>246</v>
      </c>
      <c r="AQ204" s="173">
        <v>44926</v>
      </c>
      <c r="AR204" s="98">
        <v>0.02</v>
      </c>
      <c r="AS204" s="67" t="s">
        <v>1640</v>
      </c>
      <c r="AT204" s="61">
        <f t="shared" si="75"/>
        <v>0.02</v>
      </c>
      <c r="AU204" s="62" t="str">
        <f t="shared" si="76"/>
        <v>Subactividad ejecutada completamente</v>
      </c>
      <c r="AV204" s="63">
        <v>44944</v>
      </c>
      <c r="AW204" s="62" t="str">
        <f t="shared" si="77"/>
        <v>Cumplida</v>
      </c>
      <c r="AX204" s="64"/>
      <c r="AY204" s="64"/>
      <c r="AZ204" s="64"/>
      <c r="BA204" s="64"/>
    </row>
    <row r="205" spans="1:53" ht="70.5" customHeight="1">
      <c r="A205" s="92">
        <v>23</v>
      </c>
      <c r="B205" s="66" t="s">
        <v>94</v>
      </c>
      <c r="C205" s="67" t="str">
        <f>IF(B205=Listas!$A$2,Listas!$B$2,IF(B205=Listas!$A$8,Listas!$B$8,IF(B205=Listas!$A$15,Listas!$B$15,IF(B205=Listas!$A$18,Listas!$B$18," "))))</f>
        <v>Orientar el aprovechamiento y uso eficiente y responsable de los recursos minero – energéticos.</v>
      </c>
      <c r="D205" s="67" t="s">
        <v>100</v>
      </c>
      <c r="E205" s="67" t="s">
        <v>1632</v>
      </c>
      <c r="F205" s="67" t="s">
        <v>1641</v>
      </c>
      <c r="G205" s="93">
        <v>1</v>
      </c>
      <c r="H205" s="59" t="s">
        <v>549</v>
      </c>
      <c r="I205" s="67" t="s">
        <v>1642</v>
      </c>
      <c r="J205" s="94">
        <v>5.0000000000000001E-3</v>
      </c>
      <c r="K205" s="59" t="s">
        <v>31</v>
      </c>
      <c r="L205" s="67" t="s">
        <v>24</v>
      </c>
      <c r="M205" s="67" t="s">
        <v>78</v>
      </c>
      <c r="N205" s="105"/>
      <c r="O205" s="59" t="s">
        <v>218</v>
      </c>
      <c r="P205" s="73"/>
      <c r="Q205" s="63">
        <v>44562</v>
      </c>
      <c r="R205" s="82">
        <v>44925</v>
      </c>
      <c r="S205" s="67" t="s">
        <v>28</v>
      </c>
      <c r="T205" s="67" t="s">
        <v>29</v>
      </c>
      <c r="U205" s="67" t="s">
        <v>77</v>
      </c>
      <c r="V205" s="63">
        <v>44651</v>
      </c>
      <c r="W205" s="60">
        <v>5.0000000000000001E-3</v>
      </c>
      <c r="X205" s="68" t="s">
        <v>1643</v>
      </c>
      <c r="Y205" s="60">
        <v>1.25E-3</v>
      </c>
      <c r="Z205" s="67" t="s">
        <v>1491</v>
      </c>
      <c r="AA205" s="63">
        <v>44670</v>
      </c>
      <c r="AB205" s="67" t="s">
        <v>231</v>
      </c>
      <c r="AC205" s="76">
        <v>44742</v>
      </c>
      <c r="AD205" s="74">
        <v>1.2999999999999999E-3</v>
      </c>
      <c r="AE205" s="75" t="s">
        <v>1644</v>
      </c>
      <c r="AF205" s="60">
        <v>2.5000000000000001E-3</v>
      </c>
      <c r="AG205" s="67" t="s">
        <v>1645</v>
      </c>
      <c r="AH205" s="63">
        <v>44762</v>
      </c>
      <c r="AI205" s="59" t="s">
        <v>246</v>
      </c>
      <c r="AJ205" s="58">
        <v>44834</v>
      </c>
      <c r="AK205" s="57">
        <v>3.7499999999999999E-3</v>
      </c>
      <c r="AL205" s="79" t="s">
        <v>1646</v>
      </c>
      <c r="AM205" s="60">
        <v>3.8E-3</v>
      </c>
      <c r="AN205" s="59" t="s">
        <v>1647</v>
      </c>
      <c r="AO205" s="63">
        <v>44852</v>
      </c>
      <c r="AP205" s="137" t="s">
        <v>246</v>
      </c>
      <c r="AQ205" s="173">
        <v>44926</v>
      </c>
      <c r="AR205" s="98">
        <v>5.0000000000000001E-3</v>
      </c>
      <c r="AS205" s="67" t="s">
        <v>1648</v>
      </c>
      <c r="AT205" s="61">
        <f t="shared" si="75"/>
        <v>5.0000000000000001E-3</v>
      </c>
      <c r="AU205" s="62" t="str">
        <f t="shared" si="76"/>
        <v>Subactividad ejecutada completamente</v>
      </c>
      <c r="AV205" s="63">
        <v>44944</v>
      </c>
      <c r="AW205" s="62" t="str">
        <f t="shared" si="77"/>
        <v>Cumplida</v>
      </c>
      <c r="AX205" s="64"/>
      <c r="AY205" s="64"/>
      <c r="AZ205" s="64"/>
      <c r="BA205" s="64"/>
    </row>
    <row r="206" spans="1:53" ht="96" customHeight="1">
      <c r="A206" s="92">
        <v>24</v>
      </c>
      <c r="B206" s="66" t="s">
        <v>94</v>
      </c>
      <c r="C206" s="67" t="str">
        <f>IF(B206=Listas!$A$2,Listas!$B$2,IF(B206=Listas!$A$8,Listas!$B$8,IF(B206=Listas!$A$15,Listas!$B$15,IF(B206=Listas!$A$18,Listas!$B$18," "))))</f>
        <v>Orientar el aprovechamiento y uso eficiente y responsable de los recursos minero – energéticos.</v>
      </c>
      <c r="D206" s="67" t="s">
        <v>96</v>
      </c>
      <c r="E206" s="67" t="s">
        <v>1649</v>
      </c>
      <c r="F206" s="67" t="s">
        <v>1633</v>
      </c>
      <c r="G206" s="93">
        <v>1</v>
      </c>
      <c r="H206" s="59" t="s">
        <v>549</v>
      </c>
      <c r="I206" s="67" t="s">
        <v>1650</v>
      </c>
      <c r="J206" s="94">
        <v>1.2500000000000001E-2</v>
      </c>
      <c r="K206" s="59" t="s">
        <v>31</v>
      </c>
      <c r="L206" s="67" t="s">
        <v>24</v>
      </c>
      <c r="M206" s="67" t="s">
        <v>78</v>
      </c>
      <c r="N206" s="105"/>
      <c r="O206" s="59" t="s">
        <v>218</v>
      </c>
      <c r="P206" s="73"/>
      <c r="Q206" s="63">
        <v>44562</v>
      </c>
      <c r="R206" s="82">
        <v>44925</v>
      </c>
      <c r="S206" s="67" t="s">
        <v>28</v>
      </c>
      <c r="T206" s="67" t="s">
        <v>29</v>
      </c>
      <c r="U206" s="67" t="s">
        <v>77</v>
      </c>
      <c r="V206" s="63">
        <v>44651</v>
      </c>
      <c r="W206" s="61">
        <v>1.25E-3</v>
      </c>
      <c r="X206" s="67" t="s">
        <v>1651</v>
      </c>
      <c r="Y206" s="60">
        <v>1.2999999999999999E-3</v>
      </c>
      <c r="Z206" s="67" t="s">
        <v>1491</v>
      </c>
      <c r="AA206" s="63">
        <v>44670</v>
      </c>
      <c r="AB206" s="67" t="s">
        <v>231</v>
      </c>
      <c r="AC206" s="76">
        <v>44742</v>
      </c>
      <c r="AD206" s="74">
        <v>5.0000000000000001E-3</v>
      </c>
      <c r="AE206" s="75" t="s">
        <v>1652</v>
      </c>
      <c r="AF206" s="60">
        <v>6.3E-3</v>
      </c>
      <c r="AG206" s="67" t="s">
        <v>1628</v>
      </c>
      <c r="AH206" s="63">
        <v>44762</v>
      </c>
      <c r="AI206" s="59" t="s">
        <v>246</v>
      </c>
      <c r="AJ206" s="58">
        <v>44834</v>
      </c>
      <c r="AK206" s="50">
        <v>0.93</v>
      </c>
      <c r="AL206" s="50" t="s">
        <v>1653</v>
      </c>
      <c r="AM206" s="60">
        <v>9.2999999999999992E-3</v>
      </c>
      <c r="AN206" s="59" t="s">
        <v>1654</v>
      </c>
      <c r="AO206" s="63">
        <v>44852</v>
      </c>
      <c r="AP206" s="137" t="s">
        <v>246</v>
      </c>
      <c r="AQ206" s="173">
        <v>44926</v>
      </c>
      <c r="AR206" s="98">
        <v>1.2500000000000001E-2</v>
      </c>
      <c r="AS206" s="67" t="s">
        <v>1655</v>
      </c>
      <c r="AT206" s="61">
        <f t="shared" si="75"/>
        <v>1.2500000000000001E-2</v>
      </c>
      <c r="AU206" s="62" t="str">
        <f t="shared" si="76"/>
        <v>Subactividad ejecutada completamente</v>
      </c>
      <c r="AV206" s="63">
        <v>44944</v>
      </c>
      <c r="AW206" s="62" t="str">
        <f t="shared" si="77"/>
        <v>Cumplida</v>
      </c>
      <c r="AX206" s="64"/>
      <c r="AY206" s="64"/>
      <c r="AZ206" s="64"/>
      <c r="BA206" s="64"/>
    </row>
    <row r="207" spans="1:53" ht="84" customHeight="1">
      <c r="A207" s="92">
        <v>25</v>
      </c>
      <c r="B207" s="66" t="s">
        <v>94</v>
      </c>
      <c r="C207" s="67" t="str">
        <f>IF(B207=Listas!$A$2,Listas!$B$2,IF(B207=Listas!$A$8,Listas!$B$8,IF(B207=Listas!$A$15,Listas!$B$15,IF(B207=Listas!$A$18,Listas!$B$18," "))))</f>
        <v>Orientar el aprovechamiento y uso eficiente y responsable de los recursos minero – energéticos.</v>
      </c>
      <c r="D207" s="67" t="s">
        <v>96</v>
      </c>
      <c r="E207" s="67" t="s">
        <v>1649</v>
      </c>
      <c r="F207" s="67" t="s">
        <v>1656</v>
      </c>
      <c r="G207" s="93">
        <v>1</v>
      </c>
      <c r="H207" s="59" t="s">
        <v>549</v>
      </c>
      <c r="I207" s="67" t="s">
        <v>1657</v>
      </c>
      <c r="J207" s="94">
        <v>1.2500000000000001E-2</v>
      </c>
      <c r="K207" s="59" t="s">
        <v>31</v>
      </c>
      <c r="L207" s="67" t="s">
        <v>24</v>
      </c>
      <c r="M207" s="67" t="s">
        <v>78</v>
      </c>
      <c r="N207" s="105"/>
      <c r="O207" s="59" t="s">
        <v>218</v>
      </c>
      <c r="P207" s="73"/>
      <c r="Q207" s="63">
        <v>44562</v>
      </c>
      <c r="R207" s="82">
        <v>44925</v>
      </c>
      <c r="S207" s="67" t="s">
        <v>28</v>
      </c>
      <c r="T207" s="67" t="s">
        <v>29</v>
      </c>
      <c r="U207" s="67" t="s">
        <v>77</v>
      </c>
      <c r="V207" s="63">
        <v>44651</v>
      </c>
      <c r="W207" s="61">
        <v>1.25E-3</v>
      </c>
      <c r="X207" s="68" t="s">
        <v>1643</v>
      </c>
      <c r="Y207" s="60">
        <v>1.2999999999999999E-3</v>
      </c>
      <c r="Z207" s="67" t="s">
        <v>1491</v>
      </c>
      <c r="AA207" s="63">
        <v>44670</v>
      </c>
      <c r="AB207" s="67" t="s">
        <v>231</v>
      </c>
      <c r="AC207" s="76">
        <v>44742</v>
      </c>
      <c r="AD207" s="74">
        <v>5.0000000000000001E-3</v>
      </c>
      <c r="AE207" s="75" t="s">
        <v>1627</v>
      </c>
      <c r="AF207" s="60">
        <v>6.3E-3</v>
      </c>
      <c r="AG207" s="67" t="s">
        <v>1628</v>
      </c>
      <c r="AH207" s="63">
        <v>44762</v>
      </c>
      <c r="AI207" s="59" t="s">
        <v>246</v>
      </c>
      <c r="AJ207" s="58">
        <v>44834</v>
      </c>
      <c r="AK207" s="50">
        <v>0.93</v>
      </c>
      <c r="AL207" s="75" t="s">
        <v>1658</v>
      </c>
      <c r="AM207" s="60">
        <v>9.2999999999999992E-3</v>
      </c>
      <c r="AN207" s="59" t="s">
        <v>1659</v>
      </c>
      <c r="AO207" s="63">
        <v>44852</v>
      </c>
      <c r="AP207" s="137" t="s">
        <v>246</v>
      </c>
      <c r="AQ207" s="173">
        <v>44926</v>
      </c>
      <c r="AR207" s="98">
        <v>1.2500000000000001E-2</v>
      </c>
      <c r="AS207" s="67" t="s">
        <v>1660</v>
      </c>
      <c r="AT207" s="61">
        <f t="shared" si="75"/>
        <v>1.2500000000000001E-2</v>
      </c>
      <c r="AU207" s="62" t="str">
        <f t="shared" si="76"/>
        <v>Subactividad ejecutada completamente</v>
      </c>
      <c r="AV207" s="63">
        <v>44944</v>
      </c>
      <c r="AW207" s="62" t="str">
        <f t="shared" si="77"/>
        <v>Cumplida</v>
      </c>
      <c r="AX207" s="64"/>
      <c r="AY207" s="64"/>
      <c r="AZ207" s="64"/>
      <c r="BA207" s="64"/>
    </row>
    <row r="208" spans="1:53" ht="75" customHeight="1">
      <c r="A208" s="92">
        <v>26</v>
      </c>
      <c r="B208" s="66" t="s">
        <v>94</v>
      </c>
      <c r="C208" s="67" t="str">
        <f>IF(B208=Listas!$A$2,Listas!$B$2,IF(B208=Listas!$A$8,Listas!$B$8,IF(B208=Listas!$A$15,Listas!$B$15,IF(B208=Listas!$A$18,Listas!$B$18," "))))</f>
        <v>Orientar el aprovechamiento y uso eficiente y responsable de los recursos minero – energéticos.</v>
      </c>
      <c r="D208" s="67" t="s">
        <v>96</v>
      </c>
      <c r="E208" s="67" t="s">
        <v>1661</v>
      </c>
      <c r="F208" s="67" t="s">
        <v>1662</v>
      </c>
      <c r="G208" s="93">
        <v>1</v>
      </c>
      <c r="H208" s="59" t="s">
        <v>549</v>
      </c>
      <c r="I208" s="67" t="s">
        <v>1663</v>
      </c>
      <c r="J208" s="94">
        <v>2.5000000000000001E-2</v>
      </c>
      <c r="K208" s="59" t="s">
        <v>31</v>
      </c>
      <c r="L208" s="67" t="s">
        <v>24</v>
      </c>
      <c r="M208" s="67" t="s">
        <v>78</v>
      </c>
      <c r="N208" s="59" t="s">
        <v>218</v>
      </c>
      <c r="O208" s="70"/>
      <c r="P208" s="67" t="s">
        <v>1664</v>
      </c>
      <c r="Q208" s="63">
        <v>44681</v>
      </c>
      <c r="R208" s="82">
        <v>44804</v>
      </c>
      <c r="S208" s="67" t="s">
        <v>28</v>
      </c>
      <c r="T208" s="67" t="s">
        <v>29</v>
      </c>
      <c r="U208" s="67" t="s">
        <v>77</v>
      </c>
      <c r="V208" s="71"/>
      <c r="W208" s="60">
        <v>0</v>
      </c>
      <c r="X208" s="68" t="s">
        <v>1606</v>
      </c>
      <c r="Y208" s="198"/>
      <c r="Z208" s="105"/>
      <c r="AA208" s="71"/>
      <c r="AB208" s="67" t="s">
        <v>285</v>
      </c>
      <c r="AC208" s="76">
        <v>44742</v>
      </c>
      <c r="AD208" s="74">
        <v>2.5000000000000001E-2</v>
      </c>
      <c r="AE208" s="75" t="s">
        <v>1665</v>
      </c>
      <c r="AF208" s="60">
        <v>2.5000000000000001E-2</v>
      </c>
      <c r="AG208" s="67" t="s">
        <v>1666</v>
      </c>
      <c r="AH208" s="63">
        <v>44762</v>
      </c>
      <c r="AI208" s="59" t="s">
        <v>246</v>
      </c>
      <c r="AJ208" s="58">
        <v>44834</v>
      </c>
      <c r="AK208" s="57">
        <v>2.5000000000000001E-2</v>
      </c>
      <c r="AL208" s="50" t="s">
        <v>1667</v>
      </c>
      <c r="AM208" s="60">
        <v>2.5000000000000001E-2</v>
      </c>
      <c r="AN208" s="59" t="s">
        <v>1668</v>
      </c>
      <c r="AO208" s="63">
        <v>44852</v>
      </c>
      <c r="AP208" s="137" t="s">
        <v>221</v>
      </c>
      <c r="AQ208" s="196">
        <v>44926</v>
      </c>
      <c r="AR208" s="197">
        <v>2.5000000000000001E-2</v>
      </c>
      <c r="AS208" s="67" t="s">
        <v>1594</v>
      </c>
      <c r="AT208" s="61">
        <f>AM208</f>
        <v>2.5000000000000001E-2</v>
      </c>
      <c r="AU208" s="62" t="str">
        <f t="shared" si="76"/>
        <v>Subactividad ejecutada completamente</v>
      </c>
      <c r="AV208" s="63">
        <v>44944</v>
      </c>
      <c r="AW208" s="59" t="s">
        <v>221</v>
      </c>
      <c r="AX208" s="64"/>
      <c r="AY208" s="64"/>
      <c r="AZ208" s="64"/>
      <c r="BA208" s="64"/>
    </row>
    <row r="209" spans="1:53" ht="137.25" customHeight="1">
      <c r="A209" s="92">
        <v>27</v>
      </c>
      <c r="B209" s="66" t="s">
        <v>94</v>
      </c>
      <c r="C209" s="67" t="str">
        <f>IF(B209=Listas!$A$2,Listas!$B$2,IF(B209=Listas!$A$8,Listas!$B$8,IF(B209=Listas!$A$15,Listas!$B$15,IF(B209=Listas!$A$18,Listas!$B$18," "))))</f>
        <v>Orientar el aprovechamiento y uso eficiente y responsable de los recursos minero – energéticos.</v>
      </c>
      <c r="D209" s="67" t="s">
        <v>96</v>
      </c>
      <c r="E209" s="67" t="s">
        <v>1669</v>
      </c>
      <c r="F209" s="67" t="s">
        <v>1623</v>
      </c>
      <c r="G209" s="93">
        <v>1</v>
      </c>
      <c r="H209" s="59" t="s">
        <v>549</v>
      </c>
      <c r="I209" s="67" t="s">
        <v>1670</v>
      </c>
      <c r="J209" s="94">
        <v>1.2500000000000001E-2</v>
      </c>
      <c r="K209" s="59" t="s">
        <v>31</v>
      </c>
      <c r="L209" s="67" t="s">
        <v>24</v>
      </c>
      <c r="M209" s="67" t="s">
        <v>78</v>
      </c>
      <c r="N209" s="59" t="s">
        <v>218</v>
      </c>
      <c r="O209" s="70"/>
      <c r="P209" s="67" t="s">
        <v>1671</v>
      </c>
      <c r="Q209" s="63">
        <v>44927</v>
      </c>
      <c r="R209" s="82">
        <v>44956</v>
      </c>
      <c r="S209" s="67" t="s">
        <v>28</v>
      </c>
      <c r="T209" s="67" t="s">
        <v>29</v>
      </c>
      <c r="U209" s="67" t="s">
        <v>77</v>
      </c>
      <c r="V209" s="63">
        <v>44651</v>
      </c>
      <c r="W209" s="60">
        <v>2.5000000000000001E-3</v>
      </c>
      <c r="X209" s="68" t="s">
        <v>1672</v>
      </c>
      <c r="Y209" s="60">
        <v>2.5000000000000001E-3</v>
      </c>
      <c r="Z209" s="67" t="s">
        <v>1491</v>
      </c>
      <c r="AA209" s="63">
        <v>44670</v>
      </c>
      <c r="AB209" s="67" t="s">
        <v>231</v>
      </c>
      <c r="AC209" s="76">
        <v>44742</v>
      </c>
      <c r="AD209" s="74">
        <v>3.8E-3</v>
      </c>
      <c r="AE209" s="75" t="s">
        <v>1673</v>
      </c>
      <c r="AF209" s="60">
        <v>6.3E-3</v>
      </c>
      <c r="AG209" s="67" t="s">
        <v>1674</v>
      </c>
      <c r="AH209" s="63">
        <v>44762</v>
      </c>
      <c r="AI209" s="59" t="s">
        <v>246</v>
      </c>
      <c r="AJ209" s="58">
        <v>44834</v>
      </c>
      <c r="AK209" s="57">
        <v>9.2999999999999992E-3</v>
      </c>
      <c r="AL209" s="50" t="s">
        <v>1675</v>
      </c>
      <c r="AM209" s="60">
        <v>9.2999999999999992E-3</v>
      </c>
      <c r="AN209" s="59" t="s">
        <v>1659</v>
      </c>
      <c r="AO209" s="63">
        <v>44852</v>
      </c>
      <c r="AP209" s="137" t="s">
        <v>246</v>
      </c>
      <c r="AQ209" s="173">
        <v>44926</v>
      </c>
      <c r="AR209" s="60">
        <v>1.2500000000000001E-2</v>
      </c>
      <c r="AS209" s="67" t="s">
        <v>1676</v>
      </c>
      <c r="AT209" s="61">
        <f>AR209</f>
        <v>1.2500000000000001E-2</v>
      </c>
      <c r="AU209" s="62" t="str">
        <f t="shared" si="76"/>
        <v>Subactividad ejecutada completamente</v>
      </c>
      <c r="AV209" s="63">
        <v>44944</v>
      </c>
      <c r="AW209" s="62" t="str">
        <f>IF(AT209=J209,"Cumplida","Revisar")</f>
        <v>Cumplida</v>
      </c>
      <c r="AX209" s="64"/>
      <c r="AY209" s="64"/>
      <c r="AZ209" s="64"/>
      <c r="BA209" s="64"/>
    </row>
    <row r="210" spans="1:53" ht="173.25" customHeight="1">
      <c r="A210" s="92">
        <v>28</v>
      </c>
      <c r="B210" s="66" t="s">
        <v>110</v>
      </c>
      <c r="C210" s="67" t="str">
        <f>IF(B210=Listas!$A$2,Listas!$B$2,IF(B210=Listas!$A$8,Listas!$B$8,IF(B210=Listas!$A$15,Listas!$B$15,IF(B210=Listas!$A$18,Listas!$B$18," "))))</f>
        <v>Desarrollar las acciones necesarias que permitan materializar los planes, programas y proyectos en el sector minero energético.</v>
      </c>
      <c r="D210" s="67" t="s">
        <v>120</v>
      </c>
      <c r="E210" s="67" t="s">
        <v>1677</v>
      </c>
      <c r="F210" s="67" t="s">
        <v>1678</v>
      </c>
      <c r="G210" s="93">
        <v>1</v>
      </c>
      <c r="H210" s="59" t="s">
        <v>549</v>
      </c>
      <c r="I210" s="67" t="s">
        <v>1679</v>
      </c>
      <c r="J210" s="94">
        <v>2.5000000000000001E-2</v>
      </c>
      <c r="K210" s="59" t="s">
        <v>23</v>
      </c>
      <c r="L210" s="67" t="s">
        <v>77</v>
      </c>
      <c r="M210" s="67" t="s">
        <v>60</v>
      </c>
      <c r="N210" s="105"/>
      <c r="O210" s="59" t="s">
        <v>218</v>
      </c>
      <c r="P210" s="73"/>
      <c r="Q210" s="63">
        <v>44593</v>
      </c>
      <c r="R210" s="82">
        <v>44651</v>
      </c>
      <c r="S210" s="67" t="s">
        <v>28</v>
      </c>
      <c r="T210" s="67" t="s">
        <v>29</v>
      </c>
      <c r="U210" s="73"/>
      <c r="V210" s="71">
        <v>44651</v>
      </c>
      <c r="W210" s="61">
        <v>0.02</v>
      </c>
      <c r="X210" s="68" t="s">
        <v>1680</v>
      </c>
      <c r="Y210" s="60">
        <v>0.02</v>
      </c>
      <c r="Z210" s="67" t="s">
        <v>1473</v>
      </c>
      <c r="AA210" s="63">
        <v>44670</v>
      </c>
      <c r="AB210" s="67" t="s">
        <v>1202</v>
      </c>
      <c r="AC210" s="76">
        <v>44742</v>
      </c>
      <c r="AD210" s="74">
        <v>5.0000000000000001E-3</v>
      </c>
      <c r="AE210" s="75" t="s">
        <v>1681</v>
      </c>
      <c r="AF210" s="60">
        <v>2.5000000000000001E-2</v>
      </c>
      <c r="AG210" s="67" t="s">
        <v>1682</v>
      </c>
      <c r="AH210" s="63">
        <v>44762</v>
      </c>
      <c r="AI210" s="59" t="s">
        <v>221</v>
      </c>
      <c r="AJ210" s="58">
        <v>44819</v>
      </c>
      <c r="AK210" s="60">
        <v>0</v>
      </c>
      <c r="AL210" s="50" t="s">
        <v>1683</v>
      </c>
      <c r="AM210" s="60">
        <v>2.5000000000000001E-2</v>
      </c>
      <c r="AN210" s="59" t="s">
        <v>235</v>
      </c>
      <c r="AO210" s="63">
        <v>44852</v>
      </c>
      <c r="AP210" s="137" t="s">
        <v>221</v>
      </c>
      <c r="AQ210" s="63">
        <v>44925</v>
      </c>
      <c r="AR210" s="60">
        <v>0</v>
      </c>
      <c r="AS210" s="67" t="s">
        <v>1684</v>
      </c>
      <c r="AT210" s="61">
        <f t="shared" ref="AT210:AT215" si="78">AM210</f>
        <v>2.5000000000000001E-2</v>
      </c>
      <c r="AU210" s="62" t="str">
        <f t="shared" si="76"/>
        <v>Subactividad ejecutada completamente</v>
      </c>
      <c r="AV210" s="63">
        <v>44944</v>
      </c>
      <c r="AW210" s="59" t="s">
        <v>221</v>
      </c>
      <c r="AX210" s="64"/>
      <c r="AY210" s="64"/>
      <c r="AZ210" s="64"/>
      <c r="BA210" s="64"/>
    </row>
    <row r="211" spans="1:53" ht="94.5" customHeight="1">
      <c r="A211" s="92">
        <v>29</v>
      </c>
      <c r="B211" s="66" t="s">
        <v>110</v>
      </c>
      <c r="C211" s="67" t="str">
        <f>IF(B211=Listas!$A$2,Listas!$B$2,IF(B211=Listas!$A$8,Listas!$B$8,IF(B211=Listas!$A$15,Listas!$B$15,IF(B211=Listas!$A$18,Listas!$B$18," "))))</f>
        <v>Desarrollar las acciones necesarias que permitan materializar los planes, programas y proyectos en el sector minero energético.</v>
      </c>
      <c r="D211" s="67" t="s">
        <v>120</v>
      </c>
      <c r="E211" s="67" t="s">
        <v>1677</v>
      </c>
      <c r="F211" s="67" t="s">
        <v>1685</v>
      </c>
      <c r="G211" s="93">
        <v>1</v>
      </c>
      <c r="H211" s="59" t="s">
        <v>549</v>
      </c>
      <c r="I211" s="67" t="s">
        <v>1686</v>
      </c>
      <c r="J211" s="94">
        <v>2.5000000000000001E-2</v>
      </c>
      <c r="K211" s="59" t="s">
        <v>23</v>
      </c>
      <c r="L211" s="67" t="s">
        <v>77</v>
      </c>
      <c r="M211" s="67" t="s">
        <v>60</v>
      </c>
      <c r="N211" s="105"/>
      <c r="O211" s="59" t="s">
        <v>218</v>
      </c>
      <c r="P211" s="73"/>
      <c r="Q211" s="63">
        <v>44593</v>
      </c>
      <c r="R211" s="82">
        <v>44681</v>
      </c>
      <c r="S211" s="67" t="s">
        <v>28</v>
      </c>
      <c r="T211" s="67" t="s">
        <v>29</v>
      </c>
      <c r="U211" s="73"/>
      <c r="V211" s="71">
        <v>44651</v>
      </c>
      <c r="W211" s="61">
        <v>1.2500000000000001E-2</v>
      </c>
      <c r="X211" s="68" t="s">
        <v>1687</v>
      </c>
      <c r="Y211" s="60">
        <v>1.2500000000000001E-2</v>
      </c>
      <c r="Z211" s="67" t="s">
        <v>1491</v>
      </c>
      <c r="AA211" s="63">
        <v>44670</v>
      </c>
      <c r="AB211" s="67" t="s">
        <v>231</v>
      </c>
      <c r="AC211" s="76">
        <v>44742</v>
      </c>
      <c r="AD211" s="74">
        <v>1.2500000000000001E-2</v>
      </c>
      <c r="AE211" s="75" t="s">
        <v>1688</v>
      </c>
      <c r="AF211" s="60">
        <v>2.5000000000000001E-2</v>
      </c>
      <c r="AG211" s="67" t="s">
        <v>1689</v>
      </c>
      <c r="AH211" s="63">
        <v>44762</v>
      </c>
      <c r="AI211" s="59" t="s">
        <v>221</v>
      </c>
      <c r="AJ211" s="58">
        <v>44819</v>
      </c>
      <c r="AK211" s="60">
        <v>0</v>
      </c>
      <c r="AL211" s="50" t="s">
        <v>1690</v>
      </c>
      <c r="AM211" s="60">
        <v>2.5000000000000001E-2</v>
      </c>
      <c r="AN211" s="59" t="s">
        <v>235</v>
      </c>
      <c r="AO211" s="63">
        <v>44852</v>
      </c>
      <c r="AP211" s="137" t="s">
        <v>221</v>
      </c>
      <c r="AQ211" s="63">
        <v>44925</v>
      </c>
      <c r="AR211" s="60">
        <v>0</v>
      </c>
      <c r="AS211" s="67" t="s">
        <v>1684</v>
      </c>
      <c r="AT211" s="61">
        <f t="shared" si="78"/>
        <v>2.5000000000000001E-2</v>
      </c>
      <c r="AU211" s="62" t="str">
        <f t="shared" si="76"/>
        <v>Subactividad ejecutada completamente</v>
      </c>
      <c r="AV211" s="63">
        <v>44944</v>
      </c>
      <c r="AW211" s="59" t="s">
        <v>221</v>
      </c>
      <c r="AX211" s="64"/>
      <c r="AY211" s="64"/>
      <c r="AZ211" s="64"/>
      <c r="BA211" s="64"/>
    </row>
    <row r="212" spans="1:53" ht="90" customHeight="1">
      <c r="A212" s="92">
        <v>30</v>
      </c>
      <c r="B212" s="66" t="s">
        <v>110</v>
      </c>
      <c r="C212" s="67" t="str">
        <f>IF(B212=Listas!$A$2,Listas!$B$2,IF(B212=Listas!$A$8,Listas!$B$8,IF(B212=Listas!$A$15,Listas!$B$15,IF(B212=Listas!$A$18,Listas!$B$18," "))))</f>
        <v>Desarrollar las acciones necesarias que permitan materializar los planes, programas y proyectos en el sector minero energético.</v>
      </c>
      <c r="D212" s="67" t="s">
        <v>120</v>
      </c>
      <c r="E212" s="67" t="s">
        <v>1677</v>
      </c>
      <c r="F212" s="67" t="s">
        <v>1691</v>
      </c>
      <c r="G212" s="93">
        <v>1</v>
      </c>
      <c r="H212" s="59" t="s">
        <v>549</v>
      </c>
      <c r="I212" s="67" t="s">
        <v>1692</v>
      </c>
      <c r="J212" s="94">
        <v>1.2500000000000001E-2</v>
      </c>
      <c r="K212" s="59" t="s">
        <v>23</v>
      </c>
      <c r="L212" s="67" t="s">
        <v>77</v>
      </c>
      <c r="M212" s="67" t="s">
        <v>60</v>
      </c>
      <c r="N212" s="59" t="s">
        <v>218</v>
      </c>
      <c r="O212" s="70"/>
      <c r="P212" s="67" t="s">
        <v>1693</v>
      </c>
      <c r="Q212" s="63">
        <v>44652</v>
      </c>
      <c r="R212" s="82">
        <v>44681</v>
      </c>
      <c r="S212" s="67" t="s">
        <v>28</v>
      </c>
      <c r="T212" s="67" t="s">
        <v>29</v>
      </c>
      <c r="U212" s="73"/>
      <c r="V212" s="193"/>
      <c r="W212" s="60">
        <v>0</v>
      </c>
      <c r="X212" s="200"/>
      <c r="Y212" s="201"/>
      <c r="Z212" s="202"/>
      <c r="AA212" s="71"/>
      <c r="AB212" s="67" t="s">
        <v>285</v>
      </c>
      <c r="AC212" s="76">
        <v>44742</v>
      </c>
      <c r="AD212" s="74">
        <v>0.01</v>
      </c>
      <c r="AE212" s="75" t="s">
        <v>1694</v>
      </c>
      <c r="AF212" s="60">
        <v>0.01</v>
      </c>
      <c r="AG212" s="67" t="s">
        <v>1695</v>
      </c>
      <c r="AH212" s="63">
        <v>44762</v>
      </c>
      <c r="AI212" s="59" t="s">
        <v>221</v>
      </c>
      <c r="AJ212" s="58">
        <v>44819</v>
      </c>
      <c r="AK212" s="60">
        <v>0</v>
      </c>
      <c r="AL212" s="50" t="s">
        <v>1690</v>
      </c>
      <c r="AM212" s="60">
        <v>0.01</v>
      </c>
      <c r="AN212" s="59" t="s">
        <v>235</v>
      </c>
      <c r="AO212" s="63">
        <v>44852</v>
      </c>
      <c r="AP212" s="137" t="s">
        <v>221</v>
      </c>
      <c r="AQ212" s="63">
        <v>44925</v>
      </c>
      <c r="AR212" s="60">
        <v>0</v>
      </c>
      <c r="AS212" s="67" t="s">
        <v>1684</v>
      </c>
      <c r="AT212" s="61">
        <f t="shared" si="78"/>
        <v>0.01</v>
      </c>
      <c r="AU212" s="62" t="str">
        <f t="shared" si="76"/>
        <v>Subactividad ejecutada completamente</v>
      </c>
      <c r="AV212" s="63">
        <v>44944</v>
      </c>
      <c r="AW212" s="59" t="s">
        <v>221</v>
      </c>
      <c r="AX212" s="64"/>
      <c r="AY212" s="64"/>
      <c r="AZ212" s="64"/>
      <c r="BA212" s="64"/>
    </row>
    <row r="213" spans="1:53" ht="69" customHeight="1">
      <c r="A213" s="92">
        <v>31</v>
      </c>
      <c r="B213" s="66" t="s">
        <v>110</v>
      </c>
      <c r="C213" s="67" t="str">
        <f>IF(B213=Listas!$A$2,Listas!$B$2,IF(B213=Listas!$A$8,Listas!$B$8,IF(B213=Listas!$A$15,Listas!$B$15,IF(B213=Listas!$A$18,Listas!$B$18," "))))</f>
        <v>Desarrollar las acciones necesarias que permitan materializar los planes, programas y proyectos en el sector minero energético.</v>
      </c>
      <c r="D213" s="67" t="s">
        <v>120</v>
      </c>
      <c r="E213" s="67" t="s">
        <v>1696</v>
      </c>
      <c r="F213" s="67" t="s">
        <v>1697</v>
      </c>
      <c r="G213" s="93">
        <v>1</v>
      </c>
      <c r="H213" s="59" t="s">
        <v>549</v>
      </c>
      <c r="I213" s="67" t="s">
        <v>1698</v>
      </c>
      <c r="J213" s="94">
        <v>2.5000000000000001E-2</v>
      </c>
      <c r="K213" s="59" t="s">
        <v>23</v>
      </c>
      <c r="L213" s="67" t="s">
        <v>77</v>
      </c>
      <c r="M213" s="67" t="s">
        <v>60</v>
      </c>
      <c r="N213" s="59" t="s">
        <v>218</v>
      </c>
      <c r="O213" s="70"/>
      <c r="P213" s="67" t="s">
        <v>1699</v>
      </c>
      <c r="Q213" s="63">
        <v>44576</v>
      </c>
      <c r="R213" s="82">
        <v>44650</v>
      </c>
      <c r="S213" s="67" t="s">
        <v>28</v>
      </c>
      <c r="T213" s="67" t="s">
        <v>29</v>
      </c>
      <c r="U213" s="73"/>
      <c r="V213" s="193"/>
      <c r="W213" s="203"/>
      <c r="X213" s="68" t="s">
        <v>1700</v>
      </c>
      <c r="Y213" s="60">
        <v>0</v>
      </c>
      <c r="Z213" s="67" t="s">
        <v>1515</v>
      </c>
      <c r="AA213" s="63">
        <v>44670</v>
      </c>
      <c r="AB213" s="67" t="s">
        <v>337</v>
      </c>
      <c r="AC213" s="76">
        <v>44742</v>
      </c>
      <c r="AD213" s="74">
        <v>1.2500000000000001E-2</v>
      </c>
      <c r="AE213" s="75" t="s">
        <v>1701</v>
      </c>
      <c r="AF213" s="60">
        <v>1.2500000000000001E-2</v>
      </c>
      <c r="AG213" s="67" t="s">
        <v>1702</v>
      </c>
      <c r="AH213" s="63">
        <v>44762</v>
      </c>
      <c r="AI213" s="59" t="s">
        <v>337</v>
      </c>
      <c r="AJ213" s="58">
        <v>44819</v>
      </c>
      <c r="AK213" s="60">
        <v>2.5000000000000001E-2</v>
      </c>
      <c r="AL213" s="50" t="s">
        <v>1703</v>
      </c>
      <c r="AM213" s="60">
        <v>2.5000000000000001E-2</v>
      </c>
      <c r="AN213" s="204" t="s">
        <v>1704</v>
      </c>
      <c r="AO213" s="63">
        <v>44852</v>
      </c>
      <c r="AP213" s="137" t="s">
        <v>221</v>
      </c>
      <c r="AQ213" s="63">
        <v>44925</v>
      </c>
      <c r="AR213" s="60">
        <v>0</v>
      </c>
      <c r="AS213" s="67" t="s">
        <v>1705</v>
      </c>
      <c r="AT213" s="61">
        <f t="shared" si="78"/>
        <v>2.5000000000000001E-2</v>
      </c>
      <c r="AU213" s="62" t="str">
        <f t="shared" si="76"/>
        <v>Subactividad ejecutada completamente</v>
      </c>
      <c r="AV213" s="63">
        <v>44944</v>
      </c>
      <c r="AW213" s="59" t="s">
        <v>221</v>
      </c>
      <c r="AX213" s="64"/>
      <c r="AY213" s="64"/>
      <c r="AZ213" s="64"/>
      <c r="BA213" s="64"/>
    </row>
    <row r="214" spans="1:53" ht="84.75" customHeight="1">
      <c r="A214" s="92">
        <v>32</v>
      </c>
      <c r="B214" s="66" t="s">
        <v>110</v>
      </c>
      <c r="C214" s="67" t="str">
        <f>IF(B214=Listas!$A$2,Listas!$B$2,IF(B214=Listas!$A$8,Listas!$B$8,IF(B214=Listas!$A$15,Listas!$B$15,IF(B214=Listas!$A$18,Listas!$B$18," "))))</f>
        <v>Desarrollar las acciones necesarias que permitan materializar los planes, programas y proyectos en el sector minero energético.</v>
      </c>
      <c r="D214" s="67" t="s">
        <v>120</v>
      </c>
      <c r="E214" s="67" t="s">
        <v>1696</v>
      </c>
      <c r="F214" s="67" t="s">
        <v>1706</v>
      </c>
      <c r="G214" s="93">
        <v>1</v>
      </c>
      <c r="H214" s="59" t="s">
        <v>549</v>
      </c>
      <c r="I214" s="67" t="s">
        <v>1707</v>
      </c>
      <c r="J214" s="94">
        <v>2.5000000000000001E-2</v>
      </c>
      <c r="K214" s="59" t="s">
        <v>23</v>
      </c>
      <c r="L214" s="67" t="s">
        <v>77</v>
      </c>
      <c r="M214" s="67" t="s">
        <v>60</v>
      </c>
      <c r="N214" s="105"/>
      <c r="O214" s="59" t="s">
        <v>218</v>
      </c>
      <c r="P214" s="73"/>
      <c r="Q214" s="63">
        <v>44576</v>
      </c>
      <c r="R214" s="82">
        <v>44650</v>
      </c>
      <c r="S214" s="67" t="s">
        <v>28</v>
      </c>
      <c r="T214" s="67" t="s">
        <v>29</v>
      </c>
      <c r="U214" s="73"/>
      <c r="V214" s="71">
        <v>44651</v>
      </c>
      <c r="W214" s="61">
        <f>5%/4</f>
        <v>1.2500000000000001E-2</v>
      </c>
      <c r="X214" s="68" t="s">
        <v>1708</v>
      </c>
      <c r="Y214" s="60">
        <v>1.2500000000000001E-2</v>
      </c>
      <c r="Z214" s="67" t="s">
        <v>1709</v>
      </c>
      <c r="AA214" s="63">
        <v>44670</v>
      </c>
      <c r="AB214" s="67" t="s">
        <v>337</v>
      </c>
      <c r="AC214" s="76">
        <v>44742</v>
      </c>
      <c r="AD214" s="74">
        <v>1.2500000000000001E-2</v>
      </c>
      <c r="AE214" s="75" t="s">
        <v>1710</v>
      </c>
      <c r="AF214" s="60">
        <v>2.5000000000000001E-2</v>
      </c>
      <c r="AG214" s="67" t="s">
        <v>1711</v>
      </c>
      <c r="AH214" s="63">
        <v>44762</v>
      </c>
      <c r="AI214" s="59" t="s">
        <v>221</v>
      </c>
      <c r="AJ214" s="58">
        <v>44819</v>
      </c>
      <c r="AK214" s="94">
        <v>0</v>
      </c>
      <c r="AL214" s="50" t="s">
        <v>1703</v>
      </c>
      <c r="AM214" s="60">
        <v>2.5000000000000001E-2</v>
      </c>
      <c r="AN214" s="59" t="s">
        <v>235</v>
      </c>
      <c r="AO214" s="63">
        <v>44852</v>
      </c>
      <c r="AP214" s="137" t="s">
        <v>221</v>
      </c>
      <c r="AQ214" s="63">
        <v>44925</v>
      </c>
      <c r="AR214" s="60">
        <v>0</v>
      </c>
      <c r="AS214" s="67" t="s">
        <v>1705</v>
      </c>
      <c r="AT214" s="61">
        <f t="shared" si="78"/>
        <v>2.5000000000000001E-2</v>
      </c>
      <c r="AU214" s="62" t="str">
        <f t="shared" si="76"/>
        <v>Subactividad ejecutada completamente</v>
      </c>
      <c r="AV214" s="63">
        <v>44944</v>
      </c>
      <c r="AW214" s="59" t="s">
        <v>221</v>
      </c>
      <c r="AX214" s="64"/>
      <c r="AY214" s="64"/>
      <c r="AZ214" s="64"/>
      <c r="BA214" s="64"/>
    </row>
    <row r="215" spans="1:53" ht="80.25" customHeight="1">
      <c r="A215" s="92">
        <v>33</v>
      </c>
      <c r="B215" s="66" t="s">
        <v>110</v>
      </c>
      <c r="C215" s="67" t="str">
        <f>IF(B215=Listas!$A$2,Listas!$B$2,IF(B215=Listas!$A$8,Listas!$B$8,IF(B215=Listas!$A$15,Listas!$B$15,IF(B215=Listas!$A$18,Listas!$B$18," "))))</f>
        <v>Desarrollar las acciones necesarias que permitan materializar los planes, programas y proyectos en el sector minero energético.</v>
      </c>
      <c r="D215" s="67" t="s">
        <v>120</v>
      </c>
      <c r="E215" s="67" t="s">
        <v>1696</v>
      </c>
      <c r="F215" s="67" t="s">
        <v>1712</v>
      </c>
      <c r="G215" s="93">
        <v>1</v>
      </c>
      <c r="H215" s="59" t="s">
        <v>549</v>
      </c>
      <c r="I215" s="67" t="s">
        <v>1713</v>
      </c>
      <c r="J215" s="94">
        <v>0.05</v>
      </c>
      <c r="K215" s="59" t="s">
        <v>23</v>
      </c>
      <c r="L215" s="67" t="s">
        <v>77</v>
      </c>
      <c r="M215" s="67" t="s">
        <v>60</v>
      </c>
      <c r="N215" s="59" t="s">
        <v>218</v>
      </c>
      <c r="O215" s="70"/>
      <c r="P215" s="67" t="s">
        <v>1699</v>
      </c>
      <c r="Q215" s="63">
        <v>44593</v>
      </c>
      <c r="R215" s="82">
        <v>44696</v>
      </c>
      <c r="S215" s="67" t="s">
        <v>28</v>
      </c>
      <c r="T215" s="67" t="s">
        <v>29</v>
      </c>
      <c r="U215" s="73"/>
      <c r="V215" s="71">
        <v>44651</v>
      </c>
      <c r="W215" s="61">
        <f>10%/4</f>
        <v>2.5000000000000001E-2</v>
      </c>
      <c r="X215" s="68" t="s">
        <v>1714</v>
      </c>
      <c r="Y215" s="60">
        <v>2.5000000000000001E-2</v>
      </c>
      <c r="Z215" s="103" t="s">
        <v>1491</v>
      </c>
      <c r="AA215" s="63">
        <v>44670</v>
      </c>
      <c r="AB215" s="67" t="s">
        <v>231</v>
      </c>
      <c r="AC215" s="76">
        <v>44742</v>
      </c>
      <c r="AD215" s="74">
        <v>0.02</v>
      </c>
      <c r="AE215" s="75" t="s">
        <v>1715</v>
      </c>
      <c r="AF215" s="60">
        <v>4.4999999999999998E-2</v>
      </c>
      <c r="AG215" s="67" t="s">
        <v>1716</v>
      </c>
      <c r="AH215" s="63">
        <v>44762</v>
      </c>
      <c r="AI215" s="59" t="s">
        <v>337</v>
      </c>
      <c r="AJ215" s="58">
        <v>44819</v>
      </c>
      <c r="AK215" s="94">
        <v>0.05</v>
      </c>
      <c r="AL215" s="50" t="s">
        <v>1703</v>
      </c>
      <c r="AM215" s="60">
        <v>0.05</v>
      </c>
      <c r="AN215" s="204" t="s">
        <v>1717</v>
      </c>
      <c r="AO215" s="63">
        <v>44852</v>
      </c>
      <c r="AP215" s="137" t="s">
        <v>221</v>
      </c>
      <c r="AQ215" s="63">
        <v>44925</v>
      </c>
      <c r="AR215" s="60">
        <v>0</v>
      </c>
      <c r="AS215" s="67" t="s">
        <v>1705</v>
      </c>
      <c r="AT215" s="61">
        <f t="shared" si="78"/>
        <v>0.05</v>
      </c>
      <c r="AU215" s="62" t="str">
        <f t="shared" si="76"/>
        <v>Subactividad ejecutada completamente</v>
      </c>
      <c r="AV215" s="63">
        <v>44944</v>
      </c>
      <c r="AW215" s="59" t="s">
        <v>221</v>
      </c>
      <c r="AX215" s="64"/>
      <c r="AY215" s="64"/>
      <c r="AZ215" s="64"/>
      <c r="BA215" s="64"/>
    </row>
    <row r="216" spans="1:53" ht="49.5" customHeight="1">
      <c r="A216" s="92">
        <v>34</v>
      </c>
      <c r="B216" s="66" t="s">
        <v>110</v>
      </c>
      <c r="C216" s="67" t="str">
        <f>IF(B216=Listas!$A$2,Listas!$B$2,IF(B216=Listas!$A$8,Listas!$B$8,IF(B216=Listas!$A$15,Listas!$B$15,IF(B216=Listas!$A$18,Listas!$B$18," "))))</f>
        <v>Desarrollar las acciones necesarias que permitan materializar los planes, programas y proyectos en el sector minero energético.</v>
      </c>
      <c r="D216" s="67" t="s">
        <v>120</v>
      </c>
      <c r="E216" s="67" t="s">
        <v>1696</v>
      </c>
      <c r="F216" s="67" t="s">
        <v>1718</v>
      </c>
      <c r="G216" s="93">
        <v>1</v>
      </c>
      <c r="H216" s="59" t="s">
        <v>549</v>
      </c>
      <c r="I216" s="67" t="s">
        <v>1719</v>
      </c>
      <c r="J216" s="94">
        <v>0.05</v>
      </c>
      <c r="K216" s="59" t="s">
        <v>23</v>
      </c>
      <c r="L216" s="67" t="s">
        <v>77</v>
      </c>
      <c r="M216" s="67" t="s">
        <v>60</v>
      </c>
      <c r="N216" s="105"/>
      <c r="O216" s="59" t="s">
        <v>218</v>
      </c>
      <c r="P216" s="73"/>
      <c r="Q216" s="63">
        <v>44713</v>
      </c>
      <c r="R216" s="82">
        <v>44742</v>
      </c>
      <c r="S216" s="67" t="s">
        <v>28</v>
      </c>
      <c r="T216" s="67" t="s">
        <v>29</v>
      </c>
      <c r="U216" s="73"/>
      <c r="V216" s="193"/>
      <c r="W216" s="60">
        <v>0</v>
      </c>
      <c r="X216" s="200"/>
      <c r="Y216" s="205"/>
      <c r="Z216" s="206"/>
      <c r="AA216" s="71"/>
      <c r="AB216" s="67" t="s">
        <v>285</v>
      </c>
      <c r="AC216" s="76"/>
      <c r="AD216" s="74"/>
      <c r="AE216" s="75"/>
      <c r="AF216" s="60">
        <v>0</v>
      </c>
      <c r="AG216" s="67" t="s">
        <v>1720</v>
      </c>
      <c r="AH216" s="63">
        <v>44762</v>
      </c>
      <c r="AI216" s="59" t="s">
        <v>337</v>
      </c>
      <c r="AJ216" s="58">
        <v>44834</v>
      </c>
      <c r="AK216" s="94">
        <v>0</v>
      </c>
      <c r="AL216" s="50" t="s">
        <v>1721</v>
      </c>
      <c r="AM216" s="60">
        <v>0</v>
      </c>
      <c r="AN216" s="67" t="s">
        <v>1722</v>
      </c>
      <c r="AO216" s="63">
        <v>44852</v>
      </c>
      <c r="AP216" s="59" t="s">
        <v>337</v>
      </c>
      <c r="AQ216" s="63">
        <v>44925</v>
      </c>
      <c r="AR216" s="60">
        <v>2.5000000000000001E-2</v>
      </c>
      <c r="AS216" s="67" t="s">
        <v>1705</v>
      </c>
      <c r="AT216" s="61">
        <f>AR216</f>
        <v>2.5000000000000001E-2</v>
      </c>
      <c r="AU216" s="59" t="s">
        <v>1723</v>
      </c>
      <c r="AV216" s="173">
        <v>44944</v>
      </c>
      <c r="AW216" s="169" t="s">
        <v>337</v>
      </c>
      <c r="AX216" s="64"/>
      <c r="AY216" s="64"/>
      <c r="AZ216" s="64"/>
      <c r="BA216" s="64"/>
    </row>
    <row r="217" spans="1:53" ht="66" customHeight="1">
      <c r="A217" s="92">
        <v>35</v>
      </c>
      <c r="B217" s="66" t="s">
        <v>110</v>
      </c>
      <c r="C217" s="67" t="str">
        <f>IF(B217=Listas!$A$2,Listas!$B$2,IF(B217=Listas!$A$8,Listas!$B$8,IF(B217=Listas!$A$15,Listas!$B$15,IF(B217=Listas!$A$18,Listas!$B$18," "))))</f>
        <v>Desarrollar las acciones necesarias que permitan materializar los planes, programas y proyectos en el sector minero energético.</v>
      </c>
      <c r="D217" s="67" t="s">
        <v>120</v>
      </c>
      <c r="E217" s="67" t="s">
        <v>1724</v>
      </c>
      <c r="F217" s="67" t="s">
        <v>1725</v>
      </c>
      <c r="G217" s="93">
        <v>1</v>
      </c>
      <c r="H217" s="59" t="s">
        <v>549</v>
      </c>
      <c r="I217" s="67" t="s">
        <v>1726</v>
      </c>
      <c r="J217" s="94">
        <v>1.2500000000000001E-2</v>
      </c>
      <c r="K217" s="59" t="s">
        <v>23</v>
      </c>
      <c r="L217" s="67" t="s">
        <v>77</v>
      </c>
      <c r="M217" s="67" t="s">
        <v>60</v>
      </c>
      <c r="N217" s="59" t="s">
        <v>218</v>
      </c>
      <c r="O217" s="70"/>
      <c r="P217" s="67" t="s">
        <v>1693</v>
      </c>
      <c r="Q217" s="63">
        <v>44562</v>
      </c>
      <c r="R217" s="82">
        <v>44925</v>
      </c>
      <c r="S217" s="67" t="s">
        <v>28</v>
      </c>
      <c r="T217" s="67" t="s">
        <v>29</v>
      </c>
      <c r="U217" s="73"/>
      <c r="V217" s="71">
        <v>44651</v>
      </c>
      <c r="W217" s="61">
        <f>1%/4</f>
        <v>2.5000000000000001E-3</v>
      </c>
      <c r="X217" s="68" t="s">
        <v>1727</v>
      </c>
      <c r="Y217" s="60">
        <v>2.5000000000000001E-3</v>
      </c>
      <c r="Z217" s="103" t="s">
        <v>1491</v>
      </c>
      <c r="AA217" s="63">
        <v>44670</v>
      </c>
      <c r="AB217" s="67" t="s">
        <v>231</v>
      </c>
      <c r="AC217" s="76">
        <v>44742</v>
      </c>
      <c r="AD217" s="74">
        <v>0.01</v>
      </c>
      <c r="AE217" s="75" t="s">
        <v>1728</v>
      </c>
      <c r="AF217" s="60">
        <v>0.01</v>
      </c>
      <c r="AG217" s="67" t="s">
        <v>1729</v>
      </c>
      <c r="AH217" s="63">
        <v>44762</v>
      </c>
      <c r="AI217" s="59" t="s">
        <v>246</v>
      </c>
      <c r="AJ217" s="58">
        <v>44834</v>
      </c>
      <c r="AK217" s="94">
        <v>1.2500000000000001E-2</v>
      </c>
      <c r="AL217" s="75" t="s">
        <v>1730</v>
      </c>
      <c r="AM217" s="60">
        <v>1.2500000000000001E-2</v>
      </c>
      <c r="AN217" s="59" t="s">
        <v>1731</v>
      </c>
      <c r="AO217" s="63">
        <v>44852</v>
      </c>
      <c r="AP217" s="137" t="s">
        <v>221</v>
      </c>
      <c r="AQ217" s="63">
        <v>44925</v>
      </c>
      <c r="AR217" s="60">
        <v>0</v>
      </c>
      <c r="AS217" s="67" t="s">
        <v>1732</v>
      </c>
      <c r="AT217" s="61">
        <f t="shared" ref="AT217:AT218" si="79">AM217</f>
        <v>1.2500000000000001E-2</v>
      </c>
      <c r="AU217" s="62" t="str">
        <f t="shared" ref="AU217:AU218" si="80">IF(AW217="Cumplida","Subactividad ejecutada completamente","Subactividad no cumplida")</f>
        <v>Subactividad ejecutada completamente</v>
      </c>
      <c r="AV217" s="63">
        <v>44944</v>
      </c>
      <c r="AW217" s="59" t="s">
        <v>221</v>
      </c>
      <c r="AX217" s="207"/>
      <c r="AY217" s="207"/>
      <c r="AZ217" s="207"/>
      <c r="BA217" s="207"/>
    </row>
    <row r="218" spans="1:53" ht="75.75" customHeight="1">
      <c r="A218" s="92">
        <v>36</v>
      </c>
      <c r="B218" s="66" t="s">
        <v>110</v>
      </c>
      <c r="C218" s="67" t="str">
        <f>IF(B218=Listas!$A$2,Listas!$B$2,IF(B218=Listas!$A$8,Listas!$B$8,IF(B218=Listas!$A$15,Listas!$B$15,IF(B218=Listas!$A$18,Listas!$B$18," "))))</f>
        <v>Desarrollar las acciones necesarias que permitan materializar los planes, programas y proyectos en el sector minero energético.</v>
      </c>
      <c r="D218" s="67" t="s">
        <v>120</v>
      </c>
      <c r="E218" s="67" t="s">
        <v>1724</v>
      </c>
      <c r="F218" s="67" t="s">
        <v>1733</v>
      </c>
      <c r="G218" s="93">
        <v>1</v>
      </c>
      <c r="H218" s="59" t="s">
        <v>549</v>
      </c>
      <c r="I218" s="67" t="s">
        <v>1734</v>
      </c>
      <c r="J218" s="94">
        <v>1.2500000000000001E-2</v>
      </c>
      <c r="K218" s="59" t="s">
        <v>23</v>
      </c>
      <c r="L218" s="67" t="s">
        <v>77</v>
      </c>
      <c r="M218" s="67" t="s">
        <v>60</v>
      </c>
      <c r="N218" s="59" t="s">
        <v>218</v>
      </c>
      <c r="O218" s="70"/>
      <c r="P218" s="67" t="s">
        <v>1735</v>
      </c>
      <c r="Q218" s="63">
        <v>44593</v>
      </c>
      <c r="R218" s="82">
        <v>44925</v>
      </c>
      <c r="S218" s="67" t="s">
        <v>28</v>
      </c>
      <c r="T218" s="67" t="s">
        <v>29</v>
      </c>
      <c r="U218" s="73"/>
      <c r="V218" s="71"/>
      <c r="W218" s="60">
        <v>0</v>
      </c>
      <c r="X218" s="68" t="s">
        <v>1736</v>
      </c>
      <c r="Y218" s="60"/>
      <c r="Z218" s="105"/>
      <c r="AA218" s="71"/>
      <c r="AB218" s="67" t="s">
        <v>285</v>
      </c>
      <c r="AC218" s="76">
        <v>44742</v>
      </c>
      <c r="AD218" s="74">
        <v>5.0000000000000001E-3</v>
      </c>
      <c r="AE218" s="75" t="s">
        <v>1737</v>
      </c>
      <c r="AF218" s="60">
        <v>5.0000000000000001E-3</v>
      </c>
      <c r="AG218" s="67" t="s">
        <v>1738</v>
      </c>
      <c r="AH218" s="63">
        <v>44762</v>
      </c>
      <c r="AI218" s="59" t="s">
        <v>246</v>
      </c>
      <c r="AJ218" s="58">
        <v>44834</v>
      </c>
      <c r="AK218" s="94">
        <v>1.2500000000000001E-2</v>
      </c>
      <c r="AL218" s="75" t="s">
        <v>1739</v>
      </c>
      <c r="AM218" s="60">
        <v>1.2500000000000001E-2</v>
      </c>
      <c r="AN218" s="59" t="s">
        <v>1731</v>
      </c>
      <c r="AO218" s="63">
        <v>44852</v>
      </c>
      <c r="AP218" s="137" t="s">
        <v>221</v>
      </c>
      <c r="AQ218" s="63">
        <v>44925</v>
      </c>
      <c r="AR218" s="60">
        <v>0</v>
      </c>
      <c r="AS218" s="75" t="s">
        <v>1740</v>
      </c>
      <c r="AT218" s="61">
        <f t="shared" si="79"/>
        <v>1.2500000000000001E-2</v>
      </c>
      <c r="AU218" s="62" t="str">
        <f t="shared" si="80"/>
        <v>Subactividad ejecutada completamente</v>
      </c>
      <c r="AV218" s="63">
        <v>44944</v>
      </c>
      <c r="AW218" s="59" t="s">
        <v>221</v>
      </c>
      <c r="AX218" s="207"/>
      <c r="AY218" s="207"/>
      <c r="AZ218" s="207"/>
      <c r="BA218" s="207"/>
    </row>
    <row r="219" spans="1:53" ht="69" customHeight="1">
      <c r="A219" s="92">
        <v>37</v>
      </c>
      <c r="B219" s="66" t="s">
        <v>110</v>
      </c>
      <c r="C219" s="67" t="str">
        <f>IF(B219=Listas!$A$2,Listas!$B$2,IF(B219=Listas!$A$8,Listas!$B$8,IF(B219=Listas!$A$15,Listas!$B$15,IF(B219=Listas!$A$18,Listas!$B$18," "))))</f>
        <v>Desarrollar las acciones necesarias que permitan materializar los planes, programas y proyectos en el sector minero energético.</v>
      </c>
      <c r="D219" s="67" t="s">
        <v>120</v>
      </c>
      <c r="E219" s="67" t="s">
        <v>1724</v>
      </c>
      <c r="F219" s="67" t="s">
        <v>1741</v>
      </c>
      <c r="G219" s="93">
        <v>1</v>
      </c>
      <c r="H219" s="59" t="s">
        <v>549</v>
      </c>
      <c r="I219" s="67" t="s">
        <v>1742</v>
      </c>
      <c r="J219" s="94">
        <v>1.2500000000000001E-2</v>
      </c>
      <c r="K219" s="59" t="s">
        <v>23</v>
      </c>
      <c r="L219" s="67" t="s">
        <v>77</v>
      </c>
      <c r="M219" s="67" t="s">
        <v>60</v>
      </c>
      <c r="N219" s="59" t="s">
        <v>218</v>
      </c>
      <c r="O219" s="70"/>
      <c r="P219" s="67" t="s">
        <v>1693</v>
      </c>
      <c r="Q219" s="63">
        <v>44621</v>
      </c>
      <c r="R219" s="82">
        <v>44925</v>
      </c>
      <c r="S219" s="67" t="s">
        <v>28</v>
      </c>
      <c r="T219" s="67" t="s">
        <v>29</v>
      </c>
      <c r="U219" s="73"/>
      <c r="V219" s="193"/>
      <c r="W219" s="60">
        <v>0</v>
      </c>
      <c r="X219" s="200"/>
      <c r="Y219" s="60"/>
      <c r="Z219" s="105"/>
      <c r="AA219" s="71"/>
      <c r="AB219" s="67" t="s">
        <v>285</v>
      </c>
      <c r="AC219" s="76"/>
      <c r="AD219" s="74">
        <v>0</v>
      </c>
      <c r="AE219" s="75"/>
      <c r="AF219" s="60">
        <v>0</v>
      </c>
      <c r="AG219" s="67" t="s">
        <v>1743</v>
      </c>
      <c r="AH219" s="63">
        <v>44762</v>
      </c>
      <c r="AI219" s="59" t="s">
        <v>399</v>
      </c>
      <c r="AJ219" s="52"/>
      <c r="AK219" s="94">
        <v>0.01</v>
      </c>
      <c r="AL219" s="50" t="s">
        <v>1744</v>
      </c>
      <c r="AM219" s="60">
        <v>0.01</v>
      </c>
      <c r="AN219" s="59" t="s">
        <v>1745</v>
      </c>
      <c r="AO219" s="63">
        <v>44852</v>
      </c>
      <c r="AP219" s="137" t="s">
        <v>246</v>
      </c>
      <c r="AQ219" s="63">
        <v>44925</v>
      </c>
      <c r="AR219" s="60">
        <v>1.2500000000000001E-2</v>
      </c>
      <c r="AS219" s="47" t="s">
        <v>1746</v>
      </c>
      <c r="AT219" s="61">
        <f>AR219</f>
        <v>1.2500000000000001E-2</v>
      </c>
      <c r="AU219" s="59" t="s">
        <v>1747</v>
      </c>
      <c r="AV219" s="173">
        <v>44944</v>
      </c>
      <c r="AW219" s="59" t="s">
        <v>221</v>
      </c>
      <c r="AX219" s="207"/>
      <c r="AY219" s="207"/>
      <c r="AZ219" s="207"/>
      <c r="BA219" s="207"/>
    </row>
    <row r="220" spans="1:53" ht="111" customHeight="1">
      <c r="A220" s="92">
        <v>38</v>
      </c>
      <c r="B220" s="66" t="s">
        <v>110</v>
      </c>
      <c r="C220" s="67" t="str">
        <f>IF(B220=Listas!$A$2,Listas!$B$2,IF(B220=Listas!$A$8,Listas!$B$8,IF(B220=Listas!$A$15,Listas!$B$15,IF(B220=Listas!$A$18,Listas!$B$18," "))))</f>
        <v>Desarrollar las acciones necesarias que permitan materializar los planes, programas y proyectos en el sector minero energético.</v>
      </c>
      <c r="D220" s="67" t="s">
        <v>112</v>
      </c>
      <c r="E220" s="67" t="s">
        <v>1748</v>
      </c>
      <c r="F220" s="67" t="s">
        <v>1749</v>
      </c>
      <c r="G220" s="93">
        <v>1</v>
      </c>
      <c r="H220" s="59" t="s">
        <v>549</v>
      </c>
      <c r="I220" s="67" t="s">
        <v>1750</v>
      </c>
      <c r="J220" s="94">
        <v>1.2500000000000001E-2</v>
      </c>
      <c r="K220" s="59" t="s">
        <v>23</v>
      </c>
      <c r="L220" s="67" t="s">
        <v>77</v>
      </c>
      <c r="M220" s="67" t="s">
        <v>72</v>
      </c>
      <c r="N220" s="105"/>
      <c r="O220" s="59" t="s">
        <v>218</v>
      </c>
      <c r="P220" s="73"/>
      <c r="Q220" s="63">
        <v>44562</v>
      </c>
      <c r="R220" s="82">
        <v>44742</v>
      </c>
      <c r="S220" s="67" t="s">
        <v>28</v>
      </c>
      <c r="T220" s="67" t="s">
        <v>29</v>
      </c>
      <c r="U220" s="67" t="s">
        <v>77</v>
      </c>
      <c r="V220" s="71">
        <v>44651</v>
      </c>
      <c r="W220" s="61">
        <v>2.5000000000000005E-3</v>
      </c>
      <c r="X220" s="68" t="s">
        <v>1751</v>
      </c>
      <c r="Y220" s="60">
        <v>2.5000000000000001E-3</v>
      </c>
      <c r="Z220" s="103" t="s">
        <v>1491</v>
      </c>
      <c r="AA220" s="63">
        <v>44670</v>
      </c>
      <c r="AB220" s="67" t="s">
        <v>231</v>
      </c>
      <c r="AC220" s="76">
        <v>44742</v>
      </c>
      <c r="AD220" s="74">
        <v>5.0000000000000001E-3</v>
      </c>
      <c r="AE220" s="75" t="s">
        <v>1752</v>
      </c>
      <c r="AF220" s="60">
        <v>5.0000000000000001E-3</v>
      </c>
      <c r="AG220" s="67" t="s">
        <v>1753</v>
      </c>
      <c r="AH220" s="63">
        <v>44762</v>
      </c>
      <c r="AI220" s="59" t="s">
        <v>337</v>
      </c>
      <c r="AJ220" s="52"/>
      <c r="AK220" s="60">
        <v>1.2500000000000001E-2</v>
      </c>
      <c r="AL220" s="50" t="s">
        <v>1754</v>
      </c>
      <c r="AM220" s="60">
        <v>1.2500000000000001E-2</v>
      </c>
      <c r="AN220" s="59" t="s">
        <v>1755</v>
      </c>
      <c r="AO220" s="63">
        <v>44852</v>
      </c>
      <c r="AP220" s="137" t="s">
        <v>221</v>
      </c>
      <c r="AQ220" s="71"/>
      <c r="AR220" s="61"/>
      <c r="AS220" s="68"/>
      <c r="AT220" s="61">
        <f t="shared" ref="AT220:AT222" si="81">AM220</f>
        <v>1.2500000000000001E-2</v>
      </c>
      <c r="AU220" s="62" t="str">
        <f t="shared" ref="AU220:AU224" si="82">IF(AW220="Cumplida","Subactividad ejecutada completamente","Subactividad no cumplida")</f>
        <v>Subactividad ejecutada completamente</v>
      </c>
      <c r="AV220" s="63">
        <v>44944</v>
      </c>
      <c r="AW220" s="59" t="s">
        <v>221</v>
      </c>
      <c r="AX220" s="64"/>
      <c r="AY220" s="64"/>
      <c r="AZ220" s="64"/>
      <c r="BA220" s="64"/>
    </row>
    <row r="221" spans="1:53" ht="103.5" customHeight="1">
      <c r="A221" s="92">
        <v>39</v>
      </c>
      <c r="B221" s="66" t="s">
        <v>110</v>
      </c>
      <c r="C221" s="67" t="str">
        <f>IF(B221=Listas!$A$2,Listas!$B$2,IF(B221=Listas!$A$8,Listas!$B$8,IF(B221=Listas!$A$15,Listas!$B$15,IF(B221=Listas!$A$18,Listas!$B$18," "))))</f>
        <v>Desarrollar las acciones necesarias que permitan materializar los planes, programas y proyectos en el sector minero energético.</v>
      </c>
      <c r="D221" s="67" t="s">
        <v>112</v>
      </c>
      <c r="E221" s="67" t="s">
        <v>1748</v>
      </c>
      <c r="F221" s="67" t="s">
        <v>1756</v>
      </c>
      <c r="G221" s="93">
        <v>1</v>
      </c>
      <c r="H221" s="59" t="s">
        <v>549</v>
      </c>
      <c r="I221" s="67" t="s">
        <v>1757</v>
      </c>
      <c r="J221" s="94">
        <v>1.2500000000000001E-2</v>
      </c>
      <c r="K221" s="59" t="s">
        <v>23</v>
      </c>
      <c r="L221" s="67" t="s">
        <v>77</v>
      </c>
      <c r="M221" s="67" t="s">
        <v>72</v>
      </c>
      <c r="N221" s="105"/>
      <c r="O221" s="59" t="s">
        <v>218</v>
      </c>
      <c r="P221" s="73"/>
      <c r="Q221" s="63">
        <v>44621</v>
      </c>
      <c r="R221" s="82">
        <v>44834</v>
      </c>
      <c r="S221" s="67" t="s">
        <v>28</v>
      </c>
      <c r="T221" s="67" t="s">
        <v>29</v>
      </c>
      <c r="U221" s="67" t="s">
        <v>77</v>
      </c>
      <c r="V221" s="71">
        <v>44651</v>
      </c>
      <c r="W221" s="61">
        <v>1.2500000000000002E-3</v>
      </c>
      <c r="X221" s="68" t="s">
        <v>1758</v>
      </c>
      <c r="Y221" s="60">
        <v>1.2999999999999999E-3</v>
      </c>
      <c r="Z221" s="103" t="s">
        <v>1491</v>
      </c>
      <c r="AA221" s="63">
        <v>44670</v>
      </c>
      <c r="AB221" s="67" t="s">
        <v>231</v>
      </c>
      <c r="AC221" s="76">
        <v>44742</v>
      </c>
      <c r="AD221" s="74">
        <v>5.0000000000000001E-3</v>
      </c>
      <c r="AE221" s="75" t="s">
        <v>1759</v>
      </c>
      <c r="AF221" s="60">
        <v>5.0000000000000001E-3</v>
      </c>
      <c r="AG221" s="67" t="s">
        <v>1760</v>
      </c>
      <c r="AH221" s="63">
        <v>44762</v>
      </c>
      <c r="AI221" s="59" t="s">
        <v>246</v>
      </c>
      <c r="AJ221" s="58">
        <v>44834</v>
      </c>
      <c r="AK221" s="60">
        <v>1.2500000000000001E-2</v>
      </c>
      <c r="AL221" s="50" t="s">
        <v>1761</v>
      </c>
      <c r="AM221" s="60">
        <v>1.2500000000000001E-2</v>
      </c>
      <c r="AN221" s="59" t="s">
        <v>1762</v>
      </c>
      <c r="AO221" s="63">
        <v>44852</v>
      </c>
      <c r="AP221" s="137" t="s">
        <v>221</v>
      </c>
      <c r="AQ221" s="71"/>
      <c r="AR221" s="61"/>
      <c r="AS221" s="68"/>
      <c r="AT221" s="61">
        <f t="shared" si="81"/>
        <v>1.2500000000000001E-2</v>
      </c>
      <c r="AU221" s="62" t="str">
        <f t="shared" si="82"/>
        <v>Subactividad ejecutada completamente</v>
      </c>
      <c r="AV221" s="63">
        <v>44944</v>
      </c>
      <c r="AW221" s="59" t="s">
        <v>221</v>
      </c>
      <c r="AX221" s="64"/>
      <c r="AY221" s="64"/>
      <c r="AZ221" s="64"/>
      <c r="BA221" s="64"/>
    </row>
    <row r="222" spans="1:53" ht="78" customHeight="1">
      <c r="A222" s="92">
        <v>40</v>
      </c>
      <c r="B222" s="66" t="s">
        <v>110</v>
      </c>
      <c r="C222" s="67" t="str">
        <f>IF(B222=Listas!$A$2,Listas!$B$2,IF(B222=Listas!$A$8,Listas!$B$8,IF(B222=Listas!$A$15,Listas!$B$15,IF(B222=Listas!$A$18,Listas!$B$18," "))))</f>
        <v>Desarrollar las acciones necesarias que permitan materializar los planes, programas y proyectos en el sector minero energético.</v>
      </c>
      <c r="D222" s="67" t="s">
        <v>112</v>
      </c>
      <c r="E222" s="67" t="s">
        <v>1748</v>
      </c>
      <c r="F222" s="67" t="s">
        <v>1763</v>
      </c>
      <c r="G222" s="93">
        <v>1</v>
      </c>
      <c r="H222" s="59" t="s">
        <v>549</v>
      </c>
      <c r="I222" s="67" t="s">
        <v>1764</v>
      </c>
      <c r="J222" s="94">
        <v>2.5000000000000001E-2</v>
      </c>
      <c r="K222" s="59" t="s">
        <v>23</v>
      </c>
      <c r="L222" s="67" t="s">
        <v>77</v>
      </c>
      <c r="M222" s="67" t="s">
        <v>72</v>
      </c>
      <c r="N222" s="105"/>
      <c r="O222" s="59" t="s">
        <v>218</v>
      </c>
      <c r="P222" s="73"/>
      <c r="Q222" s="63">
        <v>44713</v>
      </c>
      <c r="R222" s="82">
        <v>44895</v>
      </c>
      <c r="S222" s="67" t="s">
        <v>28</v>
      </c>
      <c r="T222" s="67" t="s">
        <v>29</v>
      </c>
      <c r="U222" s="67" t="s">
        <v>77</v>
      </c>
      <c r="V222" s="193"/>
      <c r="W222" s="60">
        <v>0</v>
      </c>
      <c r="X222" s="68" t="s">
        <v>1765</v>
      </c>
      <c r="Y222" s="198"/>
      <c r="Z222" s="105"/>
      <c r="AA222" s="71"/>
      <c r="AB222" s="67" t="s">
        <v>285</v>
      </c>
      <c r="AC222" s="76"/>
      <c r="AD222" s="74"/>
      <c r="AE222" s="75" t="s">
        <v>1765</v>
      </c>
      <c r="AF222" s="60">
        <v>0</v>
      </c>
      <c r="AG222" s="67" t="s">
        <v>1766</v>
      </c>
      <c r="AH222" s="63">
        <v>44762</v>
      </c>
      <c r="AI222" s="59" t="s">
        <v>399</v>
      </c>
      <c r="AJ222" s="58">
        <v>44803</v>
      </c>
      <c r="AK222" s="60">
        <v>2.5000000000000001E-2</v>
      </c>
      <c r="AL222" s="50" t="s">
        <v>1767</v>
      </c>
      <c r="AM222" s="60">
        <v>2.5000000000000001E-2</v>
      </c>
      <c r="AN222" s="204" t="s">
        <v>1768</v>
      </c>
      <c r="AO222" s="63">
        <v>44852</v>
      </c>
      <c r="AP222" s="137" t="s">
        <v>221</v>
      </c>
      <c r="AQ222" s="71"/>
      <c r="AR222" s="61"/>
      <c r="AS222" s="68"/>
      <c r="AT222" s="61">
        <f t="shared" si="81"/>
        <v>2.5000000000000001E-2</v>
      </c>
      <c r="AU222" s="62" t="str">
        <f t="shared" si="82"/>
        <v>Subactividad ejecutada completamente</v>
      </c>
      <c r="AV222" s="63">
        <v>44944</v>
      </c>
      <c r="AW222" s="59" t="s">
        <v>221</v>
      </c>
      <c r="AX222" s="64"/>
      <c r="AY222" s="64"/>
      <c r="AZ222" s="64"/>
      <c r="BA222" s="64"/>
    </row>
    <row r="223" spans="1:53" ht="153.75" customHeight="1">
      <c r="A223" s="92">
        <v>41</v>
      </c>
      <c r="B223" s="66" t="s">
        <v>110</v>
      </c>
      <c r="C223" s="67" t="str">
        <f>IF(B223=Listas!$A$2,Listas!$B$2,IF(B223=Listas!$A$8,Listas!$B$8,IF(B223=Listas!$A$15,Listas!$B$15,IF(B223=Listas!$A$18,Listas!$B$18," "))))</f>
        <v>Desarrollar las acciones necesarias que permitan materializar los planes, programas y proyectos en el sector minero energético.</v>
      </c>
      <c r="D223" s="67" t="s">
        <v>112</v>
      </c>
      <c r="E223" s="67" t="s">
        <v>1748</v>
      </c>
      <c r="F223" s="67" t="s">
        <v>1769</v>
      </c>
      <c r="G223" s="93">
        <v>1</v>
      </c>
      <c r="H223" s="59" t="s">
        <v>549</v>
      </c>
      <c r="I223" s="67" t="s">
        <v>1770</v>
      </c>
      <c r="J223" s="94">
        <v>2.5000000000000001E-2</v>
      </c>
      <c r="K223" s="59" t="s">
        <v>23</v>
      </c>
      <c r="L223" s="67" t="s">
        <v>77</v>
      </c>
      <c r="M223" s="67" t="s">
        <v>72</v>
      </c>
      <c r="N223" s="105"/>
      <c r="O223" s="59" t="s">
        <v>218</v>
      </c>
      <c r="P223" s="73"/>
      <c r="Q223" s="63">
        <v>44835</v>
      </c>
      <c r="R223" s="82">
        <v>44925</v>
      </c>
      <c r="S223" s="67" t="s">
        <v>28</v>
      </c>
      <c r="T223" s="67" t="s">
        <v>29</v>
      </c>
      <c r="U223" s="67" t="s">
        <v>77</v>
      </c>
      <c r="V223" s="193"/>
      <c r="W223" s="60">
        <v>0</v>
      </c>
      <c r="X223" s="68" t="s">
        <v>1771</v>
      </c>
      <c r="Y223" s="205"/>
      <c r="Z223" s="206"/>
      <c r="AA223" s="71"/>
      <c r="AB223" s="67" t="s">
        <v>285</v>
      </c>
      <c r="AC223" s="76"/>
      <c r="AD223" s="74">
        <v>0</v>
      </c>
      <c r="AE223" s="75" t="s">
        <v>1771</v>
      </c>
      <c r="AF223" s="60">
        <v>0</v>
      </c>
      <c r="AG223" s="67" t="s">
        <v>1772</v>
      </c>
      <c r="AH223" s="63">
        <v>44762</v>
      </c>
      <c r="AI223" s="59" t="s">
        <v>399</v>
      </c>
      <c r="AJ223" s="58">
        <v>44834</v>
      </c>
      <c r="AK223" s="60">
        <v>0.02</v>
      </c>
      <c r="AL223" s="50" t="s">
        <v>1773</v>
      </c>
      <c r="AM223" s="60">
        <v>0.02</v>
      </c>
      <c r="AN223" s="59" t="s">
        <v>1774</v>
      </c>
      <c r="AO223" s="63">
        <v>44852</v>
      </c>
      <c r="AP223" s="137" t="s">
        <v>246</v>
      </c>
      <c r="AQ223" s="63">
        <v>44876</v>
      </c>
      <c r="AR223" s="60">
        <v>2.5000000000000001E-2</v>
      </c>
      <c r="AS223" s="67" t="s">
        <v>1775</v>
      </c>
      <c r="AT223" s="61">
        <f>AR223</f>
        <v>2.5000000000000001E-2</v>
      </c>
      <c r="AU223" s="62" t="str">
        <f t="shared" si="82"/>
        <v>Subactividad ejecutada completamente</v>
      </c>
      <c r="AV223" s="63">
        <v>44944</v>
      </c>
      <c r="AW223" s="62" t="str">
        <f>IF(AT223=J223,"Cumplida","Revisar")</f>
        <v>Cumplida</v>
      </c>
      <c r="AX223" s="64"/>
      <c r="AY223" s="64"/>
      <c r="AZ223" s="64"/>
      <c r="BA223" s="64"/>
    </row>
    <row r="224" spans="1:53" ht="186.75" customHeight="1">
      <c r="A224" s="92">
        <v>42</v>
      </c>
      <c r="B224" s="66" t="s">
        <v>110</v>
      </c>
      <c r="C224" s="67" t="str">
        <f>IF(B224=Listas!$A$2,Listas!$B$2,IF(B224=Listas!$A$8,Listas!$B$8,IF(B224=Listas!$A$15,Listas!$B$15,IF(B224=Listas!$A$18,Listas!$B$18," "))))</f>
        <v>Desarrollar las acciones necesarias que permitan materializar los planes, programas y proyectos en el sector minero energético.</v>
      </c>
      <c r="D224" s="67" t="s">
        <v>112</v>
      </c>
      <c r="E224" s="67" t="s">
        <v>1776</v>
      </c>
      <c r="F224" s="67" t="s">
        <v>1777</v>
      </c>
      <c r="G224" s="93">
        <v>1</v>
      </c>
      <c r="H224" s="59" t="s">
        <v>549</v>
      </c>
      <c r="I224" s="67" t="s">
        <v>1778</v>
      </c>
      <c r="J224" s="94">
        <v>1.2500000000000001E-2</v>
      </c>
      <c r="K224" s="59" t="s">
        <v>23</v>
      </c>
      <c r="L224" s="67" t="s">
        <v>77</v>
      </c>
      <c r="M224" s="67" t="s">
        <v>72</v>
      </c>
      <c r="N224" s="105"/>
      <c r="O224" s="59" t="s">
        <v>218</v>
      </c>
      <c r="P224" s="73"/>
      <c r="Q224" s="63">
        <v>44562</v>
      </c>
      <c r="R224" s="82">
        <v>44712</v>
      </c>
      <c r="S224" s="67" t="s">
        <v>28</v>
      </c>
      <c r="T224" s="67" t="s">
        <v>29</v>
      </c>
      <c r="U224" s="67" t="s">
        <v>77</v>
      </c>
      <c r="V224" s="193"/>
      <c r="W224" s="60">
        <v>0</v>
      </c>
      <c r="X224" s="68" t="s">
        <v>1779</v>
      </c>
      <c r="Y224" s="60"/>
      <c r="Z224" s="105"/>
      <c r="AA224" s="71"/>
      <c r="AB224" s="67" t="s">
        <v>285</v>
      </c>
      <c r="AC224" s="76">
        <v>44742</v>
      </c>
      <c r="AD224" s="74">
        <v>5.0000000000000001E-3</v>
      </c>
      <c r="AE224" s="75" t="s">
        <v>1780</v>
      </c>
      <c r="AF224" s="60">
        <v>5.0000000000000001E-3</v>
      </c>
      <c r="AG224" s="67" t="s">
        <v>1781</v>
      </c>
      <c r="AH224" s="63">
        <v>44762</v>
      </c>
      <c r="AI224" s="59" t="s">
        <v>337</v>
      </c>
      <c r="AJ224" s="58">
        <v>44834</v>
      </c>
      <c r="AK224" s="60">
        <v>1.2500000000000001E-2</v>
      </c>
      <c r="AL224" s="50" t="s">
        <v>1782</v>
      </c>
      <c r="AM224" s="60">
        <v>1.2500000000000001E-2</v>
      </c>
      <c r="AN224" s="59" t="s">
        <v>1783</v>
      </c>
      <c r="AO224" s="63">
        <v>44852</v>
      </c>
      <c r="AP224" s="137" t="s">
        <v>221</v>
      </c>
      <c r="AQ224" s="71"/>
      <c r="AR224" s="61"/>
      <c r="AS224" s="68"/>
      <c r="AT224" s="61">
        <f>AM224</f>
        <v>1.2500000000000001E-2</v>
      </c>
      <c r="AU224" s="62" t="str">
        <f t="shared" si="82"/>
        <v>Subactividad ejecutada completamente</v>
      </c>
      <c r="AV224" s="63">
        <v>44944</v>
      </c>
      <c r="AW224" s="59" t="s">
        <v>221</v>
      </c>
      <c r="AX224" s="64"/>
      <c r="AY224" s="64"/>
      <c r="AZ224" s="64"/>
      <c r="BA224" s="64"/>
    </row>
    <row r="225" spans="1:53" ht="69" customHeight="1">
      <c r="A225" s="92">
        <v>43</v>
      </c>
      <c r="B225" s="66" t="s">
        <v>110</v>
      </c>
      <c r="C225" s="67" t="str">
        <f>IF(B225=Listas!$A$2,Listas!$B$2,IF(B225=Listas!$A$8,Listas!$B$8,IF(B225=Listas!$A$15,Listas!$B$15,IF(B225=Listas!$A$18,Listas!$B$18," "))))</f>
        <v>Desarrollar las acciones necesarias que permitan materializar los planes, programas y proyectos en el sector minero energético.</v>
      </c>
      <c r="D225" s="67" t="s">
        <v>112</v>
      </c>
      <c r="E225" s="67" t="s">
        <v>1776</v>
      </c>
      <c r="F225" s="67" t="s">
        <v>1784</v>
      </c>
      <c r="G225" s="93">
        <v>1</v>
      </c>
      <c r="H225" s="59" t="s">
        <v>549</v>
      </c>
      <c r="I225" s="67" t="s">
        <v>1785</v>
      </c>
      <c r="J225" s="94">
        <v>3.7499999999999999E-2</v>
      </c>
      <c r="K225" s="59" t="s">
        <v>23</v>
      </c>
      <c r="L225" s="67" t="s">
        <v>77</v>
      </c>
      <c r="M225" s="67" t="s">
        <v>72</v>
      </c>
      <c r="N225" s="105"/>
      <c r="O225" s="59" t="s">
        <v>218</v>
      </c>
      <c r="P225" s="73"/>
      <c r="Q225" s="63">
        <v>44652</v>
      </c>
      <c r="R225" s="82">
        <v>44926</v>
      </c>
      <c r="S225" s="67" t="s">
        <v>28</v>
      </c>
      <c r="T225" s="67" t="s">
        <v>29</v>
      </c>
      <c r="U225" s="67" t="s">
        <v>77</v>
      </c>
      <c r="V225" s="193"/>
      <c r="W225" s="60">
        <v>0</v>
      </c>
      <c r="X225" s="68" t="s">
        <v>1779</v>
      </c>
      <c r="Y225" s="205"/>
      <c r="Z225" s="206"/>
      <c r="AA225" s="71"/>
      <c r="AB225" s="67" t="s">
        <v>285</v>
      </c>
      <c r="AC225" s="76"/>
      <c r="AD225" s="74"/>
      <c r="AE225" s="75" t="s">
        <v>1780</v>
      </c>
      <c r="AF225" s="60">
        <v>0</v>
      </c>
      <c r="AG225" s="67" t="s">
        <v>1786</v>
      </c>
      <c r="AH225" s="63">
        <v>44762</v>
      </c>
      <c r="AI225" s="59" t="s">
        <v>399</v>
      </c>
      <c r="AJ225" s="58">
        <v>44895</v>
      </c>
      <c r="AK225" s="60">
        <v>0.02</v>
      </c>
      <c r="AL225" s="50" t="s">
        <v>1787</v>
      </c>
      <c r="AM225" s="60">
        <v>0.02</v>
      </c>
      <c r="AN225" s="59" t="s">
        <v>1788</v>
      </c>
      <c r="AO225" s="63">
        <v>44852</v>
      </c>
      <c r="AP225" s="137" t="s">
        <v>246</v>
      </c>
      <c r="AQ225" s="63">
        <v>44925</v>
      </c>
      <c r="AR225" s="60">
        <v>2.5000000000000001E-2</v>
      </c>
      <c r="AS225" s="67" t="s">
        <v>1789</v>
      </c>
      <c r="AT225" s="61">
        <f t="shared" ref="AT225:AT228" si="83">AR225</f>
        <v>2.5000000000000001E-2</v>
      </c>
      <c r="AU225" s="59" t="s">
        <v>1790</v>
      </c>
      <c r="AV225" s="173">
        <v>44944</v>
      </c>
      <c r="AW225" s="169" t="s">
        <v>337</v>
      </c>
      <c r="AX225" s="64"/>
      <c r="AY225" s="64"/>
      <c r="AZ225" s="64"/>
      <c r="BA225" s="64"/>
    </row>
    <row r="226" spans="1:53" ht="210">
      <c r="A226" s="92">
        <v>44</v>
      </c>
      <c r="B226" s="66" t="s">
        <v>110</v>
      </c>
      <c r="C226" s="67" t="str">
        <f>IF(B226=Listas!$A$2,Listas!$B$2,IF(B226=Listas!$A$8,Listas!$B$8,IF(B226=Listas!$A$15,Listas!$B$15,IF(B226=Listas!$A$18,Listas!$B$18," "))))</f>
        <v>Desarrollar las acciones necesarias que permitan materializar los planes, programas y proyectos en el sector minero energético.</v>
      </c>
      <c r="D226" s="67" t="s">
        <v>112</v>
      </c>
      <c r="E226" s="67" t="s">
        <v>1776</v>
      </c>
      <c r="F226" s="67" t="s">
        <v>1791</v>
      </c>
      <c r="G226" s="93">
        <v>1</v>
      </c>
      <c r="H226" s="59" t="s">
        <v>549</v>
      </c>
      <c r="I226" s="67" t="s">
        <v>1792</v>
      </c>
      <c r="J226" s="94">
        <v>3.7499999999999999E-2</v>
      </c>
      <c r="K226" s="59" t="s">
        <v>23</v>
      </c>
      <c r="L226" s="67" t="s">
        <v>77</v>
      </c>
      <c r="M226" s="67" t="s">
        <v>72</v>
      </c>
      <c r="N226" s="105"/>
      <c r="O226" s="59" t="s">
        <v>218</v>
      </c>
      <c r="P226" s="73"/>
      <c r="Q226" s="63">
        <v>44652</v>
      </c>
      <c r="R226" s="82">
        <v>44926</v>
      </c>
      <c r="S226" s="67" t="s">
        <v>28</v>
      </c>
      <c r="T226" s="67" t="s">
        <v>29</v>
      </c>
      <c r="U226" s="67" t="s">
        <v>77</v>
      </c>
      <c r="V226" s="193"/>
      <c r="W226" s="60">
        <v>0</v>
      </c>
      <c r="X226" s="68" t="s">
        <v>1779</v>
      </c>
      <c r="Y226" s="205"/>
      <c r="Z226" s="206"/>
      <c r="AA226" s="71"/>
      <c r="AB226" s="67" t="s">
        <v>285</v>
      </c>
      <c r="AC226" s="76"/>
      <c r="AD226" s="74"/>
      <c r="AE226" s="75" t="s">
        <v>1780</v>
      </c>
      <c r="AF226" s="60">
        <v>0</v>
      </c>
      <c r="AG226" s="67" t="s">
        <v>1786</v>
      </c>
      <c r="AH226" s="63">
        <v>44762</v>
      </c>
      <c r="AI226" s="59" t="s">
        <v>399</v>
      </c>
      <c r="AJ226" s="58">
        <v>44925</v>
      </c>
      <c r="AK226" s="60">
        <v>0</v>
      </c>
      <c r="AL226" s="50" t="s">
        <v>1793</v>
      </c>
      <c r="AM226" s="60">
        <v>0</v>
      </c>
      <c r="AN226" s="67" t="s">
        <v>1794</v>
      </c>
      <c r="AO226" s="63">
        <v>44852</v>
      </c>
      <c r="AP226" s="59" t="s">
        <v>399</v>
      </c>
      <c r="AQ226" s="58">
        <v>44925</v>
      </c>
      <c r="AR226" s="60">
        <v>1.2500000000000001E-2</v>
      </c>
      <c r="AS226" s="67" t="s">
        <v>1795</v>
      </c>
      <c r="AT226" s="61">
        <f t="shared" si="83"/>
        <v>1.2500000000000001E-2</v>
      </c>
      <c r="AU226" s="59" t="s">
        <v>1790</v>
      </c>
      <c r="AV226" s="173">
        <v>44944</v>
      </c>
      <c r="AW226" s="169" t="s">
        <v>337</v>
      </c>
      <c r="AX226" s="64"/>
      <c r="AY226" s="64"/>
      <c r="AZ226" s="64"/>
      <c r="BA226" s="64"/>
    </row>
    <row r="227" spans="1:53" ht="180">
      <c r="A227" s="92">
        <v>45</v>
      </c>
      <c r="B227" s="66" t="s">
        <v>110</v>
      </c>
      <c r="C227" s="67" t="str">
        <f>IF(B227=Listas!$A$2,Listas!$B$2,IF(B227=Listas!$A$8,Listas!$B$8,IF(B227=Listas!$A$15,Listas!$B$15,IF(B227=Listas!$A$18,Listas!$B$18," "))))</f>
        <v>Desarrollar las acciones necesarias que permitan materializar los planes, programas y proyectos en el sector minero energético.</v>
      </c>
      <c r="D227" s="67" t="s">
        <v>112</v>
      </c>
      <c r="E227" s="67" t="s">
        <v>1776</v>
      </c>
      <c r="F227" s="67" t="s">
        <v>1796</v>
      </c>
      <c r="G227" s="93">
        <v>1</v>
      </c>
      <c r="H227" s="59" t="s">
        <v>549</v>
      </c>
      <c r="I227" s="67" t="s">
        <v>1797</v>
      </c>
      <c r="J227" s="94">
        <v>3.7499999999999999E-2</v>
      </c>
      <c r="K227" s="59" t="s">
        <v>23</v>
      </c>
      <c r="L227" s="67" t="s">
        <v>77</v>
      </c>
      <c r="M227" s="67" t="s">
        <v>72</v>
      </c>
      <c r="N227" s="105"/>
      <c r="O227" s="59" t="s">
        <v>218</v>
      </c>
      <c r="P227" s="73"/>
      <c r="Q227" s="63">
        <v>44743</v>
      </c>
      <c r="R227" s="82">
        <v>44926</v>
      </c>
      <c r="S227" s="67" t="s">
        <v>28</v>
      </c>
      <c r="T227" s="67" t="s">
        <v>29</v>
      </c>
      <c r="U227" s="67" t="s">
        <v>77</v>
      </c>
      <c r="V227" s="193"/>
      <c r="W227" s="60">
        <v>0</v>
      </c>
      <c r="X227" s="68" t="s">
        <v>1779</v>
      </c>
      <c r="Y227" s="198"/>
      <c r="Z227" s="105"/>
      <c r="AA227" s="71"/>
      <c r="AB227" s="67" t="s">
        <v>285</v>
      </c>
      <c r="AC227" s="76"/>
      <c r="AD227" s="74"/>
      <c r="AE227" s="75" t="s">
        <v>1780</v>
      </c>
      <c r="AF227" s="60">
        <v>0</v>
      </c>
      <c r="AG227" s="67" t="s">
        <v>1786</v>
      </c>
      <c r="AH227" s="63">
        <v>44762</v>
      </c>
      <c r="AI227" s="59" t="s">
        <v>399</v>
      </c>
      <c r="AJ227" s="58">
        <v>44925</v>
      </c>
      <c r="AK227" s="60">
        <v>0</v>
      </c>
      <c r="AL227" s="50" t="s">
        <v>1793</v>
      </c>
      <c r="AM227" s="60">
        <v>0</v>
      </c>
      <c r="AN227" s="67" t="s">
        <v>1794</v>
      </c>
      <c r="AO227" s="63">
        <v>44852</v>
      </c>
      <c r="AP227" s="59" t="s">
        <v>399</v>
      </c>
      <c r="AQ227" s="58">
        <v>44925</v>
      </c>
      <c r="AR227" s="60">
        <v>7.4999999999999997E-3</v>
      </c>
      <c r="AS227" s="67" t="s">
        <v>1798</v>
      </c>
      <c r="AT227" s="61">
        <f t="shared" si="83"/>
        <v>7.4999999999999997E-3</v>
      </c>
      <c r="AU227" s="59" t="s">
        <v>1790</v>
      </c>
      <c r="AV227" s="173">
        <v>44944</v>
      </c>
      <c r="AW227" s="169" t="s">
        <v>337</v>
      </c>
      <c r="AX227" s="64"/>
      <c r="AY227" s="64"/>
      <c r="AZ227" s="64"/>
      <c r="BA227" s="64"/>
    </row>
    <row r="228" spans="1:53" ht="195">
      <c r="A228" s="92">
        <v>46</v>
      </c>
      <c r="B228" s="66" t="s">
        <v>110</v>
      </c>
      <c r="C228" s="67" t="str">
        <f>IF(B228=Listas!$A$2,Listas!$B$2,IF(B228=Listas!$A$8,Listas!$B$8,IF(B228=Listas!$A$15,Listas!$B$15,IF(B228=Listas!$A$18,Listas!$B$18," "))))</f>
        <v>Desarrollar las acciones necesarias que permitan materializar los planes, programas y proyectos en el sector minero energético.</v>
      </c>
      <c r="D228" s="67" t="s">
        <v>112</v>
      </c>
      <c r="E228" s="67" t="s">
        <v>1799</v>
      </c>
      <c r="F228" s="67" t="s">
        <v>1800</v>
      </c>
      <c r="G228" s="93">
        <v>1</v>
      </c>
      <c r="H228" s="59" t="s">
        <v>549</v>
      </c>
      <c r="I228" s="67" t="s">
        <v>1801</v>
      </c>
      <c r="J228" s="94">
        <v>2.5000000000000001E-2</v>
      </c>
      <c r="K228" s="59" t="s">
        <v>23</v>
      </c>
      <c r="L228" s="67" t="s">
        <v>77</v>
      </c>
      <c r="M228" s="67" t="s">
        <v>72</v>
      </c>
      <c r="N228" s="105"/>
      <c r="O228" s="59" t="s">
        <v>218</v>
      </c>
      <c r="P228" s="73"/>
      <c r="Q228" s="63">
        <v>44562</v>
      </c>
      <c r="R228" s="82">
        <v>44926</v>
      </c>
      <c r="S228" s="67" t="s">
        <v>28</v>
      </c>
      <c r="T228" s="67" t="s">
        <v>29</v>
      </c>
      <c r="U228" s="67" t="s">
        <v>77</v>
      </c>
      <c r="V228" s="193"/>
      <c r="W228" s="60">
        <v>0</v>
      </c>
      <c r="X228" s="68" t="s">
        <v>1802</v>
      </c>
      <c r="Y228" s="60"/>
      <c r="Z228" s="105"/>
      <c r="AA228" s="71"/>
      <c r="AB228" s="67" t="s">
        <v>285</v>
      </c>
      <c r="AC228" s="76">
        <v>44742</v>
      </c>
      <c r="AD228" s="74">
        <v>6.3E-3</v>
      </c>
      <c r="AE228" s="75" t="s">
        <v>1803</v>
      </c>
      <c r="AF228" s="60">
        <v>6.3E-3</v>
      </c>
      <c r="AG228" s="67" t="s">
        <v>1804</v>
      </c>
      <c r="AH228" s="63">
        <v>44762</v>
      </c>
      <c r="AI228" s="59" t="s">
        <v>246</v>
      </c>
      <c r="AJ228" s="58">
        <v>44834</v>
      </c>
      <c r="AK228" s="60">
        <v>0.02</v>
      </c>
      <c r="AL228" s="50" t="s">
        <v>1805</v>
      </c>
      <c r="AM228" s="60">
        <v>0.02</v>
      </c>
      <c r="AN228" s="59" t="s">
        <v>1806</v>
      </c>
      <c r="AO228" s="63">
        <v>44852</v>
      </c>
      <c r="AP228" s="137" t="s">
        <v>246</v>
      </c>
      <c r="AQ228" s="58">
        <v>44925</v>
      </c>
      <c r="AR228" s="60">
        <v>2.5000000000000001E-2</v>
      </c>
      <c r="AS228" s="47" t="s">
        <v>1807</v>
      </c>
      <c r="AT228" s="61">
        <f t="shared" si="83"/>
        <v>2.5000000000000001E-2</v>
      </c>
      <c r="AU228" s="59" t="s">
        <v>1808</v>
      </c>
      <c r="AV228" s="63">
        <v>44944</v>
      </c>
      <c r="AW228" s="59" t="s">
        <v>221</v>
      </c>
      <c r="AX228" s="64"/>
      <c r="AY228" s="64"/>
      <c r="AZ228" s="64"/>
      <c r="BA228" s="64"/>
    </row>
    <row r="229" spans="1:53" ht="105">
      <c r="A229" s="92">
        <v>47</v>
      </c>
      <c r="B229" s="66" t="s">
        <v>110</v>
      </c>
      <c r="C229" s="67" t="str">
        <f>IF(B229=Listas!$A$2,Listas!$B$2,IF(B229=Listas!$A$8,Listas!$B$8,IF(B229=Listas!$A$15,Listas!$B$15,IF(B229=Listas!$A$18,Listas!$B$18," "))))</f>
        <v>Desarrollar las acciones necesarias que permitan materializar los planes, programas y proyectos en el sector minero energético.</v>
      </c>
      <c r="D229" s="67" t="s">
        <v>112</v>
      </c>
      <c r="E229" s="67" t="s">
        <v>1809</v>
      </c>
      <c r="F229" s="67" t="s">
        <v>1810</v>
      </c>
      <c r="G229" s="93">
        <v>1</v>
      </c>
      <c r="H229" s="59" t="s">
        <v>549</v>
      </c>
      <c r="I229" s="67" t="s">
        <v>1811</v>
      </c>
      <c r="J229" s="94">
        <v>1.2500000000000001E-2</v>
      </c>
      <c r="K229" s="59" t="s">
        <v>23</v>
      </c>
      <c r="L229" s="67" t="s">
        <v>77</v>
      </c>
      <c r="M229" s="67" t="s">
        <v>72</v>
      </c>
      <c r="N229" s="105"/>
      <c r="O229" s="59" t="s">
        <v>218</v>
      </c>
      <c r="P229" s="73"/>
      <c r="Q229" s="63">
        <v>44562</v>
      </c>
      <c r="R229" s="82">
        <v>44804</v>
      </c>
      <c r="S229" s="67" t="s">
        <v>28</v>
      </c>
      <c r="T229" s="67" t="s">
        <v>29</v>
      </c>
      <c r="U229" s="67" t="s">
        <v>77</v>
      </c>
      <c r="V229" s="71">
        <v>44651</v>
      </c>
      <c r="W229" s="61">
        <v>6.2500000000000003E-3</v>
      </c>
      <c r="X229" s="68" t="s">
        <v>1812</v>
      </c>
      <c r="Y229" s="60">
        <v>6.3E-3</v>
      </c>
      <c r="Z229" s="103" t="s">
        <v>1491</v>
      </c>
      <c r="AA229" s="63">
        <v>44670</v>
      </c>
      <c r="AB229" s="67" t="s">
        <v>231</v>
      </c>
      <c r="AC229" s="76">
        <v>44742</v>
      </c>
      <c r="AD229" s="74">
        <v>3.8E-3</v>
      </c>
      <c r="AE229" s="75" t="s">
        <v>1813</v>
      </c>
      <c r="AF229" s="60">
        <v>0.01</v>
      </c>
      <c r="AG229" s="67" t="s">
        <v>1814</v>
      </c>
      <c r="AH229" s="63">
        <v>44762</v>
      </c>
      <c r="AI229" s="59" t="s">
        <v>221</v>
      </c>
      <c r="AJ229" s="58">
        <v>44785</v>
      </c>
      <c r="AK229" s="60">
        <v>1.2500000000000001E-2</v>
      </c>
      <c r="AL229" s="50" t="s">
        <v>1815</v>
      </c>
      <c r="AM229" s="60">
        <v>1.2500000000000001E-2</v>
      </c>
      <c r="AN229" s="59" t="s">
        <v>1816</v>
      </c>
      <c r="AO229" s="63">
        <v>44852</v>
      </c>
      <c r="AP229" s="137" t="s">
        <v>221</v>
      </c>
      <c r="AQ229" s="71"/>
      <c r="AR229" s="61"/>
      <c r="AS229" s="68"/>
      <c r="AT229" s="61">
        <f t="shared" ref="AT229:AT230" si="84">AM229</f>
        <v>1.2500000000000001E-2</v>
      </c>
      <c r="AU229" s="62" t="str">
        <f t="shared" ref="AU229:AU230" si="85">IF(AW229="Cumplida","Subactividad ejecutada completamente","Subactividad no cumplida")</f>
        <v>Subactividad ejecutada completamente</v>
      </c>
      <c r="AV229" s="63">
        <v>44944</v>
      </c>
      <c r="AW229" s="59" t="s">
        <v>221</v>
      </c>
      <c r="AX229" s="64"/>
      <c r="AY229" s="64"/>
      <c r="AZ229" s="64"/>
      <c r="BA229" s="64"/>
    </row>
    <row r="230" spans="1:53" ht="58.5" customHeight="1">
      <c r="A230" s="92">
        <v>48</v>
      </c>
      <c r="B230" s="66" t="s">
        <v>110</v>
      </c>
      <c r="C230" s="67" t="str">
        <f>IF(B230=Listas!$A$2,Listas!$B$2,IF(B230=Listas!$A$8,Listas!$B$8,IF(B230=Listas!$A$15,Listas!$B$15,IF(B230=Listas!$A$18,Listas!$B$18," "))))</f>
        <v>Desarrollar las acciones necesarias que permitan materializar los planes, programas y proyectos en el sector minero energético.</v>
      </c>
      <c r="D230" s="67" t="s">
        <v>112</v>
      </c>
      <c r="E230" s="67" t="s">
        <v>1817</v>
      </c>
      <c r="F230" s="67" t="s">
        <v>1818</v>
      </c>
      <c r="G230" s="93">
        <v>1</v>
      </c>
      <c r="H230" s="59" t="s">
        <v>549</v>
      </c>
      <c r="I230" s="67" t="s">
        <v>1817</v>
      </c>
      <c r="J230" s="94">
        <v>1.2500000000000001E-2</v>
      </c>
      <c r="K230" s="59" t="s">
        <v>23</v>
      </c>
      <c r="L230" s="67" t="s">
        <v>77</v>
      </c>
      <c r="M230" s="67" t="s">
        <v>72</v>
      </c>
      <c r="N230" s="105"/>
      <c r="O230" s="59" t="s">
        <v>218</v>
      </c>
      <c r="P230" s="73"/>
      <c r="Q230" s="63">
        <v>44713</v>
      </c>
      <c r="R230" s="82">
        <v>44803</v>
      </c>
      <c r="S230" s="67" t="s">
        <v>28</v>
      </c>
      <c r="T230" s="67" t="s">
        <v>29</v>
      </c>
      <c r="U230" s="67" t="s">
        <v>77</v>
      </c>
      <c r="V230" s="71">
        <v>44651</v>
      </c>
      <c r="W230" s="61">
        <v>6.2500000000000003E-3</v>
      </c>
      <c r="X230" s="68" t="s">
        <v>1819</v>
      </c>
      <c r="Y230" s="85">
        <v>6.3E-3</v>
      </c>
      <c r="Z230" s="103" t="s">
        <v>1491</v>
      </c>
      <c r="AA230" s="63">
        <v>44670</v>
      </c>
      <c r="AB230" s="87" t="s">
        <v>231</v>
      </c>
      <c r="AC230" s="76">
        <v>44742</v>
      </c>
      <c r="AD230" s="74">
        <v>3.8E-3</v>
      </c>
      <c r="AE230" s="75" t="s">
        <v>1820</v>
      </c>
      <c r="AF230" s="60">
        <v>0.01</v>
      </c>
      <c r="AG230" s="67" t="s">
        <v>1814</v>
      </c>
      <c r="AH230" s="63">
        <v>44762</v>
      </c>
      <c r="AI230" s="59" t="s">
        <v>221</v>
      </c>
      <c r="AJ230" s="58">
        <v>44754</v>
      </c>
      <c r="AK230" s="60">
        <v>1.2500000000000001E-2</v>
      </c>
      <c r="AL230" s="50" t="s">
        <v>1821</v>
      </c>
      <c r="AM230" s="60">
        <v>1.2500000000000001E-2</v>
      </c>
      <c r="AN230" s="59" t="s">
        <v>1822</v>
      </c>
      <c r="AO230" s="63">
        <v>44852</v>
      </c>
      <c r="AP230" s="137" t="s">
        <v>221</v>
      </c>
      <c r="AQ230" s="71"/>
      <c r="AR230" s="61"/>
      <c r="AS230" s="68"/>
      <c r="AT230" s="61">
        <f t="shared" si="84"/>
        <v>1.2500000000000001E-2</v>
      </c>
      <c r="AU230" s="62" t="str">
        <f t="shared" si="85"/>
        <v>Subactividad ejecutada completamente</v>
      </c>
      <c r="AV230" s="63">
        <v>44944</v>
      </c>
      <c r="AW230" s="59" t="s">
        <v>221</v>
      </c>
      <c r="AX230" s="64"/>
      <c r="AY230" s="64"/>
      <c r="AZ230" s="64"/>
      <c r="BA230" s="64"/>
    </row>
  </sheetData>
  <autoFilter ref="A6:BA230"/>
  <customSheetViews>
    <customSheetView guid="{6BB3BCBC-FFDC-4C4B-8E8C-D70AC18E5941}" filter="1" showAutoFilter="1">
      <pageMargins left="0.7" right="0.7" top="0.75" bottom="0.75" header="0.3" footer="0.3"/>
      <autoFilter ref="A6:BA230"/>
      <extLst>
        <ext uri="GoogleSheetsCustomDataVersion1">
          <go:sheetsCustomData xmlns:go="http://customooxmlschemas.google.com/" filterViewId="1498245401"/>
        </ext>
      </extLst>
    </customSheetView>
    <customSheetView guid="{3E106B32-75D9-40D2-89C8-4A0EA7EB6F7B}" filter="1" showAutoFilter="1">
      <pageMargins left="0.7" right="0.7" top="0.75" bottom="0.75" header="0.3" footer="0.3"/>
      <autoFilter ref="A6:BA230">
        <filterColumn colId="12">
          <filters>
            <filter val="Secretaría General - GIT Gestión Financiera"/>
          </filters>
        </filterColumn>
        <filterColumn colId="41">
          <filters>
            <filter val="Con avance y en terminos"/>
            <filter val="Incumplida"/>
            <filter val="No Aplica"/>
            <filter val="Sin avance y en terminos"/>
          </filters>
        </filterColumn>
      </autoFilter>
      <extLst>
        <ext uri="GoogleSheetsCustomDataVersion1">
          <go:sheetsCustomData xmlns:go="http://customooxmlschemas.google.com/" filterViewId="1631479693"/>
        </ext>
      </extLst>
    </customSheetView>
  </customSheetViews>
  <mergeCells count="16">
    <mergeCell ref="AQ4:AS4"/>
    <mergeCell ref="A3:H4"/>
    <mergeCell ref="B5:C5"/>
    <mergeCell ref="N5:O5"/>
    <mergeCell ref="A1:C2"/>
    <mergeCell ref="D1:AV2"/>
    <mergeCell ref="I3:R4"/>
    <mergeCell ref="S3:U4"/>
    <mergeCell ref="V3:AW3"/>
    <mergeCell ref="V4:X4"/>
    <mergeCell ref="AT4:AW4"/>
    <mergeCell ref="Y4:AB4"/>
    <mergeCell ref="AC4:AE4"/>
    <mergeCell ref="AF4:AI4"/>
    <mergeCell ref="AJ4:AL4"/>
    <mergeCell ref="AM4:AP4"/>
  </mergeCells>
  <dataValidations count="1">
    <dataValidation type="list" allowBlank="1" showErrorMessage="1" sqref="G182">
      <formula1>"Opción 1,Opción 2"</formula1>
    </dataValidation>
  </dataValidations>
  <hyperlinks>
    <hyperlink ref="AE9" r:id="rId1"/>
    <hyperlink ref="AL9" r:id="rId2"/>
    <hyperlink ref="AS22" r:id="rId3" location="Default=%7B%22k%22%3A%22%22%2C%22r%22%3A%5B%7B%22n%22%3A%22PATipoFinancieroContable%22%2C%22t%22%3A%5B%22%5C%22%C7%82%C7%8245737461646f732066696e616e636965726f73%5C%22%22%5D%2C%22o%22%3A%22and%22%2C%22k%22%3Afalse%2C%22m%22%3Anull%7D%5D%2C%22l%22%3A9226%7D"/>
    <hyperlink ref="X30" r:id="rId4"/>
    <hyperlink ref="AE30" r:id="rId5"/>
    <hyperlink ref="AL30" r:id="rId6"/>
    <hyperlink ref="AS30" r:id="rId7"/>
    <hyperlink ref="X31" r:id="rId8"/>
    <hyperlink ref="AE31" r:id="rId9"/>
    <hyperlink ref="AL31" r:id="rId10"/>
    <hyperlink ref="AS31" r:id="rId11"/>
    <hyperlink ref="AL32" r:id="rId12"/>
    <hyperlink ref="AS32" r:id="rId13"/>
    <hyperlink ref="AL33" r:id="rId14"/>
    <hyperlink ref="AS33" r:id="rId15"/>
    <hyperlink ref="AE43" r:id="rId16"/>
    <hyperlink ref="AS50" r:id="rId17" location="gid=341109596"/>
    <hyperlink ref="X51" r:id="rId18"/>
    <hyperlink ref="AL51" r:id="rId19"/>
    <hyperlink ref="AE53" r:id="rId20"/>
    <hyperlink ref="X56" r:id="rId21" location="slide=id.g111c1a150e7_0_109"/>
    <hyperlink ref="AE60" r:id="rId22"/>
    <hyperlink ref="AS60" r:id="rId23"/>
    <hyperlink ref="AE61" r:id="rId24"/>
    <hyperlink ref="AL61" r:id="rId25"/>
    <hyperlink ref="AS61" r:id="rId26"/>
    <hyperlink ref="AS62" r:id="rId27"/>
    <hyperlink ref="AS67" r:id="rId28"/>
    <hyperlink ref="AS68" r:id="rId29"/>
    <hyperlink ref="AS70" r:id="rId30"/>
    <hyperlink ref="AL71" r:id="rId31"/>
    <hyperlink ref="AS71" r:id="rId32"/>
    <hyperlink ref="AL72" r:id="rId33"/>
    <hyperlink ref="AS72" r:id="rId34"/>
    <hyperlink ref="AS73" r:id="rId35"/>
    <hyperlink ref="AS74" r:id="rId36"/>
    <hyperlink ref="AS75" r:id="rId37"/>
    <hyperlink ref="AS76" r:id="rId38"/>
    <hyperlink ref="AS81" r:id="rId39"/>
    <hyperlink ref="AE82" r:id="rId40"/>
    <hyperlink ref="AL82" r:id="rId41"/>
    <hyperlink ref="AS82" r:id="rId42"/>
    <hyperlink ref="X92" r:id="rId43"/>
    <hyperlink ref="AE92" r:id="rId44"/>
    <hyperlink ref="AS92" r:id="rId45"/>
    <hyperlink ref="X93" r:id="rId46"/>
    <hyperlink ref="AE93" r:id="rId47"/>
    <hyperlink ref="AS93" r:id="rId48"/>
    <hyperlink ref="X94" r:id="rId49"/>
    <hyperlink ref="AE94" r:id="rId50"/>
    <hyperlink ref="AS94" r:id="rId51"/>
    <hyperlink ref="AE95" r:id="rId52"/>
    <hyperlink ref="AL95" r:id="rId53"/>
    <hyperlink ref="AS95" r:id="rId54"/>
    <hyperlink ref="AE96" r:id="rId55"/>
    <hyperlink ref="AL96" r:id="rId56"/>
    <hyperlink ref="AE97" r:id="rId57"/>
    <hyperlink ref="AS97" r:id="rId58"/>
    <hyperlink ref="AE98" r:id="rId59"/>
    <hyperlink ref="AE99" r:id="rId60"/>
    <hyperlink ref="AE100" r:id="rId61"/>
    <hyperlink ref="AS105" r:id="rId62"/>
    <hyperlink ref="AS108" r:id="rId63"/>
    <hyperlink ref="AS109" r:id="rId64"/>
    <hyperlink ref="AS110" r:id="rId65"/>
    <hyperlink ref="AS112" r:id="rId66"/>
    <hyperlink ref="AL113" r:id="rId67"/>
    <hyperlink ref="AL114" r:id="rId68"/>
    <hyperlink ref="X115" r:id="rId69"/>
    <hyperlink ref="AL117" r:id="rId70"/>
    <hyperlink ref="AS117" r:id="rId71"/>
    <hyperlink ref="AL203" r:id="rId72"/>
    <hyperlink ref="AS203" r:id="rId73"/>
    <hyperlink ref="AL205" r:id="rId74"/>
    <hyperlink ref="AN213" r:id="rId75"/>
    <hyperlink ref="AN215" r:id="rId76"/>
    <hyperlink ref="AN222" r:id="rId77"/>
  </hyperlinks>
  <pageMargins left="0.7" right="0.7" top="0.75" bottom="0.75" header="0" footer="0"/>
  <pageSetup orientation="portrait"/>
  <drawing r:id="rId78"/>
  <legacyDrawing r:id="rId7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BY1002"/>
  <sheetViews>
    <sheetView showGridLines="0" topLeftCell="D13" workbookViewId="0">
      <selection activeCell="O1" sqref="O1"/>
    </sheetView>
  </sheetViews>
  <sheetFormatPr baseColWidth="10" defaultColWidth="14.42578125" defaultRowHeight="15" customHeight="1"/>
  <cols>
    <col min="1" max="1" width="6.140625" customWidth="1"/>
    <col min="2" max="2" width="39.7109375" customWidth="1"/>
    <col min="3" max="3" width="38" customWidth="1"/>
    <col min="4" max="4" width="16.42578125" customWidth="1"/>
    <col min="5" max="5" width="12.85546875" customWidth="1"/>
    <col min="6" max="6" width="17.140625" customWidth="1"/>
    <col min="7" max="14" width="25.28515625" customWidth="1"/>
    <col min="43" max="43" width="59.5703125" customWidth="1"/>
    <col min="45" max="45" width="16.7109375" customWidth="1"/>
    <col min="47" max="47" width="14.28515625" customWidth="1"/>
    <col min="48" max="48" width="15" customWidth="1"/>
    <col min="51" max="51" width="58.140625" customWidth="1"/>
    <col min="52" max="52" width="24.42578125" customWidth="1"/>
    <col min="53" max="53" width="23.85546875" customWidth="1"/>
    <col min="54" max="54" width="15.140625" customWidth="1"/>
    <col min="55" max="55" width="23.28515625" customWidth="1"/>
    <col min="56" max="56" width="13.85546875" customWidth="1"/>
    <col min="57" max="57" width="31.140625" customWidth="1"/>
    <col min="62" max="62" width="79.42578125" customWidth="1"/>
    <col min="63" max="63" width="41.85546875" customWidth="1"/>
    <col min="64" max="64" width="53.42578125" customWidth="1"/>
    <col min="65" max="65" width="23.7109375" customWidth="1"/>
  </cols>
  <sheetData>
    <row r="1" spans="1:77" ht="18.75">
      <c r="A1" s="310" t="s">
        <v>1823</v>
      </c>
      <c r="B1" s="310" t="s">
        <v>1824</v>
      </c>
      <c r="C1" s="310" t="s">
        <v>1825</v>
      </c>
      <c r="D1" s="315" t="s">
        <v>1826</v>
      </c>
      <c r="E1" s="315" t="s">
        <v>1827</v>
      </c>
      <c r="F1" s="316" t="s">
        <v>1828</v>
      </c>
      <c r="G1" s="317" t="s">
        <v>1829</v>
      </c>
      <c r="H1" s="312"/>
      <c r="I1" s="311" t="s">
        <v>1830</v>
      </c>
      <c r="J1" s="312"/>
      <c r="K1" s="313" t="s">
        <v>1831</v>
      </c>
      <c r="L1" s="312"/>
      <c r="M1" s="314" t="s">
        <v>1832</v>
      </c>
      <c r="N1" s="312"/>
      <c r="O1" s="208"/>
      <c r="P1" s="208"/>
      <c r="Q1" s="208"/>
      <c r="R1" s="208"/>
      <c r="S1" s="208"/>
      <c r="T1" s="208"/>
      <c r="U1" s="208"/>
      <c r="V1" s="208"/>
      <c r="W1" s="208"/>
      <c r="X1" s="208"/>
      <c r="Y1" s="208"/>
      <c r="Z1" s="208"/>
      <c r="AA1" s="208"/>
      <c r="AB1" s="208"/>
      <c r="AC1" s="208"/>
      <c r="AD1" s="208"/>
      <c r="AE1" s="208"/>
      <c r="AF1" s="208"/>
      <c r="AG1" s="208"/>
      <c r="AH1" s="208"/>
      <c r="AI1" s="208"/>
      <c r="AJ1" s="208"/>
      <c r="AK1" s="208"/>
      <c r="AL1" s="208"/>
      <c r="AM1" s="208"/>
      <c r="AN1" s="208"/>
      <c r="AO1" s="208"/>
      <c r="AP1" s="208"/>
      <c r="AQ1" s="208"/>
      <c r="AR1" s="208"/>
      <c r="AS1" s="208"/>
      <c r="AT1" s="208"/>
      <c r="AU1" s="208"/>
      <c r="AV1" s="208"/>
      <c r="AW1" s="208"/>
      <c r="AX1" s="208"/>
      <c r="AY1" s="208"/>
      <c r="AZ1" s="209"/>
      <c r="BA1" s="208"/>
      <c r="BB1" s="208"/>
      <c r="BC1" s="208"/>
      <c r="BD1" s="210"/>
      <c r="BE1" s="208"/>
      <c r="BF1" s="208"/>
      <c r="BG1" s="208"/>
      <c r="BH1" s="208"/>
      <c r="BI1" s="208"/>
      <c r="BJ1" s="208"/>
      <c r="BK1" s="208"/>
      <c r="BL1" s="208"/>
      <c r="BM1" s="208"/>
      <c r="BN1" s="208"/>
      <c r="BO1" s="208"/>
      <c r="BP1" s="208"/>
      <c r="BQ1" s="208"/>
      <c r="BR1" s="208"/>
      <c r="BS1" s="208"/>
      <c r="BT1" s="208"/>
      <c r="BU1" s="208"/>
      <c r="BV1" s="208"/>
      <c r="BW1" s="208"/>
      <c r="BX1" s="208"/>
      <c r="BY1" s="208"/>
    </row>
    <row r="2" spans="1:77" ht="57" customHeight="1">
      <c r="A2" s="295"/>
      <c r="B2" s="295"/>
      <c r="C2" s="295"/>
      <c r="D2" s="295"/>
      <c r="E2" s="295"/>
      <c r="F2" s="297"/>
      <c r="G2" s="211" t="s">
        <v>1833</v>
      </c>
      <c r="H2" s="212" t="s">
        <v>1834</v>
      </c>
      <c r="I2" s="213" t="s">
        <v>1835</v>
      </c>
      <c r="J2" s="214" t="s">
        <v>1836</v>
      </c>
      <c r="K2" s="215" t="s">
        <v>1837</v>
      </c>
      <c r="L2" s="216" t="s">
        <v>1838</v>
      </c>
      <c r="M2" s="217" t="s">
        <v>1839</v>
      </c>
      <c r="N2" s="218" t="s">
        <v>1840</v>
      </c>
      <c r="O2" s="208"/>
      <c r="P2" s="208"/>
      <c r="Q2" s="208"/>
      <c r="R2" s="208"/>
      <c r="S2" s="208"/>
      <c r="T2" s="208"/>
      <c r="U2" s="208"/>
      <c r="V2" s="208"/>
      <c r="W2" s="208"/>
      <c r="X2" s="208"/>
      <c r="Y2" s="208"/>
      <c r="Z2" s="208"/>
      <c r="AA2" s="208"/>
      <c r="AB2" s="208"/>
      <c r="AC2" s="208"/>
      <c r="AD2" s="208"/>
      <c r="AE2" s="208"/>
      <c r="AF2" s="208"/>
      <c r="AG2" s="208"/>
      <c r="AH2" s="208"/>
      <c r="AI2" s="208"/>
      <c r="AJ2" s="208"/>
      <c r="AK2" s="208"/>
      <c r="AL2" s="208"/>
      <c r="AM2" s="208"/>
      <c r="AN2" s="208"/>
      <c r="AO2" s="208"/>
      <c r="AP2" s="208"/>
      <c r="AQ2" s="319"/>
      <c r="AR2" s="320" t="s">
        <v>1909</v>
      </c>
      <c r="AS2" s="321"/>
      <c r="AT2" s="321"/>
      <c r="AU2" s="321"/>
      <c r="AV2" s="322"/>
      <c r="AW2" s="208"/>
      <c r="AX2" s="208"/>
      <c r="AY2" s="320" t="s">
        <v>1910</v>
      </c>
      <c r="AZ2" s="320" t="s">
        <v>213</v>
      </c>
      <c r="BA2" s="321"/>
      <c r="BB2" s="322"/>
      <c r="BC2" s="208"/>
      <c r="BD2" s="210"/>
      <c r="BE2" s="208"/>
      <c r="BF2" s="208"/>
      <c r="BG2" s="208"/>
      <c r="BH2" s="208"/>
      <c r="BI2" s="208"/>
      <c r="BJ2" s="344" t="s">
        <v>183</v>
      </c>
      <c r="BK2" s="345" t="s">
        <v>1908</v>
      </c>
      <c r="BQ2" s="208"/>
      <c r="BR2" s="208"/>
      <c r="BS2" s="208"/>
      <c r="BT2" s="208"/>
      <c r="BU2" s="208"/>
      <c r="BV2" s="208"/>
      <c r="BW2" s="208"/>
      <c r="BX2" s="208"/>
      <c r="BY2" s="208"/>
    </row>
    <row r="3" spans="1:77" ht="18.75" customHeight="1">
      <c r="A3" s="219">
        <v>1</v>
      </c>
      <c r="B3" s="220" t="s">
        <v>25</v>
      </c>
      <c r="C3" s="300"/>
      <c r="D3" s="301"/>
      <c r="E3" s="221">
        <v>0.99999999999999989</v>
      </c>
      <c r="F3" s="222">
        <f t="shared" ref="F3:F7" si="0">E3/9</f>
        <v>0.1111111111111111</v>
      </c>
      <c r="G3" s="223">
        <v>0.32</v>
      </c>
      <c r="H3" s="224">
        <f t="shared" ref="H3:H18" si="1">G3*$F$3</f>
        <v>3.5555555555555556E-2</v>
      </c>
      <c r="I3" s="223">
        <v>0.51</v>
      </c>
      <c r="J3" s="225">
        <f t="shared" ref="J3:J18" si="2">I3*$F$3</f>
        <v>5.6666666666666664E-2</v>
      </c>
      <c r="K3" s="223">
        <v>0.68500000000000005</v>
      </c>
      <c r="L3" s="225">
        <f t="shared" ref="L3:L18" si="3">K3*$F$3</f>
        <v>7.6111111111111115E-2</v>
      </c>
      <c r="M3" s="223">
        <v>0.99999999999999989</v>
      </c>
      <c r="N3" s="224">
        <f t="shared" ref="N3:N18" si="4">M3*$F$3</f>
        <v>0.11111111111111109</v>
      </c>
      <c r="O3" s="208"/>
      <c r="P3" s="208"/>
      <c r="Q3" s="208"/>
      <c r="R3" s="208"/>
      <c r="S3" s="208"/>
      <c r="T3" s="208"/>
      <c r="U3" s="208"/>
      <c r="V3" s="208"/>
      <c r="W3" s="208"/>
      <c r="X3" s="208"/>
      <c r="Y3" s="208"/>
      <c r="Z3" s="208"/>
      <c r="AA3" s="208"/>
      <c r="AB3" s="208"/>
      <c r="AC3" s="208"/>
      <c r="AD3" s="208"/>
      <c r="AE3" s="208"/>
      <c r="AF3" s="208"/>
      <c r="AG3" s="208"/>
      <c r="AH3" s="208"/>
      <c r="AI3" s="208"/>
      <c r="AJ3" s="208"/>
      <c r="AK3" s="208"/>
      <c r="AL3" s="208"/>
      <c r="AM3" s="208"/>
      <c r="AN3" s="208"/>
      <c r="AO3" s="208"/>
      <c r="AP3" s="208"/>
      <c r="AQ3" s="320" t="s">
        <v>183</v>
      </c>
      <c r="AR3" s="319" t="s">
        <v>1911</v>
      </c>
      <c r="AS3" s="323" t="s">
        <v>1841</v>
      </c>
      <c r="AT3" s="323" t="s">
        <v>1912</v>
      </c>
      <c r="AU3" s="323" t="s">
        <v>1842</v>
      </c>
      <c r="AV3" s="324" t="s">
        <v>1913</v>
      </c>
      <c r="AW3" s="208"/>
      <c r="AX3" s="208"/>
      <c r="AY3" s="320" t="s">
        <v>183</v>
      </c>
      <c r="AZ3" s="319" t="s">
        <v>221</v>
      </c>
      <c r="BA3" s="323" t="s">
        <v>337</v>
      </c>
      <c r="BB3" s="335" t="s">
        <v>1907</v>
      </c>
      <c r="BC3" s="227"/>
      <c r="BD3" s="210"/>
      <c r="BE3" s="208"/>
      <c r="BF3" s="208"/>
      <c r="BG3" s="208"/>
      <c r="BH3" s="208"/>
      <c r="BI3" s="208"/>
      <c r="BJ3" s="344" t="s">
        <v>209</v>
      </c>
      <c r="BK3" s="345" t="s">
        <v>337</v>
      </c>
      <c r="BQ3" s="208"/>
      <c r="BR3" s="208"/>
      <c r="BS3" s="208"/>
      <c r="BT3" s="208"/>
      <c r="BU3" s="208"/>
      <c r="BV3" s="208"/>
      <c r="BW3" s="208"/>
      <c r="BX3" s="208"/>
      <c r="BY3" s="208"/>
    </row>
    <row r="4" spans="1:77">
      <c r="A4" s="219">
        <v>2</v>
      </c>
      <c r="B4" s="220" t="s">
        <v>18</v>
      </c>
      <c r="C4" s="299"/>
      <c r="D4" s="318"/>
      <c r="E4" s="221">
        <v>1.0000000000000002</v>
      </c>
      <c r="F4" s="222">
        <f t="shared" si="0"/>
        <v>0.11111111111111113</v>
      </c>
      <c r="G4" s="223">
        <v>0.42</v>
      </c>
      <c r="H4" s="224">
        <f t="shared" si="1"/>
        <v>4.6666666666666662E-2</v>
      </c>
      <c r="I4" s="223">
        <v>0.67</v>
      </c>
      <c r="J4" s="225">
        <f t="shared" si="2"/>
        <v>7.4444444444444438E-2</v>
      </c>
      <c r="K4" s="223">
        <v>0.85750000000000004</v>
      </c>
      <c r="L4" s="225">
        <f t="shared" si="3"/>
        <v>9.5277777777777781E-2</v>
      </c>
      <c r="M4" s="223">
        <v>0.9850000000000001</v>
      </c>
      <c r="N4" s="224">
        <f t="shared" si="4"/>
        <v>0.10944444444444446</v>
      </c>
      <c r="O4" s="208"/>
      <c r="P4" s="208"/>
      <c r="Q4" s="208"/>
      <c r="R4" s="208"/>
      <c r="S4" s="208"/>
      <c r="T4" s="208"/>
      <c r="U4" s="208"/>
      <c r="V4" s="208"/>
      <c r="W4" s="208"/>
      <c r="X4" s="208"/>
      <c r="Y4" s="208"/>
      <c r="Z4" s="208"/>
      <c r="AA4" s="208"/>
      <c r="AB4" s="208"/>
      <c r="AC4" s="208"/>
      <c r="AD4" s="208"/>
      <c r="AE4" s="208"/>
      <c r="AF4" s="208"/>
      <c r="AG4" s="208"/>
      <c r="AH4" s="208"/>
      <c r="AI4" s="208"/>
      <c r="AJ4" s="208"/>
      <c r="AK4" s="208"/>
      <c r="AL4" s="208"/>
      <c r="AM4" s="208"/>
      <c r="AN4" s="208"/>
      <c r="AO4" s="208"/>
      <c r="AP4" s="208"/>
      <c r="AQ4" s="319" t="s">
        <v>25</v>
      </c>
      <c r="AR4" s="325">
        <v>0.99999999999999989</v>
      </c>
      <c r="AS4" s="326">
        <v>0.32</v>
      </c>
      <c r="AT4" s="326">
        <v>0.51</v>
      </c>
      <c r="AU4" s="326">
        <v>0.68500000000000005</v>
      </c>
      <c r="AV4" s="327">
        <v>0.99999999999999989</v>
      </c>
      <c r="AW4" s="208"/>
      <c r="AX4" s="208"/>
      <c r="AY4" s="319" t="s">
        <v>25</v>
      </c>
      <c r="AZ4" s="325">
        <v>6</v>
      </c>
      <c r="BA4" s="326"/>
      <c r="BB4" s="336">
        <v>6</v>
      </c>
      <c r="BC4" s="227"/>
      <c r="BD4" s="228"/>
      <c r="BE4" s="208"/>
      <c r="BF4" s="208"/>
      <c r="BG4" s="208"/>
      <c r="BH4" s="208"/>
      <c r="BI4" s="208"/>
      <c r="BQ4" s="208"/>
      <c r="BR4" s="208"/>
      <c r="BS4" s="208"/>
      <c r="BT4" s="208"/>
      <c r="BU4" s="208"/>
      <c r="BV4" s="208"/>
      <c r="BW4" s="208"/>
      <c r="BX4" s="208"/>
      <c r="BY4" s="208"/>
    </row>
    <row r="5" spans="1:77">
      <c r="A5" s="219">
        <v>3</v>
      </c>
      <c r="B5" s="220" t="s">
        <v>108</v>
      </c>
      <c r="C5" s="299"/>
      <c r="D5" s="318"/>
      <c r="E5" s="221">
        <v>1.0000000000000004</v>
      </c>
      <c r="F5" s="222">
        <f t="shared" si="0"/>
        <v>0.11111111111111116</v>
      </c>
      <c r="G5" s="223">
        <v>0.28570000000000007</v>
      </c>
      <c r="H5" s="224">
        <f t="shared" si="1"/>
        <v>3.174444444444445E-2</v>
      </c>
      <c r="I5" s="223">
        <v>0.67430000000000023</v>
      </c>
      <c r="J5" s="225">
        <f t="shared" si="2"/>
        <v>7.4922222222222237E-2</v>
      </c>
      <c r="K5" s="223">
        <v>0.82450000000000034</v>
      </c>
      <c r="L5" s="225">
        <f t="shared" si="3"/>
        <v>9.1611111111111143E-2</v>
      </c>
      <c r="M5" s="223">
        <v>0.99800000000000044</v>
      </c>
      <c r="N5" s="224">
        <f t="shared" si="4"/>
        <v>0.11088888888888893</v>
      </c>
      <c r="O5" s="208"/>
      <c r="P5" s="208"/>
      <c r="Q5" s="208"/>
      <c r="R5" s="208"/>
      <c r="S5" s="208"/>
      <c r="T5" s="208"/>
      <c r="U5" s="208"/>
      <c r="V5" s="208"/>
      <c r="W5" s="208"/>
      <c r="X5" s="208"/>
      <c r="Y5" s="208"/>
      <c r="Z5" s="208"/>
      <c r="AA5" s="208"/>
      <c r="AB5" s="208"/>
      <c r="AC5" s="208"/>
      <c r="AD5" s="208"/>
      <c r="AE5" s="208"/>
      <c r="AF5" s="208"/>
      <c r="AG5" s="208"/>
      <c r="AH5" s="208"/>
      <c r="AI5" s="208"/>
      <c r="AJ5" s="208"/>
      <c r="AK5" s="208"/>
      <c r="AL5" s="208"/>
      <c r="AM5" s="208"/>
      <c r="AN5" s="208"/>
      <c r="AO5" s="208"/>
      <c r="AP5" s="208"/>
      <c r="AQ5" s="328" t="s">
        <v>18</v>
      </c>
      <c r="AR5" s="329">
        <v>1.0000000000000002</v>
      </c>
      <c r="AS5" s="262">
        <v>0.42</v>
      </c>
      <c r="AT5" s="262">
        <v>0.67</v>
      </c>
      <c r="AU5" s="262">
        <v>0.85750000000000004</v>
      </c>
      <c r="AV5" s="330">
        <v>0.9850000000000001</v>
      </c>
      <c r="AW5" s="208"/>
      <c r="AX5" s="208"/>
      <c r="AY5" s="328" t="s">
        <v>18</v>
      </c>
      <c r="AZ5" s="329">
        <v>11</v>
      </c>
      <c r="BA5" s="262">
        <v>2</v>
      </c>
      <c r="BB5" s="337">
        <v>13</v>
      </c>
      <c r="BC5" s="227"/>
      <c r="BD5" s="228"/>
      <c r="BE5" s="208"/>
      <c r="BF5" s="208"/>
      <c r="BG5" s="208"/>
      <c r="BH5" s="208"/>
      <c r="BI5" s="208"/>
      <c r="BJ5" s="320" t="s">
        <v>179</v>
      </c>
      <c r="BK5" s="320" t="s">
        <v>147</v>
      </c>
      <c r="BL5" s="320" t="s">
        <v>180</v>
      </c>
      <c r="BM5" s="320" t="s">
        <v>151</v>
      </c>
      <c r="BN5" s="320" t="s">
        <v>186</v>
      </c>
      <c r="BO5" s="320" t="s">
        <v>187</v>
      </c>
      <c r="BP5" s="335" t="s">
        <v>1906</v>
      </c>
      <c r="BQ5" s="208"/>
      <c r="BR5" s="208"/>
      <c r="BS5" s="208"/>
      <c r="BT5" s="208"/>
      <c r="BU5" s="208"/>
      <c r="BV5" s="208"/>
      <c r="BW5" s="208"/>
      <c r="BX5" s="208"/>
      <c r="BY5" s="208"/>
    </row>
    <row r="6" spans="1:77">
      <c r="A6" s="219">
        <v>4</v>
      </c>
      <c r="B6" s="220" t="s">
        <v>103</v>
      </c>
      <c r="C6" s="297"/>
      <c r="D6" s="302"/>
      <c r="E6" s="221">
        <v>1</v>
      </c>
      <c r="F6" s="222">
        <f t="shared" si="0"/>
        <v>0.1111111111111111</v>
      </c>
      <c r="G6" s="223">
        <v>0.26300000000000001</v>
      </c>
      <c r="H6" s="224">
        <f t="shared" si="1"/>
        <v>2.9222222222222222E-2</v>
      </c>
      <c r="I6" s="223">
        <v>0.46150000000000008</v>
      </c>
      <c r="J6" s="225">
        <f t="shared" si="2"/>
        <v>5.1277777777777783E-2</v>
      </c>
      <c r="K6" s="223">
        <v>0.68650000000000011</v>
      </c>
      <c r="L6" s="225">
        <f t="shared" si="3"/>
        <v>7.6277777777777792E-2</v>
      </c>
      <c r="M6" s="223">
        <v>0.98000000000000009</v>
      </c>
      <c r="N6" s="224">
        <f t="shared" si="4"/>
        <v>0.1088888888888889</v>
      </c>
      <c r="O6" s="208"/>
      <c r="P6" s="208"/>
      <c r="Q6" s="208"/>
      <c r="R6" s="208"/>
      <c r="S6" s="208"/>
      <c r="T6" s="208"/>
      <c r="U6" s="208"/>
      <c r="V6" s="208"/>
      <c r="W6" s="208"/>
      <c r="X6" s="208"/>
      <c r="Y6" s="208"/>
      <c r="Z6" s="208"/>
      <c r="AA6" s="208"/>
      <c r="AB6" s="208"/>
      <c r="AC6" s="208"/>
      <c r="AD6" s="208"/>
      <c r="AE6" s="208"/>
      <c r="AF6" s="208"/>
      <c r="AG6" s="208"/>
      <c r="AH6" s="208"/>
      <c r="AI6" s="208"/>
      <c r="AJ6" s="208"/>
      <c r="AK6" s="208"/>
      <c r="AL6" s="208"/>
      <c r="AM6" s="208"/>
      <c r="AN6" s="208"/>
      <c r="AO6" s="208"/>
      <c r="AP6" s="208"/>
      <c r="AQ6" s="328" t="s">
        <v>108</v>
      </c>
      <c r="AR6" s="329">
        <v>1.0000000000000004</v>
      </c>
      <c r="AS6" s="262">
        <v>0.28570000000000007</v>
      </c>
      <c r="AT6" s="262">
        <v>0.67430000000000023</v>
      </c>
      <c r="AU6" s="262">
        <v>0.82450000000000034</v>
      </c>
      <c r="AV6" s="330">
        <v>0.99800000000000044</v>
      </c>
      <c r="AW6" s="208"/>
      <c r="AX6" s="208"/>
      <c r="AY6" s="328" t="s">
        <v>108</v>
      </c>
      <c r="AZ6" s="329">
        <v>32</v>
      </c>
      <c r="BA6" s="262">
        <v>1</v>
      </c>
      <c r="BB6" s="337">
        <v>33</v>
      </c>
      <c r="BC6" s="227"/>
      <c r="BD6" s="228"/>
      <c r="BE6" s="208"/>
      <c r="BF6" s="208"/>
      <c r="BG6" s="208"/>
      <c r="BH6" s="208"/>
      <c r="BI6" s="208"/>
      <c r="BJ6" s="319" t="s">
        <v>1497</v>
      </c>
      <c r="BK6" s="319" t="s">
        <v>1498</v>
      </c>
      <c r="BL6" s="319" t="s">
        <v>1513</v>
      </c>
      <c r="BM6" s="339">
        <v>5.0000000000000001E-3</v>
      </c>
      <c r="BN6" s="340">
        <v>44562</v>
      </c>
      <c r="BO6" s="341">
        <v>44651</v>
      </c>
      <c r="BP6" s="336">
        <v>2.5000000000000001E-3</v>
      </c>
      <c r="BQ6" s="208"/>
      <c r="BR6" s="208"/>
      <c r="BS6" s="208"/>
      <c r="BT6" s="208"/>
      <c r="BU6" s="208"/>
      <c r="BV6" s="208"/>
      <c r="BW6" s="208"/>
      <c r="BX6" s="208"/>
      <c r="BY6" s="208"/>
    </row>
    <row r="7" spans="1:77">
      <c r="A7" s="308">
        <v>5</v>
      </c>
      <c r="B7" s="309" t="s">
        <v>1844</v>
      </c>
      <c r="C7" s="229" t="s">
        <v>1845</v>
      </c>
      <c r="D7" s="230">
        <f t="shared" ref="D7:D16" si="5">AR7</f>
        <v>1</v>
      </c>
      <c r="E7" s="294">
        <v>1</v>
      </c>
      <c r="F7" s="296">
        <f t="shared" si="0"/>
        <v>0.1111111111111111</v>
      </c>
      <c r="G7" s="223">
        <v>9.6375000000000002E-2</v>
      </c>
      <c r="H7" s="224">
        <f t="shared" si="1"/>
        <v>1.0708333333333334E-2</v>
      </c>
      <c r="I7" s="223">
        <v>0.17927500000000007</v>
      </c>
      <c r="J7" s="225">
        <f t="shared" si="2"/>
        <v>1.9919444444444451E-2</v>
      </c>
      <c r="K7" s="223">
        <v>0.24000000000000002</v>
      </c>
      <c r="L7" s="225">
        <f t="shared" si="3"/>
        <v>2.6666666666666668E-2</v>
      </c>
      <c r="M7" s="223">
        <v>0.25</v>
      </c>
      <c r="N7" s="224">
        <f t="shared" si="4"/>
        <v>2.7777777777777776E-2</v>
      </c>
      <c r="O7" s="208"/>
      <c r="P7" s="208"/>
      <c r="Q7" s="208"/>
      <c r="R7" s="208"/>
      <c r="S7" s="208"/>
      <c r="T7" s="208"/>
      <c r="U7" s="208"/>
      <c r="V7" s="208"/>
      <c r="W7" s="208"/>
      <c r="X7" s="208"/>
      <c r="Y7" s="208"/>
      <c r="Z7" s="208"/>
      <c r="AA7" s="208"/>
      <c r="AB7" s="208"/>
      <c r="AC7" s="208"/>
      <c r="AD7" s="208"/>
      <c r="AE7" s="208"/>
      <c r="AF7" s="208"/>
      <c r="AG7" s="208"/>
      <c r="AH7" s="208"/>
      <c r="AI7" s="208"/>
      <c r="AJ7" s="208"/>
      <c r="AK7" s="208"/>
      <c r="AL7" s="208"/>
      <c r="AM7" s="208"/>
      <c r="AN7" s="208"/>
      <c r="AO7" s="208"/>
      <c r="AP7" s="208"/>
      <c r="AQ7" s="328" t="s">
        <v>103</v>
      </c>
      <c r="AR7" s="329">
        <v>1</v>
      </c>
      <c r="AS7" s="262">
        <v>0.26300000000000001</v>
      </c>
      <c r="AT7" s="262">
        <v>0.46150000000000008</v>
      </c>
      <c r="AU7" s="262">
        <v>0.68650000000000011</v>
      </c>
      <c r="AV7" s="330">
        <v>0.98000000000000009</v>
      </c>
      <c r="AW7" s="208"/>
      <c r="AX7" s="208"/>
      <c r="AY7" s="328" t="s">
        <v>103</v>
      </c>
      <c r="AZ7" s="329">
        <v>12</v>
      </c>
      <c r="BA7" s="262">
        <v>3</v>
      </c>
      <c r="BB7" s="337">
        <v>15</v>
      </c>
      <c r="BC7" s="227"/>
      <c r="BD7" s="228"/>
      <c r="BE7" s="208"/>
      <c r="BF7" s="208"/>
      <c r="BG7" s="208"/>
      <c r="BH7" s="208"/>
      <c r="BI7" s="208"/>
      <c r="BJ7" s="342"/>
      <c r="BK7" s="319" t="s">
        <v>1843</v>
      </c>
      <c r="BL7" s="321"/>
      <c r="BM7" s="321"/>
      <c r="BN7" s="321"/>
      <c r="BO7" s="321"/>
      <c r="BP7" s="336">
        <v>2.5000000000000001E-3</v>
      </c>
      <c r="BQ7" s="208"/>
      <c r="BR7" s="208"/>
      <c r="BS7" s="208"/>
      <c r="BT7" s="208"/>
      <c r="BU7" s="208"/>
      <c r="BV7" s="208"/>
      <c r="BW7" s="208"/>
      <c r="BX7" s="208"/>
      <c r="BY7" s="208"/>
    </row>
    <row r="8" spans="1:77">
      <c r="A8" s="298"/>
      <c r="B8" s="298"/>
      <c r="C8" s="229" t="s">
        <v>1847</v>
      </c>
      <c r="D8" s="230">
        <f t="shared" si="5"/>
        <v>0.25</v>
      </c>
      <c r="E8" s="298"/>
      <c r="F8" s="299"/>
      <c r="G8" s="223">
        <v>0.11375000000000002</v>
      </c>
      <c r="H8" s="224">
        <f t="shared" si="1"/>
        <v>1.263888888888889E-2</v>
      </c>
      <c r="I8" s="223">
        <v>0.14880000000000002</v>
      </c>
      <c r="J8" s="225">
        <f t="shared" si="2"/>
        <v>1.6533333333333334E-2</v>
      </c>
      <c r="K8" s="223">
        <v>0.18729999999999999</v>
      </c>
      <c r="L8" s="225">
        <f t="shared" si="3"/>
        <v>2.081111111111111E-2</v>
      </c>
      <c r="M8" s="223">
        <v>0.24999999999999997</v>
      </c>
      <c r="N8" s="224">
        <f t="shared" si="4"/>
        <v>2.7777777777777773E-2</v>
      </c>
      <c r="O8" s="208"/>
      <c r="P8" s="208"/>
      <c r="Q8" s="208"/>
      <c r="R8" s="208"/>
      <c r="S8" s="208"/>
      <c r="T8" s="208"/>
      <c r="U8" s="208"/>
      <c r="V8" s="208"/>
      <c r="W8" s="208"/>
      <c r="X8" s="208"/>
      <c r="Y8" s="208"/>
      <c r="Z8" s="208"/>
      <c r="AA8" s="208"/>
      <c r="AB8" s="208"/>
      <c r="AC8" s="208"/>
      <c r="AD8" s="208"/>
      <c r="AE8" s="208"/>
      <c r="AF8" s="208"/>
      <c r="AG8" s="208"/>
      <c r="AH8" s="208"/>
      <c r="AI8" s="208"/>
      <c r="AJ8" s="208"/>
      <c r="AK8" s="208"/>
      <c r="AL8" s="208"/>
      <c r="AM8" s="208"/>
      <c r="AN8" s="208"/>
      <c r="AO8" s="208"/>
      <c r="AP8" s="208"/>
      <c r="AQ8" s="328" t="s">
        <v>33</v>
      </c>
      <c r="AR8" s="329">
        <v>0.25</v>
      </c>
      <c r="AS8" s="262">
        <v>9.6375000000000002E-2</v>
      </c>
      <c r="AT8" s="262">
        <v>0.17927500000000007</v>
      </c>
      <c r="AU8" s="262">
        <v>0.24000000000000002</v>
      </c>
      <c r="AV8" s="330">
        <v>0.25</v>
      </c>
      <c r="AW8" s="208"/>
      <c r="AX8" s="208"/>
      <c r="AY8" s="328" t="s">
        <v>33</v>
      </c>
      <c r="AZ8" s="329">
        <v>9</v>
      </c>
      <c r="BA8" s="262"/>
      <c r="BB8" s="337">
        <v>9</v>
      </c>
      <c r="BC8" s="227"/>
      <c r="BD8" s="228"/>
      <c r="BE8" s="208"/>
      <c r="BF8" s="208"/>
      <c r="BG8" s="208"/>
      <c r="BH8" s="208"/>
      <c r="BI8" s="208"/>
      <c r="BJ8" s="342"/>
      <c r="BK8" s="319" t="s">
        <v>1505</v>
      </c>
      <c r="BL8" s="319" t="s">
        <v>1506</v>
      </c>
      <c r="BM8" s="339">
        <v>7.4999999999999997E-3</v>
      </c>
      <c r="BN8" s="340">
        <v>44652</v>
      </c>
      <c r="BO8" s="341">
        <v>44742</v>
      </c>
      <c r="BP8" s="336">
        <v>3.8E-3</v>
      </c>
      <c r="BQ8" s="208"/>
      <c r="BR8" s="208"/>
      <c r="BS8" s="208"/>
      <c r="BT8" s="208"/>
      <c r="BU8" s="208"/>
      <c r="BV8" s="208"/>
      <c r="BW8" s="208"/>
      <c r="BX8" s="208"/>
      <c r="BY8" s="208"/>
    </row>
    <row r="9" spans="1:77">
      <c r="A9" s="298"/>
      <c r="B9" s="298"/>
      <c r="C9" s="229" t="s">
        <v>1849</v>
      </c>
      <c r="D9" s="230">
        <f t="shared" si="5"/>
        <v>0.24999999999999997</v>
      </c>
      <c r="E9" s="298"/>
      <c r="F9" s="299"/>
      <c r="G9" s="223">
        <v>5.5825E-2</v>
      </c>
      <c r="H9" s="224">
        <f t="shared" si="1"/>
        <v>6.2027777777777775E-3</v>
      </c>
      <c r="I9" s="223">
        <v>0.1265</v>
      </c>
      <c r="J9" s="225">
        <f t="shared" si="2"/>
        <v>1.4055555555555556E-2</v>
      </c>
      <c r="K9" s="223">
        <v>0.2056</v>
      </c>
      <c r="L9" s="225">
        <f t="shared" si="3"/>
        <v>2.2844444444444445E-2</v>
      </c>
      <c r="M9" s="223">
        <v>0.2475</v>
      </c>
      <c r="N9" s="224">
        <f t="shared" si="4"/>
        <v>2.7499999999999997E-2</v>
      </c>
      <c r="O9" s="208"/>
      <c r="P9" s="208"/>
      <c r="Q9" s="208"/>
      <c r="R9" s="208"/>
      <c r="S9" s="208"/>
      <c r="T9" s="208"/>
      <c r="U9" s="208"/>
      <c r="V9" s="208"/>
      <c r="W9" s="208"/>
      <c r="X9" s="208"/>
      <c r="Y9" s="208"/>
      <c r="Z9" s="208"/>
      <c r="AA9" s="208"/>
      <c r="AB9" s="208"/>
      <c r="AC9" s="208"/>
      <c r="AD9" s="208"/>
      <c r="AE9" s="208"/>
      <c r="AF9" s="208"/>
      <c r="AG9" s="208"/>
      <c r="AH9" s="208"/>
      <c r="AI9" s="208"/>
      <c r="AJ9" s="208"/>
      <c r="AK9" s="208"/>
      <c r="AL9" s="208"/>
      <c r="AM9" s="208"/>
      <c r="AN9" s="208"/>
      <c r="AO9" s="208"/>
      <c r="AP9" s="208"/>
      <c r="AQ9" s="328" t="s">
        <v>45</v>
      </c>
      <c r="AR9" s="329">
        <v>0.24999999999999997</v>
      </c>
      <c r="AS9" s="262">
        <v>0.11375000000000002</v>
      </c>
      <c r="AT9" s="262">
        <v>0.14880000000000002</v>
      </c>
      <c r="AU9" s="262">
        <v>0.18729999999999999</v>
      </c>
      <c r="AV9" s="330">
        <v>0.24999999999999997</v>
      </c>
      <c r="AW9" s="208"/>
      <c r="AX9" s="208"/>
      <c r="AY9" s="328" t="s">
        <v>45</v>
      </c>
      <c r="AZ9" s="329">
        <v>9</v>
      </c>
      <c r="BA9" s="262"/>
      <c r="BB9" s="337">
        <v>9</v>
      </c>
      <c r="BC9" s="227"/>
      <c r="BD9" s="228"/>
      <c r="BE9" s="208"/>
      <c r="BF9" s="208"/>
      <c r="BG9" s="208"/>
      <c r="BH9" s="208"/>
      <c r="BI9" s="208"/>
      <c r="BJ9" s="342"/>
      <c r="BK9" s="342"/>
      <c r="BL9" s="319" t="s">
        <v>1521</v>
      </c>
      <c r="BM9" s="339">
        <v>7.4999999999999997E-3</v>
      </c>
      <c r="BN9" s="340">
        <v>44652</v>
      </c>
      <c r="BO9" s="341">
        <v>44742</v>
      </c>
      <c r="BP9" s="336">
        <v>0</v>
      </c>
      <c r="BQ9" s="208"/>
      <c r="BR9" s="208"/>
      <c r="BS9" s="208"/>
      <c r="BT9" s="208"/>
      <c r="BU9" s="208"/>
      <c r="BV9" s="208"/>
      <c r="BW9" s="208"/>
      <c r="BX9" s="208"/>
      <c r="BY9" s="208"/>
    </row>
    <row r="10" spans="1:77">
      <c r="A10" s="295"/>
      <c r="B10" s="295"/>
      <c r="C10" s="229" t="s">
        <v>1850</v>
      </c>
      <c r="D10" s="230">
        <f t="shared" si="5"/>
        <v>0.25</v>
      </c>
      <c r="E10" s="295"/>
      <c r="F10" s="297"/>
      <c r="G10" s="223">
        <v>6.1249999999999999E-2</v>
      </c>
      <c r="H10" s="224">
        <f t="shared" si="1"/>
        <v>6.8055555555555551E-3</v>
      </c>
      <c r="I10" s="223">
        <v>0.1195</v>
      </c>
      <c r="J10" s="225">
        <f t="shared" si="2"/>
        <v>1.3277777777777777E-2</v>
      </c>
      <c r="K10" s="223">
        <v>0.17180000000000001</v>
      </c>
      <c r="L10" s="225">
        <f t="shared" si="3"/>
        <v>1.9088888888888888E-2</v>
      </c>
      <c r="M10" s="223">
        <v>0.25</v>
      </c>
      <c r="N10" s="224">
        <f t="shared" si="4"/>
        <v>2.7777777777777776E-2</v>
      </c>
      <c r="O10" s="208"/>
      <c r="P10" s="208"/>
      <c r="Q10" s="208"/>
      <c r="R10" s="208"/>
      <c r="S10" s="208"/>
      <c r="T10" s="208"/>
      <c r="U10" s="208"/>
      <c r="V10" s="208"/>
      <c r="W10" s="208"/>
      <c r="X10" s="208"/>
      <c r="Y10" s="208"/>
      <c r="Z10" s="208"/>
      <c r="AA10" s="208"/>
      <c r="AB10" s="208"/>
      <c r="AC10" s="208"/>
      <c r="AD10" s="208"/>
      <c r="AE10" s="208"/>
      <c r="AF10" s="208"/>
      <c r="AG10" s="208"/>
      <c r="AH10" s="208"/>
      <c r="AI10" s="208"/>
      <c r="AJ10" s="208"/>
      <c r="AK10" s="208"/>
      <c r="AL10" s="208"/>
      <c r="AM10" s="208"/>
      <c r="AN10" s="208"/>
      <c r="AO10" s="208"/>
      <c r="AP10" s="208"/>
      <c r="AQ10" s="328" t="s">
        <v>52</v>
      </c>
      <c r="AR10" s="329">
        <v>0.25</v>
      </c>
      <c r="AS10" s="262">
        <v>5.5825E-2</v>
      </c>
      <c r="AT10" s="262">
        <v>0.1265</v>
      </c>
      <c r="AU10" s="262">
        <v>0.2056</v>
      </c>
      <c r="AV10" s="330">
        <v>0.2475</v>
      </c>
      <c r="AW10" s="208"/>
      <c r="AX10" s="208"/>
      <c r="AY10" s="328" t="s">
        <v>52</v>
      </c>
      <c r="AZ10" s="329">
        <v>11</v>
      </c>
      <c r="BA10" s="262">
        <v>1</v>
      </c>
      <c r="BB10" s="337">
        <v>12</v>
      </c>
      <c r="BC10" s="227"/>
      <c r="BD10" s="228"/>
      <c r="BE10" s="208"/>
      <c r="BF10" s="208"/>
      <c r="BG10" s="208"/>
      <c r="BH10" s="208"/>
      <c r="BI10" s="208"/>
      <c r="BJ10" s="342"/>
      <c r="BK10" s="319" t="s">
        <v>1846</v>
      </c>
      <c r="BL10" s="321"/>
      <c r="BM10" s="321"/>
      <c r="BN10" s="321"/>
      <c r="BO10" s="321"/>
      <c r="BP10" s="336">
        <v>3.8E-3</v>
      </c>
      <c r="BQ10" s="208"/>
      <c r="BR10" s="208"/>
      <c r="BS10" s="208"/>
      <c r="BT10" s="208"/>
      <c r="BU10" s="208"/>
      <c r="BV10" s="208"/>
      <c r="BW10" s="208"/>
      <c r="BX10" s="208"/>
      <c r="BY10" s="208"/>
    </row>
    <row r="11" spans="1:77">
      <c r="A11" s="308">
        <v>6</v>
      </c>
      <c r="B11" s="309" t="s">
        <v>83</v>
      </c>
      <c r="C11" s="231" t="s">
        <v>1852</v>
      </c>
      <c r="D11" s="230">
        <f t="shared" si="5"/>
        <v>0.25</v>
      </c>
      <c r="E11" s="294">
        <v>1</v>
      </c>
      <c r="F11" s="296">
        <f>E11/9</f>
        <v>0.1111111111111111</v>
      </c>
      <c r="G11" s="223">
        <v>0.17799999999999999</v>
      </c>
      <c r="H11" s="224">
        <f t="shared" si="1"/>
        <v>1.9777777777777776E-2</v>
      </c>
      <c r="I11" s="223">
        <v>0.38200000000000006</v>
      </c>
      <c r="J11" s="225">
        <f t="shared" si="2"/>
        <v>4.2444444444444451E-2</v>
      </c>
      <c r="K11" s="223">
        <v>0.62000000000000011</v>
      </c>
      <c r="L11" s="225">
        <f t="shared" si="3"/>
        <v>6.8888888888888902E-2</v>
      </c>
      <c r="M11" s="223">
        <v>0.69000000000000017</v>
      </c>
      <c r="N11" s="224">
        <f t="shared" si="4"/>
        <v>7.6666666666666675E-2</v>
      </c>
      <c r="O11" s="208"/>
      <c r="P11" s="208"/>
      <c r="Q11" s="208"/>
      <c r="R11" s="208"/>
      <c r="S11" s="208"/>
      <c r="T11" s="208"/>
      <c r="U11" s="208"/>
      <c r="V11" s="208"/>
      <c r="W11" s="208"/>
      <c r="X11" s="208"/>
      <c r="Y11" s="208"/>
      <c r="Z11" s="208"/>
      <c r="AA11" s="208"/>
      <c r="AB11" s="208"/>
      <c r="AC11" s="208"/>
      <c r="AD11" s="208"/>
      <c r="AE11" s="208"/>
      <c r="AF11" s="208"/>
      <c r="AG11" s="208"/>
      <c r="AH11" s="208"/>
      <c r="AI11" s="208"/>
      <c r="AJ11" s="208"/>
      <c r="AK11" s="208"/>
      <c r="AL11" s="208"/>
      <c r="AM11" s="208"/>
      <c r="AN11" s="208"/>
      <c r="AO11" s="208"/>
      <c r="AP11" s="208"/>
      <c r="AQ11" s="328" t="s">
        <v>39</v>
      </c>
      <c r="AR11" s="329">
        <v>0.25</v>
      </c>
      <c r="AS11" s="262">
        <v>6.1249999999999999E-2</v>
      </c>
      <c r="AT11" s="262">
        <v>0.1195</v>
      </c>
      <c r="AU11" s="262">
        <v>0.17180000000000001</v>
      </c>
      <c r="AV11" s="330">
        <v>0.25</v>
      </c>
      <c r="AW11" s="208"/>
      <c r="AX11" s="208"/>
      <c r="AY11" s="328" t="s">
        <v>39</v>
      </c>
      <c r="AZ11" s="329">
        <v>11</v>
      </c>
      <c r="BA11" s="262">
        <v>1</v>
      </c>
      <c r="BB11" s="337">
        <v>12</v>
      </c>
      <c r="BC11" s="227"/>
      <c r="BD11" s="228"/>
      <c r="BE11" s="208"/>
      <c r="BF11" s="208"/>
      <c r="BG11" s="208"/>
      <c r="BH11" s="208"/>
      <c r="BI11" s="208"/>
      <c r="BJ11" s="319" t="s">
        <v>1848</v>
      </c>
      <c r="BK11" s="321"/>
      <c r="BL11" s="321"/>
      <c r="BM11" s="321"/>
      <c r="BN11" s="321"/>
      <c r="BO11" s="321"/>
      <c r="BP11" s="336">
        <v>6.3E-3</v>
      </c>
      <c r="BQ11" s="208"/>
      <c r="BR11" s="208"/>
      <c r="BS11" s="208"/>
      <c r="BT11" s="208"/>
      <c r="BU11" s="208"/>
      <c r="BV11" s="208"/>
      <c r="BW11" s="208"/>
      <c r="BX11" s="208"/>
      <c r="BY11" s="208"/>
    </row>
    <row r="12" spans="1:77">
      <c r="A12" s="295"/>
      <c r="B12" s="295"/>
      <c r="C12" s="231" t="s">
        <v>1854</v>
      </c>
      <c r="D12" s="230">
        <f t="shared" si="5"/>
        <v>0.75</v>
      </c>
      <c r="E12" s="295"/>
      <c r="F12" s="297"/>
      <c r="G12" s="223">
        <v>0.10500000000000001</v>
      </c>
      <c r="H12" s="224">
        <f t="shared" si="1"/>
        <v>1.1666666666666667E-2</v>
      </c>
      <c r="I12" s="223">
        <v>0.14500000000000002</v>
      </c>
      <c r="J12" s="225">
        <f t="shared" si="2"/>
        <v>1.6111111111111111E-2</v>
      </c>
      <c r="K12" s="223">
        <v>0.245</v>
      </c>
      <c r="L12" s="225">
        <f t="shared" si="3"/>
        <v>2.7222222222222221E-2</v>
      </c>
      <c r="M12" s="223">
        <v>0.25</v>
      </c>
      <c r="N12" s="224">
        <f t="shared" si="4"/>
        <v>2.7777777777777776E-2</v>
      </c>
      <c r="O12" s="208"/>
      <c r="P12" s="208"/>
      <c r="Q12" s="208"/>
      <c r="R12" s="208"/>
      <c r="S12" s="208"/>
      <c r="T12" s="208"/>
      <c r="U12" s="208"/>
      <c r="V12" s="208"/>
      <c r="W12" s="208"/>
      <c r="X12" s="208"/>
      <c r="Y12" s="208"/>
      <c r="Z12" s="208"/>
      <c r="AA12" s="208"/>
      <c r="AB12" s="208"/>
      <c r="AC12" s="208"/>
      <c r="AD12" s="208"/>
      <c r="AE12" s="208"/>
      <c r="AF12" s="208"/>
      <c r="AG12" s="208"/>
      <c r="AH12" s="208"/>
      <c r="AI12" s="208"/>
      <c r="AJ12" s="208"/>
      <c r="AK12" s="208"/>
      <c r="AL12" s="208"/>
      <c r="AM12" s="208"/>
      <c r="AN12" s="208"/>
      <c r="AO12" s="208"/>
      <c r="AP12" s="208"/>
      <c r="AQ12" s="328" t="s">
        <v>83</v>
      </c>
      <c r="AR12" s="329">
        <v>0.75</v>
      </c>
      <c r="AS12" s="262">
        <v>0.17799999999999999</v>
      </c>
      <c r="AT12" s="262">
        <v>0.38200000000000006</v>
      </c>
      <c r="AU12" s="262">
        <v>0.62000000000000011</v>
      </c>
      <c r="AV12" s="330">
        <v>0.69000000000000017</v>
      </c>
      <c r="AW12" s="208"/>
      <c r="AX12" s="208"/>
      <c r="AY12" s="328" t="s">
        <v>83</v>
      </c>
      <c r="AZ12" s="329">
        <v>9</v>
      </c>
      <c r="BA12" s="262">
        <v>1</v>
      </c>
      <c r="BB12" s="337">
        <v>10</v>
      </c>
      <c r="BC12" s="227"/>
      <c r="BD12" s="228"/>
      <c r="BE12" s="208"/>
      <c r="BF12" s="208"/>
      <c r="BG12" s="208"/>
      <c r="BH12" s="208"/>
      <c r="BI12" s="208"/>
      <c r="BJ12" s="319" t="s">
        <v>709</v>
      </c>
      <c r="BK12" s="319" t="s">
        <v>710</v>
      </c>
      <c r="BL12" s="319" t="s">
        <v>718</v>
      </c>
      <c r="BM12" s="339">
        <v>0.05</v>
      </c>
      <c r="BN12" s="340">
        <v>44562</v>
      </c>
      <c r="BO12" s="341">
        <v>44742</v>
      </c>
      <c r="BP12" s="336">
        <v>4.4999999999999998E-2</v>
      </c>
      <c r="BQ12" s="208"/>
      <c r="BR12" s="208"/>
      <c r="BS12" s="208"/>
      <c r="BT12" s="208"/>
      <c r="BU12" s="208"/>
      <c r="BV12" s="208"/>
      <c r="BW12" s="208"/>
      <c r="BX12" s="208"/>
      <c r="BY12" s="208"/>
    </row>
    <row r="13" spans="1:77">
      <c r="A13" s="308">
        <v>7</v>
      </c>
      <c r="B13" s="309" t="s">
        <v>1855</v>
      </c>
      <c r="C13" s="231" t="s">
        <v>1856</v>
      </c>
      <c r="D13" s="230">
        <f t="shared" si="5"/>
        <v>0.25</v>
      </c>
      <c r="E13" s="294">
        <v>1</v>
      </c>
      <c r="F13" s="296">
        <f>E13/9</f>
        <v>0.1111111111111111</v>
      </c>
      <c r="G13" s="223">
        <v>7.2500000000000009E-2</v>
      </c>
      <c r="H13" s="224">
        <f t="shared" si="1"/>
        <v>8.0555555555555554E-3</v>
      </c>
      <c r="I13" s="223">
        <v>0.15750000000000003</v>
      </c>
      <c r="J13" s="225">
        <f t="shared" si="2"/>
        <v>1.7500000000000002E-2</v>
      </c>
      <c r="K13" s="223">
        <v>0.19500000000000006</v>
      </c>
      <c r="L13" s="225">
        <f t="shared" si="3"/>
        <v>2.1666666666666671E-2</v>
      </c>
      <c r="M13" s="223">
        <v>0.22250000000000006</v>
      </c>
      <c r="N13" s="224">
        <f t="shared" si="4"/>
        <v>2.4722222222222229E-2</v>
      </c>
      <c r="O13" s="208"/>
      <c r="P13" s="208"/>
      <c r="Q13" s="208"/>
      <c r="R13" s="208"/>
      <c r="S13" s="208"/>
      <c r="T13" s="208"/>
      <c r="U13" s="208"/>
      <c r="V13" s="208"/>
      <c r="W13" s="208"/>
      <c r="X13" s="208"/>
      <c r="Y13" s="208"/>
      <c r="Z13" s="208"/>
      <c r="AA13" s="208"/>
      <c r="AB13" s="208"/>
      <c r="AC13" s="208"/>
      <c r="AD13" s="208"/>
      <c r="AE13" s="208"/>
      <c r="AF13" s="208"/>
      <c r="AG13" s="208"/>
      <c r="AH13" s="208"/>
      <c r="AI13" s="208"/>
      <c r="AJ13" s="208"/>
      <c r="AK13" s="208"/>
      <c r="AL13" s="208"/>
      <c r="AM13" s="208"/>
      <c r="AN13" s="208"/>
      <c r="AO13" s="208"/>
      <c r="AP13" s="208"/>
      <c r="AQ13" s="328" t="s">
        <v>88</v>
      </c>
      <c r="AR13" s="329">
        <v>0.25</v>
      </c>
      <c r="AS13" s="262">
        <v>0.10500000000000001</v>
      </c>
      <c r="AT13" s="262">
        <v>0.14500000000000002</v>
      </c>
      <c r="AU13" s="262">
        <v>0.245</v>
      </c>
      <c r="AV13" s="330">
        <v>0.25</v>
      </c>
      <c r="AW13" s="208"/>
      <c r="AX13" s="208"/>
      <c r="AY13" s="328" t="s">
        <v>88</v>
      </c>
      <c r="AZ13" s="329">
        <v>5</v>
      </c>
      <c r="BA13" s="262"/>
      <c r="BB13" s="337">
        <v>5</v>
      </c>
      <c r="BC13" s="227"/>
      <c r="BD13" s="228"/>
      <c r="BE13" s="208"/>
      <c r="BF13" s="208"/>
      <c r="BG13" s="208"/>
      <c r="BH13" s="208"/>
      <c r="BI13" s="208"/>
      <c r="BJ13" s="342"/>
      <c r="BK13" s="319" t="s">
        <v>1851</v>
      </c>
      <c r="BL13" s="321"/>
      <c r="BM13" s="321"/>
      <c r="BN13" s="321"/>
      <c r="BO13" s="321"/>
      <c r="BP13" s="336">
        <v>4.4999999999999998E-2</v>
      </c>
      <c r="BQ13" s="208"/>
      <c r="BR13" s="208"/>
      <c r="BS13" s="208"/>
      <c r="BT13" s="208"/>
      <c r="BU13" s="208"/>
      <c r="BV13" s="208"/>
      <c r="BW13" s="208"/>
      <c r="BX13" s="208"/>
      <c r="BY13" s="208"/>
    </row>
    <row r="14" spans="1:77">
      <c r="A14" s="298"/>
      <c r="B14" s="298"/>
      <c r="C14" s="231" t="s">
        <v>1858</v>
      </c>
      <c r="D14" s="230">
        <f t="shared" si="5"/>
        <v>0.25</v>
      </c>
      <c r="E14" s="298"/>
      <c r="F14" s="299"/>
      <c r="G14" s="223">
        <v>3.9500000000000007E-2</v>
      </c>
      <c r="H14" s="224">
        <f t="shared" si="1"/>
        <v>4.3888888888888892E-3</v>
      </c>
      <c r="I14" s="223">
        <v>6.0199999999999997E-2</v>
      </c>
      <c r="J14" s="225">
        <f t="shared" si="2"/>
        <v>6.6888888888888883E-3</v>
      </c>
      <c r="K14" s="223">
        <v>9.7099999999999992E-2</v>
      </c>
      <c r="L14" s="225">
        <f t="shared" si="3"/>
        <v>1.0788888888888888E-2</v>
      </c>
      <c r="M14" s="223">
        <v>0.17499999999999999</v>
      </c>
      <c r="N14" s="224">
        <f t="shared" si="4"/>
        <v>1.9444444444444441E-2</v>
      </c>
      <c r="O14" s="208"/>
      <c r="P14" s="208"/>
      <c r="Q14" s="208"/>
      <c r="R14" s="208"/>
      <c r="S14" s="208"/>
      <c r="T14" s="208"/>
      <c r="U14" s="208"/>
      <c r="V14" s="208"/>
      <c r="W14" s="208"/>
      <c r="X14" s="208"/>
      <c r="Y14" s="208"/>
      <c r="Z14" s="208"/>
      <c r="AA14" s="208"/>
      <c r="AB14" s="208"/>
      <c r="AC14" s="208"/>
      <c r="AD14" s="208"/>
      <c r="AE14" s="208"/>
      <c r="AF14" s="208"/>
      <c r="AG14" s="208"/>
      <c r="AH14" s="208"/>
      <c r="AI14" s="208"/>
      <c r="AJ14" s="208"/>
      <c r="AK14" s="208"/>
      <c r="AL14" s="208"/>
      <c r="AM14" s="208"/>
      <c r="AN14" s="208"/>
      <c r="AO14" s="208"/>
      <c r="AP14" s="208"/>
      <c r="AQ14" s="328" t="s">
        <v>60</v>
      </c>
      <c r="AR14" s="329">
        <v>0.25</v>
      </c>
      <c r="AS14" s="262">
        <v>7.2500000000000009E-2</v>
      </c>
      <c r="AT14" s="262">
        <v>0.15750000000000003</v>
      </c>
      <c r="AU14" s="262">
        <v>0.19500000000000006</v>
      </c>
      <c r="AV14" s="330">
        <v>0.22250000000000006</v>
      </c>
      <c r="AW14" s="208"/>
      <c r="AX14" s="208"/>
      <c r="AY14" s="328" t="s">
        <v>60</v>
      </c>
      <c r="AZ14" s="329">
        <v>9</v>
      </c>
      <c r="BA14" s="262">
        <v>1</v>
      </c>
      <c r="BB14" s="337">
        <v>10</v>
      </c>
      <c r="BC14" s="227"/>
      <c r="BD14" s="228"/>
      <c r="BE14" s="208"/>
      <c r="BF14" s="208"/>
      <c r="BG14" s="208"/>
      <c r="BH14" s="208"/>
      <c r="BI14" s="208"/>
      <c r="BJ14" s="319" t="s">
        <v>1853</v>
      </c>
      <c r="BK14" s="321"/>
      <c r="BL14" s="321"/>
      <c r="BM14" s="321"/>
      <c r="BN14" s="321"/>
      <c r="BO14" s="321"/>
      <c r="BP14" s="336">
        <v>4.4999999999999998E-2</v>
      </c>
      <c r="BQ14" s="208"/>
      <c r="BR14" s="208"/>
      <c r="BS14" s="208"/>
      <c r="BT14" s="208"/>
      <c r="BU14" s="208"/>
      <c r="BV14" s="208"/>
      <c r="BW14" s="208"/>
      <c r="BX14" s="208"/>
      <c r="BY14" s="208"/>
    </row>
    <row r="15" spans="1:77">
      <c r="A15" s="298"/>
      <c r="B15" s="298"/>
      <c r="C15" s="231" t="s">
        <v>1860</v>
      </c>
      <c r="D15" s="230">
        <f t="shared" si="5"/>
        <v>0.25</v>
      </c>
      <c r="E15" s="298"/>
      <c r="F15" s="299"/>
      <c r="G15" s="223">
        <v>4.1350000000000012E-2</v>
      </c>
      <c r="H15" s="224">
        <f t="shared" si="1"/>
        <v>4.5944444444444453E-3</v>
      </c>
      <c r="I15" s="223">
        <v>0.13020000000000001</v>
      </c>
      <c r="J15" s="225">
        <f t="shared" si="2"/>
        <v>1.4466666666666668E-2</v>
      </c>
      <c r="K15" s="223">
        <v>0.16159999999999999</v>
      </c>
      <c r="L15" s="225">
        <f t="shared" si="3"/>
        <v>1.7955555555555554E-2</v>
      </c>
      <c r="M15" s="223">
        <v>0.18250000000000002</v>
      </c>
      <c r="N15" s="224">
        <f t="shared" si="4"/>
        <v>2.027777777777778E-2</v>
      </c>
      <c r="O15" s="208"/>
      <c r="P15" s="208"/>
      <c r="Q15" s="208"/>
      <c r="R15" s="208"/>
      <c r="S15" s="208"/>
      <c r="T15" s="208"/>
      <c r="U15" s="208"/>
      <c r="V15" s="208"/>
      <c r="W15" s="208"/>
      <c r="X15" s="208"/>
      <c r="Y15" s="208"/>
      <c r="Z15" s="208"/>
      <c r="AA15" s="208"/>
      <c r="AB15" s="208"/>
      <c r="AC15" s="208"/>
      <c r="AD15" s="208"/>
      <c r="AE15" s="208"/>
      <c r="AF15" s="208"/>
      <c r="AG15" s="208"/>
      <c r="AH15" s="208"/>
      <c r="AI15" s="208"/>
      <c r="AJ15" s="208"/>
      <c r="AK15" s="208"/>
      <c r="AL15" s="208"/>
      <c r="AM15" s="208"/>
      <c r="AN15" s="208"/>
      <c r="AO15" s="208"/>
      <c r="AP15" s="208"/>
      <c r="AQ15" s="328" t="s">
        <v>66</v>
      </c>
      <c r="AR15" s="329">
        <v>0.25</v>
      </c>
      <c r="AS15" s="262">
        <v>3.9500000000000007E-2</v>
      </c>
      <c r="AT15" s="262">
        <v>6.0199999999999997E-2</v>
      </c>
      <c r="AU15" s="262">
        <v>9.7099999999999992E-2</v>
      </c>
      <c r="AV15" s="330">
        <v>0.17499999999999999</v>
      </c>
      <c r="AW15" s="208"/>
      <c r="AX15" s="208"/>
      <c r="AY15" s="328" t="s">
        <v>66</v>
      </c>
      <c r="AZ15" s="329">
        <v>12</v>
      </c>
      <c r="BA15" s="262">
        <v>4</v>
      </c>
      <c r="BB15" s="337">
        <v>16</v>
      </c>
      <c r="BC15" s="227"/>
      <c r="BD15" s="228"/>
      <c r="BE15" s="208"/>
      <c r="BF15" s="208"/>
      <c r="BG15" s="208"/>
      <c r="BH15" s="208"/>
      <c r="BI15" s="208"/>
      <c r="BJ15" s="319" t="s">
        <v>583</v>
      </c>
      <c r="BK15" s="319" t="s">
        <v>605</v>
      </c>
      <c r="BL15" s="319" t="s">
        <v>606</v>
      </c>
      <c r="BM15" s="339">
        <v>0.1</v>
      </c>
      <c r="BN15" s="340">
        <v>44593</v>
      </c>
      <c r="BO15" s="341">
        <v>44742</v>
      </c>
      <c r="BP15" s="336">
        <v>0.03</v>
      </c>
      <c r="BQ15" s="208"/>
      <c r="BR15" s="208"/>
      <c r="BS15" s="208"/>
      <c r="BT15" s="208"/>
      <c r="BU15" s="208"/>
      <c r="BV15" s="208"/>
      <c r="BW15" s="208"/>
      <c r="BX15" s="208"/>
      <c r="BY15" s="208"/>
    </row>
    <row r="16" spans="1:77">
      <c r="A16" s="295"/>
      <c r="B16" s="295"/>
      <c r="C16" s="231" t="s">
        <v>1861</v>
      </c>
      <c r="D16" s="230">
        <f t="shared" si="5"/>
        <v>0.25000000000000006</v>
      </c>
      <c r="E16" s="295"/>
      <c r="F16" s="297"/>
      <c r="G16" s="223">
        <v>1.6399999999999998E-2</v>
      </c>
      <c r="H16" s="224">
        <f t="shared" si="1"/>
        <v>1.8222222222222218E-3</v>
      </c>
      <c r="I16" s="223">
        <v>4.1300000000000003E-2</v>
      </c>
      <c r="J16" s="225">
        <f t="shared" si="2"/>
        <v>4.5888888888888889E-3</v>
      </c>
      <c r="K16" s="223">
        <v>0.14750000000000002</v>
      </c>
      <c r="L16" s="225">
        <f t="shared" si="3"/>
        <v>1.638888888888889E-2</v>
      </c>
      <c r="M16" s="223">
        <v>0.18250000000000005</v>
      </c>
      <c r="N16" s="224">
        <f t="shared" si="4"/>
        <v>2.0277777777777783E-2</v>
      </c>
      <c r="O16" s="208"/>
      <c r="P16" s="208"/>
      <c r="Q16" s="208"/>
      <c r="R16" s="208"/>
      <c r="S16" s="208"/>
      <c r="T16" s="208"/>
      <c r="U16" s="208"/>
      <c r="V16" s="208"/>
      <c r="W16" s="208"/>
      <c r="X16" s="208"/>
      <c r="Y16" s="208"/>
      <c r="Z16" s="208"/>
      <c r="AA16" s="208"/>
      <c r="AB16" s="208"/>
      <c r="AC16" s="208"/>
      <c r="AD16" s="208"/>
      <c r="AE16" s="208"/>
      <c r="AF16" s="208"/>
      <c r="AG16" s="208"/>
      <c r="AH16" s="208"/>
      <c r="AI16" s="208"/>
      <c r="AJ16" s="208"/>
      <c r="AK16" s="208"/>
      <c r="AL16" s="208"/>
      <c r="AM16" s="208"/>
      <c r="AN16" s="208"/>
      <c r="AO16" s="208"/>
      <c r="AP16" s="208"/>
      <c r="AQ16" s="328" t="s">
        <v>78</v>
      </c>
      <c r="AR16" s="329">
        <v>0.25000000000000006</v>
      </c>
      <c r="AS16" s="262">
        <v>4.1350000000000012E-2</v>
      </c>
      <c r="AT16" s="262">
        <v>0.13020000000000001</v>
      </c>
      <c r="AU16" s="262">
        <v>0.16159999999999999</v>
      </c>
      <c r="AV16" s="330">
        <v>0.18250000000000002</v>
      </c>
      <c r="AW16" s="208"/>
      <c r="AX16" s="208"/>
      <c r="AY16" s="328" t="s">
        <v>78</v>
      </c>
      <c r="AZ16" s="329">
        <v>9</v>
      </c>
      <c r="BA16" s="262">
        <v>2</v>
      </c>
      <c r="BB16" s="337">
        <v>11</v>
      </c>
      <c r="BC16" s="227"/>
      <c r="BD16" s="228"/>
      <c r="BE16" s="208"/>
      <c r="BF16" s="208"/>
      <c r="BG16" s="208"/>
      <c r="BH16" s="208"/>
      <c r="BI16" s="208"/>
      <c r="BJ16" s="342"/>
      <c r="BK16" s="319" t="s">
        <v>1857</v>
      </c>
      <c r="BL16" s="321"/>
      <c r="BM16" s="321"/>
      <c r="BN16" s="321"/>
      <c r="BO16" s="321"/>
      <c r="BP16" s="336">
        <v>0.03</v>
      </c>
      <c r="BQ16" s="208"/>
      <c r="BR16" s="208"/>
      <c r="BS16" s="208"/>
      <c r="BT16" s="208"/>
      <c r="BU16" s="208"/>
      <c r="BV16" s="208"/>
      <c r="BW16" s="208"/>
      <c r="BX16" s="208"/>
      <c r="BY16" s="208"/>
    </row>
    <row r="17" spans="1:77">
      <c r="A17" s="219">
        <v>8</v>
      </c>
      <c r="B17" s="220" t="s">
        <v>92</v>
      </c>
      <c r="C17" s="300"/>
      <c r="D17" s="301"/>
      <c r="E17" s="232">
        <v>1</v>
      </c>
      <c r="F17" s="222">
        <f t="shared" ref="F17:F18" si="6">E17/9</f>
        <v>0.1111111111111111</v>
      </c>
      <c r="G17" s="223">
        <v>0.25</v>
      </c>
      <c r="H17" s="224">
        <f t="shared" si="1"/>
        <v>2.7777777777777776E-2</v>
      </c>
      <c r="I17" s="223">
        <v>0.4498000000000002</v>
      </c>
      <c r="J17" s="225">
        <f t="shared" si="2"/>
        <v>4.9977777777777795E-2</v>
      </c>
      <c r="K17" s="223">
        <v>0.54000000000000015</v>
      </c>
      <c r="L17" s="225">
        <f t="shared" si="3"/>
        <v>6.0000000000000012E-2</v>
      </c>
      <c r="M17" s="223">
        <v>0.92000000000000037</v>
      </c>
      <c r="N17" s="224">
        <f t="shared" si="4"/>
        <v>0.10222222222222226</v>
      </c>
      <c r="O17" s="208"/>
      <c r="P17" s="208"/>
      <c r="Q17" s="208"/>
      <c r="R17" s="208"/>
      <c r="S17" s="208"/>
      <c r="T17" s="208"/>
      <c r="U17" s="208"/>
      <c r="V17" s="208"/>
      <c r="W17" s="208"/>
      <c r="X17" s="208"/>
      <c r="Y17" s="208"/>
      <c r="Z17" s="208"/>
      <c r="AA17" s="208"/>
      <c r="AB17" s="208"/>
      <c r="AC17" s="208"/>
      <c r="AD17" s="208"/>
      <c r="AE17" s="208"/>
      <c r="AF17" s="208"/>
      <c r="AG17" s="208"/>
      <c r="AH17" s="208"/>
      <c r="AI17" s="208"/>
      <c r="AJ17" s="208"/>
      <c r="AK17" s="208"/>
      <c r="AL17" s="208"/>
      <c r="AM17" s="208"/>
      <c r="AN17" s="208"/>
      <c r="AO17" s="208"/>
      <c r="AP17" s="208"/>
      <c r="AQ17" s="328" t="s">
        <v>72</v>
      </c>
      <c r="AR17" s="329">
        <v>0.25</v>
      </c>
      <c r="AS17" s="262">
        <v>1.6399999999999998E-2</v>
      </c>
      <c r="AT17" s="262">
        <v>4.1300000000000003E-2</v>
      </c>
      <c r="AU17" s="262">
        <v>0.14750000000000002</v>
      </c>
      <c r="AV17" s="330">
        <v>0.18250000000000005</v>
      </c>
      <c r="AW17" s="208"/>
      <c r="AX17" s="208"/>
      <c r="AY17" s="328" t="s">
        <v>72</v>
      </c>
      <c r="AZ17" s="329">
        <v>6</v>
      </c>
      <c r="BA17" s="262">
        <v>3</v>
      </c>
      <c r="BB17" s="337">
        <v>9</v>
      </c>
      <c r="BC17" s="227"/>
      <c r="BD17" s="228"/>
      <c r="BE17" s="208"/>
      <c r="BF17" s="208"/>
      <c r="BG17" s="208"/>
      <c r="BH17" s="208"/>
      <c r="BI17" s="208"/>
      <c r="BJ17" s="319" t="s">
        <v>1859</v>
      </c>
      <c r="BK17" s="321"/>
      <c r="BL17" s="321"/>
      <c r="BM17" s="321"/>
      <c r="BN17" s="321"/>
      <c r="BO17" s="321"/>
      <c r="BP17" s="336">
        <v>0.03</v>
      </c>
      <c r="BQ17" s="208"/>
      <c r="BR17" s="208"/>
      <c r="BS17" s="208"/>
      <c r="BT17" s="208"/>
      <c r="BU17" s="208"/>
      <c r="BV17" s="208"/>
      <c r="BW17" s="208"/>
      <c r="BX17" s="208"/>
      <c r="BY17" s="208"/>
    </row>
    <row r="18" spans="1:77">
      <c r="A18" s="219">
        <v>9</v>
      </c>
      <c r="B18" s="220" t="s">
        <v>98</v>
      </c>
      <c r="C18" s="297"/>
      <c r="D18" s="302"/>
      <c r="E18" s="232">
        <v>1</v>
      </c>
      <c r="F18" s="222">
        <f t="shared" si="6"/>
        <v>0.1111111111111111</v>
      </c>
      <c r="G18" s="223">
        <v>0.20500000000000002</v>
      </c>
      <c r="H18" s="224">
        <f t="shared" si="1"/>
        <v>2.2777777777777779E-2</v>
      </c>
      <c r="I18" s="223">
        <v>0.51200000000000001</v>
      </c>
      <c r="J18" s="225">
        <f t="shared" si="2"/>
        <v>5.6888888888888885E-2</v>
      </c>
      <c r="K18" s="223">
        <v>0.72050000000000014</v>
      </c>
      <c r="L18" s="225">
        <f t="shared" si="3"/>
        <v>8.005555555555556E-2</v>
      </c>
      <c r="M18" s="223">
        <v>0.96750000000000036</v>
      </c>
      <c r="N18" s="224">
        <f t="shared" si="4"/>
        <v>0.10750000000000004</v>
      </c>
      <c r="O18" s="208"/>
      <c r="P18" s="208"/>
      <c r="Q18" s="208"/>
      <c r="R18" s="208"/>
      <c r="S18" s="208"/>
      <c r="T18" s="208"/>
      <c r="U18" s="208"/>
      <c r="V18" s="208"/>
      <c r="W18" s="208"/>
      <c r="X18" s="208"/>
      <c r="Y18" s="208"/>
      <c r="Z18" s="208"/>
      <c r="AA18" s="208"/>
      <c r="AB18" s="208"/>
      <c r="AC18" s="208"/>
      <c r="AD18" s="208"/>
      <c r="AE18" s="208"/>
      <c r="AF18" s="208"/>
      <c r="AG18" s="208"/>
      <c r="AH18" s="208"/>
      <c r="AI18" s="208"/>
      <c r="AJ18" s="208"/>
      <c r="AK18" s="208"/>
      <c r="AL18" s="208"/>
      <c r="AM18" s="208"/>
      <c r="AN18" s="208"/>
      <c r="AO18" s="208"/>
      <c r="AP18" s="208"/>
      <c r="AQ18" s="328" t="s">
        <v>92</v>
      </c>
      <c r="AR18" s="329">
        <v>1.0000000000000002</v>
      </c>
      <c r="AS18" s="262">
        <v>0.25</v>
      </c>
      <c r="AT18" s="262">
        <v>0.4498000000000002</v>
      </c>
      <c r="AU18" s="262">
        <v>0.54000000000000015</v>
      </c>
      <c r="AV18" s="330">
        <v>0.92000000000000037</v>
      </c>
      <c r="AW18" s="208"/>
      <c r="AX18" s="208"/>
      <c r="AY18" s="328" t="s">
        <v>92</v>
      </c>
      <c r="AZ18" s="329">
        <v>30</v>
      </c>
      <c r="BA18" s="262">
        <v>3</v>
      </c>
      <c r="BB18" s="337">
        <v>33</v>
      </c>
      <c r="BC18" s="227"/>
      <c r="BD18" s="228"/>
      <c r="BE18" s="208"/>
      <c r="BF18" s="208"/>
      <c r="BG18" s="208"/>
      <c r="BH18" s="208"/>
      <c r="BI18" s="208"/>
      <c r="BJ18" s="319" t="s">
        <v>329</v>
      </c>
      <c r="BK18" s="319" t="s">
        <v>251</v>
      </c>
      <c r="BL18" s="319" t="s">
        <v>330</v>
      </c>
      <c r="BM18" s="339">
        <v>1.2500000000000001E-2</v>
      </c>
      <c r="BN18" s="340">
        <v>44593</v>
      </c>
      <c r="BO18" s="341">
        <v>44804</v>
      </c>
      <c r="BP18" s="336">
        <v>0.01</v>
      </c>
      <c r="BQ18" s="208"/>
      <c r="BR18" s="208"/>
      <c r="BS18" s="208"/>
      <c r="BT18" s="208"/>
      <c r="BU18" s="208"/>
      <c r="BV18" s="208"/>
      <c r="BW18" s="208"/>
      <c r="BX18" s="208"/>
      <c r="BY18" s="208"/>
    </row>
    <row r="19" spans="1:77" ht="18.75">
      <c r="A19" s="303" t="s">
        <v>1864</v>
      </c>
      <c r="B19" s="304"/>
      <c r="C19" s="304"/>
      <c r="D19" s="305"/>
      <c r="E19" s="233">
        <f t="shared" ref="E19:N19" si="7">SUM(E3:E18)</f>
        <v>9</v>
      </c>
      <c r="F19" s="234">
        <f t="shared" si="7"/>
        <v>1.0000000000000002</v>
      </c>
      <c r="G19" s="235">
        <f t="shared" si="7"/>
        <v>2.5236499999999999</v>
      </c>
      <c r="H19" s="236">
        <f t="shared" si="7"/>
        <v>0.28040555555555563</v>
      </c>
      <c r="I19" s="237">
        <f t="shared" si="7"/>
        <v>4.7678750000000019</v>
      </c>
      <c r="J19" s="238">
        <f t="shared" si="7"/>
        <v>0.52976388888888903</v>
      </c>
      <c r="K19" s="239">
        <f t="shared" si="7"/>
        <v>6.584900000000002</v>
      </c>
      <c r="L19" s="240">
        <f>SUM(L3:L18)</f>
        <v>0.73165555555555561</v>
      </c>
      <c r="M19" s="241">
        <f t="shared" si="7"/>
        <v>8.5505000000000031</v>
      </c>
      <c r="N19" s="242">
        <f t="shared" si="7"/>
        <v>0.95005555555555554</v>
      </c>
      <c r="O19" s="243"/>
      <c r="P19" s="243"/>
      <c r="Q19" s="243"/>
      <c r="R19" s="243"/>
      <c r="S19" s="243"/>
      <c r="T19" s="243"/>
      <c r="U19" s="243"/>
      <c r="V19" s="243"/>
      <c r="W19" s="243"/>
      <c r="X19" s="243"/>
      <c r="Y19" s="243"/>
      <c r="Z19" s="243"/>
      <c r="AA19" s="243"/>
      <c r="AB19" s="243"/>
      <c r="AC19" s="243"/>
      <c r="AD19" s="243"/>
      <c r="AE19" s="243"/>
      <c r="AF19" s="243"/>
      <c r="AG19" s="243"/>
      <c r="AH19" s="243"/>
      <c r="AI19" s="243"/>
      <c r="AJ19" s="243"/>
      <c r="AK19" s="243"/>
      <c r="AL19" s="243"/>
      <c r="AM19" s="243"/>
      <c r="AN19" s="243"/>
      <c r="AO19" s="243"/>
      <c r="AP19" s="243"/>
      <c r="AQ19" s="328" t="s">
        <v>98</v>
      </c>
      <c r="AR19" s="329">
        <v>1.0000000000000002</v>
      </c>
      <c r="AS19" s="262">
        <v>0.20500000000000002</v>
      </c>
      <c r="AT19" s="262">
        <v>0.51200000000000001</v>
      </c>
      <c r="AU19" s="262">
        <v>0.72050000000000014</v>
      </c>
      <c r="AV19" s="330">
        <v>0.96750000000000036</v>
      </c>
      <c r="AW19" s="243"/>
      <c r="AX19" s="243"/>
      <c r="AY19" s="328" t="s">
        <v>98</v>
      </c>
      <c r="AZ19" s="329">
        <v>16</v>
      </c>
      <c r="BA19" s="262">
        <v>2</v>
      </c>
      <c r="BB19" s="337">
        <v>18</v>
      </c>
      <c r="BC19" s="247"/>
      <c r="BD19" s="228"/>
      <c r="BE19" s="243"/>
      <c r="BF19" s="243"/>
      <c r="BG19" s="243"/>
      <c r="BH19" s="243"/>
      <c r="BI19" s="243"/>
      <c r="BJ19" s="342"/>
      <c r="BK19" s="319" t="s">
        <v>1862</v>
      </c>
      <c r="BL19" s="321"/>
      <c r="BM19" s="321"/>
      <c r="BN19" s="321"/>
      <c r="BO19" s="321"/>
      <c r="BP19" s="336">
        <v>0.01</v>
      </c>
      <c r="BQ19" s="243"/>
      <c r="BR19" s="243"/>
      <c r="BS19" s="243"/>
      <c r="BT19" s="243"/>
      <c r="BU19" s="243"/>
      <c r="BV19" s="243"/>
      <c r="BW19" s="243"/>
      <c r="BX19" s="243"/>
      <c r="BY19" s="243"/>
    </row>
    <row r="20" spans="1:77">
      <c r="A20" s="227"/>
      <c r="B20" s="208"/>
      <c r="C20" s="248"/>
      <c r="D20" s="248"/>
      <c r="E20" s="208"/>
      <c r="F20" s="208"/>
      <c r="G20" s="208"/>
      <c r="H20" s="208"/>
      <c r="I20" s="208"/>
      <c r="J20" s="208"/>
      <c r="K20" s="208"/>
      <c r="L20" s="208"/>
      <c r="M20" s="208"/>
      <c r="N20" s="208"/>
      <c r="O20" s="208"/>
      <c r="P20" s="208"/>
      <c r="Q20" s="208"/>
      <c r="R20" s="208"/>
      <c r="S20" s="208"/>
      <c r="T20" s="208"/>
      <c r="U20" s="208"/>
      <c r="V20" s="208"/>
      <c r="W20" s="208"/>
      <c r="X20" s="208"/>
      <c r="Y20" s="208"/>
      <c r="Z20" s="208"/>
      <c r="AA20" s="208"/>
      <c r="AB20" s="208"/>
      <c r="AC20" s="208"/>
      <c r="AD20" s="208"/>
      <c r="AE20" s="208"/>
      <c r="AF20" s="208"/>
      <c r="AG20" s="208"/>
      <c r="AH20" s="208"/>
      <c r="AI20" s="208"/>
      <c r="AJ20" s="208"/>
      <c r="AK20" s="208"/>
      <c r="AL20" s="208"/>
      <c r="AM20" s="208"/>
      <c r="AN20" s="208"/>
      <c r="AO20" s="208"/>
      <c r="AP20" s="208"/>
      <c r="AQ20" s="331" t="s">
        <v>1907</v>
      </c>
      <c r="AR20" s="332">
        <v>9</v>
      </c>
      <c r="AS20" s="333">
        <v>2.5236499999999999</v>
      </c>
      <c r="AT20" s="333">
        <v>4.7678750000000019</v>
      </c>
      <c r="AU20" s="333">
        <v>6.584900000000002</v>
      </c>
      <c r="AV20" s="334">
        <v>8.5505000000000031</v>
      </c>
      <c r="AW20" s="208"/>
      <c r="AX20" s="208"/>
      <c r="AY20" s="331" t="s">
        <v>1907</v>
      </c>
      <c r="AZ20" s="332">
        <v>197</v>
      </c>
      <c r="BA20" s="333">
        <v>24</v>
      </c>
      <c r="BB20" s="338">
        <v>221</v>
      </c>
      <c r="BC20" s="227"/>
      <c r="BD20" s="210"/>
      <c r="BE20" s="208"/>
      <c r="BF20" s="208"/>
      <c r="BG20" s="208"/>
      <c r="BH20" s="208"/>
      <c r="BI20" s="208"/>
      <c r="BJ20" s="319" t="s">
        <v>1863</v>
      </c>
      <c r="BK20" s="321"/>
      <c r="BL20" s="321"/>
      <c r="BM20" s="321"/>
      <c r="BN20" s="321"/>
      <c r="BO20" s="321"/>
      <c r="BP20" s="336">
        <v>0.01</v>
      </c>
      <c r="BQ20" s="208"/>
      <c r="BR20" s="208"/>
      <c r="BS20" s="208"/>
      <c r="BT20" s="208"/>
      <c r="BU20" s="208"/>
      <c r="BV20" s="208"/>
      <c r="BW20" s="208"/>
      <c r="BX20" s="208"/>
      <c r="BY20" s="208"/>
    </row>
    <row r="21" spans="1:77">
      <c r="A21" s="227"/>
      <c r="B21" s="208"/>
      <c r="C21" s="248"/>
      <c r="D21" s="248"/>
      <c r="E21" s="208"/>
      <c r="F21" s="208"/>
      <c r="G21" s="208"/>
      <c r="H21" s="208"/>
      <c r="I21" s="208"/>
      <c r="J21" s="208"/>
      <c r="K21" s="208"/>
      <c r="L21" s="208"/>
      <c r="M21" s="208"/>
      <c r="N21" s="208"/>
      <c r="O21" s="208"/>
      <c r="P21" s="208"/>
      <c r="Q21" s="208"/>
      <c r="R21" s="208"/>
      <c r="S21" s="208"/>
      <c r="T21" s="208"/>
      <c r="U21" s="208"/>
      <c r="V21" s="208"/>
      <c r="W21" s="208"/>
      <c r="X21" s="208"/>
      <c r="Y21" s="208"/>
      <c r="Z21" s="208"/>
      <c r="AA21" s="208"/>
      <c r="AB21" s="208"/>
      <c r="AC21" s="208"/>
      <c r="AD21" s="208"/>
      <c r="AE21" s="208"/>
      <c r="AF21" s="208"/>
      <c r="AG21" s="208"/>
      <c r="AH21" s="208"/>
      <c r="AI21" s="208"/>
      <c r="AJ21" s="208"/>
      <c r="AK21" s="208"/>
      <c r="AL21" s="208"/>
      <c r="AM21" s="208"/>
      <c r="AN21" s="208"/>
      <c r="AO21" s="208"/>
      <c r="AP21" s="208"/>
      <c r="AQ21" s="249" t="s">
        <v>1867</v>
      </c>
      <c r="AR21" s="250" t="s">
        <v>1868</v>
      </c>
      <c r="AS21" s="208"/>
      <c r="AT21" s="208"/>
      <c r="AU21" s="306" t="s">
        <v>1869</v>
      </c>
      <c r="AV21" s="305"/>
      <c r="AW21" s="208"/>
      <c r="AX21" s="208"/>
      <c r="AY21" s="208"/>
      <c r="AZ21" s="209"/>
      <c r="BA21" s="208"/>
      <c r="BB21" s="208"/>
      <c r="BC21" s="208"/>
      <c r="BD21" s="210"/>
      <c r="BE21" s="208"/>
      <c r="BF21" s="208"/>
      <c r="BG21" s="208"/>
      <c r="BH21" s="208"/>
      <c r="BI21" s="208"/>
      <c r="BJ21" s="319" t="s">
        <v>1696</v>
      </c>
      <c r="BK21" s="319" t="s">
        <v>1718</v>
      </c>
      <c r="BL21" s="319" t="s">
        <v>1719</v>
      </c>
      <c r="BM21" s="339">
        <v>0.05</v>
      </c>
      <c r="BN21" s="340">
        <v>44713</v>
      </c>
      <c r="BO21" s="341">
        <v>44742</v>
      </c>
      <c r="BP21" s="336">
        <v>0</v>
      </c>
      <c r="BQ21" s="208"/>
      <c r="BR21" s="208"/>
      <c r="BS21" s="208"/>
      <c r="BT21" s="208"/>
      <c r="BU21" s="208"/>
      <c r="BV21" s="208"/>
      <c r="BW21" s="208"/>
      <c r="BX21" s="208"/>
      <c r="BY21" s="208"/>
    </row>
    <row r="22" spans="1:77">
      <c r="A22" s="227"/>
      <c r="B22" s="208"/>
      <c r="C22" s="248"/>
      <c r="D22" s="248"/>
      <c r="E22" s="208"/>
      <c r="F22" s="208"/>
      <c r="G22" s="208"/>
      <c r="H22" s="208"/>
      <c r="I22" s="208"/>
      <c r="J22" s="208"/>
      <c r="K22" s="208"/>
      <c r="L22" s="208"/>
      <c r="M22" s="208"/>
      <c r="N22" s="208"/>
      <c r="O22" s="208"/>
      <c r="P22" s="208"/>
      <c r="Q22" s="208"/>
      <c r="R22" s="208"/>
      <c r="S22" s="208"/>
      <c r="T22" s="208"/>
      <c r="U22" s="208"/>
      <c r="V22" s="208"/>
      <c r="W22" s="208"/>
      <c r="X22" s="208"/>
      <c r="Y22" s="208"/>
      <c r="Z22" s="208"/>
      <c r="AA22" s="208"/>
      <c r="AB22" s="208"/>
      <c r="AC22" s="208"/>
      <c r="AD22" s="208"/>
      <c r="AE22" s="208"/>
      <c r="AF22" s="208"/>
      <c r="AG22" s="208"/>
      <c r="AH22" s="208"/>
      <c r="AI22" s="208"/>
      <c r="AJ22" s="208"/>
      <c r="AK22" s="208"/>
      <c r="AL22" s="208"/>
      <c r="AM22" s="208"/>
      <c r="AN22" s="208"/>
      <c r="AO22" s="208"/>
      <c r="AP22" s="208"/>
      <c r="AQ22" s="251" t="s">
        <v>1870</v>
      </c>
      <c r="AR22" s="248" t="str">
        <f t="shared" ref="AR22:AR25" si="8">AS3</f>
        <v>SUM de AVANCE
 VERIFICADO
 TRIM 1</v>
      </c>
      <c r="AS22" s="252">
        <v>1</v>
      </c>
      <c r="AT22" s="208"/>
      <c r="AU22" s="253" t="s">
        <v>1871</v>
      </c>
      <c r="AV22" s="253" t="s">
        <v>1872</v>
      </c>
      <c r="AW22" s="208"/>
      <c r="AX22" s="208"/>
      <c r="AY22" s="208"/>
      <c r="AZ22" s="209" t="s">
        <v>221</v>
      </c>
      <c r="BA22" s="208">
        <f>BA20</f>
        <v>24</v>
      </c>
      <c r="BB22" s="248">
        <f>AZ20/BB20</f>
        <v>0.89140271493212675</v>
      </c>
      <c r="BC22" s="208"/>
      <c r="BD22" s="210"/>
      <c r="BE22" s="208"/>
      <c r="BF22" s="208"/>
      <c r="BG22" s="208"/>
      <c r="BH22" s="208"/>
      <c r="BI22" s="208"/>
      <c r="BJ22" s="342"/>
      <c r="BK22" s="319" t="s">
        <v>1865</v>
      </c>
      <c r="BL22" s="321"/>
      <c r="BM22" s="321"/>
      <c r="BN22" s="321"/>
      <c r="BO22" s="321"/>
      <c r="BP22" s="336">
        <v>0</v>
      </c>
      <c r="BQ22" s="208"/>
      <c r="BR22" s="208"/>
      <c r="BS22" s="208"/>
      <c r="BT22" s="208"/>
      <c r="BU22" s="208"/>
      <c r="BV22" s="208"/>
      <c r="BW22" s="208"/>
      <c r="BX22" s="208"/>
      <c r="BY22" s="208"/>
    </row>
    <row r="23" spans="1:77">
      <c r="A23" s="227"/>
      <c r="B23" s="208"/>
      <c r="C23" s="248"/>
      <c r="D23" s="248"/>
      <c r="E23" s="208"/>
      <c r="F23" s="208"/>
      <c r="G23" s="208"/>
      <c r="H23" s="208"/>
      <c r="I23" s="208"/>
      <c r="J23" s="208"/>
      <c r="K23" s="208"/>
      <c r="L23" s="208"/>
      <c r="M23" s="208"/>
      <c r="N23" s="208"/>
      <c r="O23" s="208"/>
      <c r="P23" s="208"/>
      <c r="Q23" s="208"/>
      <c r="R23" s="208"/>
      <c r="S23" s="208"/>
      <c r="T23" s="208"/>
      <c r="U23" s="208"/>
      <c r="V23" s="208"/>
      <c r="W23" s="208"/>
      <c r="X23" s="208"/>
      <c r="Y23" s="208"/>
      <c r="Z23" s="208"/>
      <c r="AA23" s="208"/>
      <c r="AB23" s="208"/>
      <c r="AC23" s="208"/>
      <c r="AD23" s="208"/>
      <c r="AE23" s="208"/>
      <c r="AF23" s="208"/>
      <c r="AG23" s="208"/>
      <c r="AH23" s="208"/>
      <c r="AI23" s="208"/>
      <c r="AJ23" s="208"/>
      <c r="AK23" s="208"/>
      <c r="AL23" s="208"/>
      <c r="AM23" s="208"/>
      <c r="AN23" s="208"/>
      <c r="AO23" s="208"/>
      <c r="AP23" s="208"/>
      <c r="AQ23" s="251" t="s">
        <v>1874</v>
      </c>
      <c r="AR23" s="248">
        <f t="shared" si="8"/>
        <v>0.32</v>
      </c>
      <c r="AS23" s="252">
        <v>1</v>
      </c>
      <c r="AT23" s="208"/>
      <c r="AU23" s="254">
        <f>H19</f>
        <v>0.28040555555555563</v>
      </c>
      <c r="AV23" s="221">
        <f>100%-AU23</f>
        <v>0.71959444444444443</v>
      </c>
      <c r="AW23" s="208"/>
      <c r="AX23" s="208"/>
      <c r="AY23" s="208"/>
      <c r="AZ23" s="255" t="s">
        <v>337</v>
      </c>
      <c r="BA23" s="208">
        <f>BB20</f>
        <v>221</v>
      </c>
      <c r="BB23" s="248">
        <f>BA20/BB20</f>
        <v>0.10859728506787331</v>
      </c>
      <c r="BC23" s="208"/>
      <c r="BD23" s="210"/>
      <c r="BE23" s="208"/>
      <c r="BF23" s="208"/>
      <c r="BG23" s="208"/>
      <c r="BH23" s="208"/>
      <c r="BI23" s="208"/>
      <c r="BJ23" s="319" t="s">
        <v>1866</v>
      </c>
      <c r="BK23" s="321"/>
      <c r="BL23" s="321"/>
      <c r="BM23" s="321"/>
      <c r="BN23" s="321"/>
      <c r="BO23" s="321"/>
      <c r="BP23" s="336">
        <v>0</v>
      </c>
      <c r="BQ23" s="208"/>
      <c r="BR23" s="208"/>
      <c r="BS23" s="208"/>
      <c r="BT23" s="208"/>
      <c r="BU23" s="208"/>
      <c r="BV23" s="208"/>
      <c r="BW23" s="208"/>
      <c r="BX23" s="208"/>
      <c r="BY23" s="208"/>
    </row>
    <row r="24" spans="1:77">
      <c r="A24" s="227"/>
      <c r="B24" s="208"/>
      <c r="C24" s="248"/>
      <c r="D24" s="248"/>
      <c r="E24" s="208"/>
      <c r="F24" s="208"/>
      <c r="G24" s="208"/>
      <c r="H24" s="208"/>
      <c r="I24" s="208"/>
      <c r="J24" s="208"/>
      <c r="K24" s="208"/>
      <c r="L24" s="208"/>
      <c r="M24" s="208"/>
      <c r="N24" s="208"/>
      <c r="O24" s="208"/>
      <c r="P24" s="208"/>
      <c r="Q24" s="208"/>
      <c r="R24" s="208"/>
      <c r="S24" s="208"/>
      <c r="T24" s="208"/>
      <c r="U24" s="208"/>
      <c r="V24" s="208"/>
      <c r="W24" s="208"/>
      <c r="X24" s="208"/>
      <c r="Y24" s="208"/>
      <c r="Z24" s="208"/>
      <c r="AA24" s="208"/>
      <c r="AB24" s="208"/>
      <c r="AC24" s="208"/>
      <c r="AD24" s="208"/>
      <c r="AE24" s="208"/>
      <c r="AF24" s="208"/>
      <c r="AG24" s="208"/>
      <c r="AH24" s="208"/>
      <c r="AI24" s="208"/>
      <c r="AJ24" s="208"/>
      <c r="AK24" s="208"/>
      <c r="AL24" s="208"/>
      <c r="AM24" s="208"/>
      <c r="AN24" s="208"/>
      <c r="AO24" s="208"/>
      <c r="AP24" s="208"/>
      <c r="AQ24" s="208" t="s">
        <v>108</v>
      </c>
      <c r="AR24" s="248">
        <f t="shared" si="8"/>
        <v>0.42</v>
      </c>
      <c r="AS24" s="252">
        <v>1</v>
      </c>
      <c r="AT24" s="208"/>
      <c r="AU24" s="208"/>
      <c r="AV24" s="208"/>
      <c r="AW24" s="208"/>
      <c r="AX24" s="208"/>
      <c r="AY24" s="208"/>
      <c r="AZ24" s="209"/>
      <c r="BA24" s="208"/>
      <c r="BB24" s="248"/>
      <c r="BC24" s="208"/>
      <c r="BD24" s="210"/>
      <c r="BE24" s="208"/>
      <c r="BF24" s="208"/>
      <c r="BG24" s="208"/>
      <c r="BH24" s="208"/>
      <c r="BI24" s="208"/>
      <c r="BJ24" s="319" t="s">
        <v>1384</v>
      </c>
      <c r="BK24" s="319" t="s">
        <v>1393</v>
      </c>
      <c r="BL24" s="319" t="s">
        <v>1394</v>
      </c>
      <c r="BM24" s="339">
        <v>0.09</v>
      </c>
      <c r="BN24" s="340">
        <v>44652</v>
      </c>
      <c r="BO24" s="341">
        <v>44834</v>
      </c>
      <c r="BP24" s="336">
        <v>0.02</v>
      </c>
      <c r="BQ24" s="208"/>
      <c r="BR24" s="208"/>
      <c r="BS24" s="208"/>
      <c r="BT24" s="208"/>
      <c r="BU24" s="208"/>
      <c r="BV24" s="208"/>
      <c r="BW24" s="208"/>
      <c r="BX24" s="208"/>
      <c r="BY24" s="208"/>
    </row>
    <row r="25" spans="1:77" ht="33" customHeight="1">
      <c r="A25" s="227"/>
      <c r="B25" s="208"/>
      <c r="C25" s="248"/>
      <c r="D25" s="248"/>
      <c r="E25" s="208"/>
      <c r="F25" s="208"/>
      <c r="G25" s="208"/>
      <c r="H25" s="208"/>
      <c r="I25" s="208"/>
      <c r="J25" s="208"/>
      <c r="K25" s="208"/>
      <c r="L25" s="208"/>
      <c r="M25" s="208"/>
      <c r="N25" s="208"/>
      <c r="O25" s="208"/>
      <c r="P25" s="208"/>
      <c r="Q25" s="208"/>
      <c r="R25" s="208"/>
      <c r="S25" s="208"/>
      <c r="T25" s="208"/>
      <c r="U25" s="208"/>
      <c r="V25" s="208"/>
      <c r="W25" s="208"/>
      <c r="X25" s="208"/>
      <c r="Y25" s="208"/>
      <c r="Z25" s="208"/>
      <c r="AA25" s="208"/>
      <c r="AB25" s="208"/>
      <c r="AC25" s="208"/>
      <c r="AD25" s="208"/>
      <c r="AE25" s="208"/>
      <c r="AF25" s="208"/>
      <c r="AG25" s="208"/>
      <c r="AH25" s="208"/>
      <c r="AI25" s="208"/>
      <c r="AJ25" s="208"/>
      <c r="AK25" s="208"/>
      <c r="AL25" s="208"/>
      <c r="AM25" s="208"/>
      <c r="AN25" s="208"/>
      <c r="AO25" s="208"/>
      <c r="AP25" s="208"/>
      <c r="AQ25" s="208" t="s">
        <v>103</v>
      </c>
      <c r="AR25" s="248">
        <f t="shared" si="8"/>
        <v>0.28570000000000007</v>
      </c>
      <c r="AS25" s="252">
        <v>1</v>
      </c>
      <c r="AT25" s="208"/>
      <c r="AU25" s="208"/>
      <c r="AV25" s="208"/>
      <c r="AW25" s="208"/>
      <c r="AX25" s="208"/>
      <c r="AY25" s="208"/>
      <c r="BC25" s="208"/>
      <c r="BD25" s="210"/>
      <c r="BE25" s="208"/>
      <c r="BF25" s="208"/>
      <c r="BG25" s="208"/>
      <c r="BH25" s="208"/>
      <c r="BI25" s="208"/>
      <c r="BJ25" s="342"/>
      <c r="BK25" s="319" t="s">
        <v>1873</v>
      </c>
      <c r="BL25" s="321"/>
      <c r="BM25" s="321"/>
      <c r="BN25" s="321"/>
      <c r="BO25" s="321"/>
      <c r="BP25" s="336">
        <v>0.02</v>
      </c>
      <c r="BQ25" s="208"/>
      <c r="BR25" s="208"/>
      <c r="BS25" s="208"/>
      <c r="BT25" s="208"/>
      <c r="BU25" s="208"/>
      <c r="BV25" s="208"/>
      <c r="BW25" s="208"/>
      <c r="BX25" s="208"/>
      <c r="BY25" s="208"/>
    </row>
    <row r="26" spans="1:77">
      <c r="A26" s="227"/>
      <c r="B26" s="208"/>
      <c r="C26" s="248"/>
      <c r="D26" s="248"/>
      <c r="E26" s="208"/>
      <c r="F26" s="208"/>
      <c r="G26" s="208"/>
      <c r="H26" s="208"/>
      <c r="I26" s="208"/>
      <c r="J26" s="208"/>
      <c r="K26" s="208"/>
      <c r="L26" s="208"/>
      <c r="M26" s="208"/>
      <c r="N26" s="208"/>
      <c r="O26" s="208"/>
      <c r="P26" s="208"/>
      <c r="Q26" s="208"/>
      <c r="R26" s="208"/>
      <c r="S26" s="208"/>
      <c r="T26" s="208"/>
      <c r="U26" s="208"/>
      <c r="V26" s="208"/>
      <c r="W26" s="208"/>
      <c r="X26" s="208"/>
      <c r="Y26" s="208"/>
      <c r="Z26" s="208"/>
      <c r="AA26" s="208"/>
      <c r="AB26" s="208"/>
      <c r="AC26" s="208"/>
      <c r="AD26" s="208"/>
      <c r="AE26" s="208"/>
      <c r="AF26" s="208"/>
      <c r="AG26" s="208"/>
      <c r="AH26" s="208"/>
      <c r="AI26" s="208"/>
      <c r="AJ26" s="208"/>
      <c r="AK26" s="208"/>
      <c r="AL26" s="208"/>
      <c r="AM26" s="208"/>
      <c r="AN26" s="208"/>
      <c r="AO26" s="208"/>
      <c r="AP26" s="208"/>
      <c r="AQ26" s="251" t="s">
        <v>1844</v>
      </c>
      <c r="AR26" s="248">
        <f>SUM(AS7:AS10)</f>
        <v>0.52895000000000003</v>
      </c>
      <c r="AS26" s="252">
        <v>1</v>
      </c>
      <c r="AT26" s="208"/>
      <c r="AU26" s="208"/>
      <c r="AV26" s="208"/>
      <c r="AW26" s="208"/>
      <c r="AX26" s="208"/>
      <c r="AY26" s="344" t="s">
        <v>183</v>
      </c>
      <c r="AZ26" s="345" t="s">
        <v>92</v>
      </c>
      <c r="BA26" s="208"/>
      <c r="BB26" s="208"/>
      <c r="BC26" s="208"/>
      <c r="BD26" s="210"/>
      <c r="BE26" s="208"/>
      <c r="BF26" s="208"/>
      <c r="BG26" s="208"/>
      <c r="BH26" s="208"/>
      <c r="BI26" s="208"/>
      <c r="BJ26" s="319" t="s">
        <v>1875</v>
      </c>
      <c r="BK26" s="321"/>
      <c r="BL26" s="321"/>
      <c r="BM26" s="321"/>
      <c r="BN26" s="321"/>
      <c r="BO26" s="321"/>
      <c r="BP26" s="336">
        <v>0.02</v>
      </c>
      <c r="BQ26" s="208"/>
      <c r="BR26" s="208"/>
      <c r="BS26" s="208"/>
      <c r="BT26" s="208"/>
      <c r="BU26" s="208"/>
      <c r="BV26" s="208"/>
      <c r="BW26" s="208"/>
      <c r="BX26" s="208"/>
      <c r="BY26" s="208"/>
    </row>
    <row r="27" spans="1:77">
      <c r="A27" s="227"/>
      <c r="B27" s="208"/>
      <c r="C27" s="248"/>
      <c r="D27" s="248"/>
      <c r="E27" s="208"/>
      <c r="F27" s="208"/>
      <c r="G27" s="208"/>
      <c r="H27" s="208"/>
      <c r="I27" s="208"/>
      <c r="J27" s="208"/>
      <c r="K27" s="208"/>
      <c r="L27" s="208"/>
      <c r="M27" s="208"/>
      <c r="N27" s="208"/>
      <c r="O27" s="208"/>
      <c r="P27" s="208"/>
      <c r="Q27" s="208"/>
      <c r="R27" s="208"/>
      <c r="S27" s="208"/>
      <c r="T27" s="208"/>
      <c r="U27" s="208"/>
      <c r="V27" s="208"/>
      <c r="W27" s="208"/>
      <c r="X27" s="208"/>
      <c r="Y27" s="208"/>
      <c r="Z27" s="208"/>
      <c r="AA27" s="208"/>
      <c r="AB27" s="208"/>
      <c r="AC27" s="208"/>
      <c r="AD27" s="208"/>
      <c r="AE27" s="208"/>
      <c r="AF27" s="208"/>
      <c r="AG27" s="208"/>
      <c r="AH27" s="208"/>
      <c r="AI27" s="208"/>
      <c r="AJ27" s="208"/>
      <c r="AK27" s="208"/>
      <c r="AL27" s="208"/>
      <c r="AM27" s="208"/>
      <c r="AN27" s="208"/>
      <c r="AO27" s="208"/>
      <c r="AP27" s="208"/>
      <c r="AQ27" s="208" t="s">
        <v>83</v>
      </c>
      <c r="AR27" s="248">
        <f>SUM(AS11:AS12)</f>
        <v>0.23924999999999999</v>
      </c>
      <c r="AS27" s="252">
        <v>1</v>
      </c>
      <c r="AT27" s="208"/>
      <c r="AU27" s="208"/>
      <c r="AV27" s="208"/>
      <c r="AW27" s="208"/>
      <c r="AX27" s="208"/>
      <c r="AY27" s="208"/>
      <c r="AZ27" s="209"/>
      <c r="BA27" s="208"/>
      <c r="BB27" s="208"/>
      <c r="BC27" s="208"/>
      <c r="BD27" s="210"/>
      <c r="BE27" s="208"/>
      <c r="BF27" s="208"/>
      <c r="BG27" s="208"/>
      <c r="BH27" s="208"/>
      <c r="BI27" s="208"/>
      <c r="BJ27" s="319" t="s">
        <v>1240</v>
      </c>
      <c r="BK27" s="319" t="s">
        <v>1325</v>
      </c>
      <c r="BL27" s="319" t="s">
        <v>1326</v>
      </c>
      <c r="BM27" s="339">
        <v>0.04</v>
      </c>
      <c r="BN27" s="340">
        <v>44562</v>
      </c>
      <c r="BO27" s="341">
        <v>44651</v>
      </c>
      <c r="BP27" s="336">
        <v>0.03</v>
      </c>
      <c r="BQ27" s="208"/>
      <c r="BR27" s="208"/>
      <c r="BS27" s="208"/>
      <c r="BT27" s="208"/>
      <c r="BU27" s="208"/>
      <c r="BV27" s="208"/>
      <c r="BW27" s="208"/>
      <c r="BX27" s="208"/>
      <c r="BY27" s="208"/>
    </row>
    <row r="28" spans="1:77">
      <c r="A28" s="227"/>
      <c r="B28" s="208"/>
      <c r="C28" s="248"/>
      <c r="D28" s="248"/>
      <c r="E28" s="208"/>
      <c r="F28" s="208"/>
      <c r="G28" s="208"/>
      <c r="H28" s="208"/>
      <c r="I28" s="208"/>
      <c r="J28" s="208"/>
      <c r="K28" s="208"/>
      <c r="L28" s="208"/>
      <c r="M28" s="208"/>
      <c r="N28" s="208"/>
      <c r="O28" s="208"/>
      <c r="P28" s="208"/>
      <c r="Q28" s="208"/>
      <c r="R28" s="208"/>
      <c r="S28" s="208"/>
      <c r="T28" s="208"/>
      <c r="U28" s="208"/>
      <c r="V28" s="208"/>
      <c r="W28" s="208"/>
      <c r="X28" s="208"/>
      <c r="Y28" s="208"/>
      <c r="Z28" s="208"/>
      <c r="AA28" s="208"/>
      <c r="AB28" s="208"/>
      <c r="AC28" s="208"/>
      <c r="AD28" s="208"/>
      <c r="AE28" s="208"/>
      <c r="AF28" s="208"/>
      <c r="AG28" s="208"/>
      <c r="AH28" s="208"/>
      <c r="AI28" s="208"/>
      <c r="AJ28" s="208"/>
      <c r="AK28" s="208"/>
      <c r="AL28" s="208"/>
      <c r="AM28" s="208"/>
      <c r="AN28" s="208"/>
      <c r="AO28" s="208"/>
      <c r="AP28" s="208"/>
      <c r="AQ28" s="251" t="s">
        <v>1855</v>
      </c>
      <c r="AR28" s="248">
        <f>SUM(AS13:AS16)</f>
        <v>0.25835000000000002</v>
      </c>
      <c r="AS28" s="252">
        <v>1</v>
      </c>
      <c r="AT28" s="208"/>
      <c r="AU28" s="208"/>
      <c r="AV28" s="208"/>
      <c r="AW28" s="208"/>
      <c r="AX28" s="208"/>
      <c r="AY28" s="319"/>
      <c r="AZ28" s="321"/>
      <c r="BA28" s="321"/>
      <c r="BB28" s="320" t="s">
        <v>1909</v>
      </c>
      <c r="BC28" s="322"/>
      <c r="BD28" s="210"/>
      <c r="BE28" s="208"/>
      <c r="BF28" s="208"/>
      <c r="BG28" s="208"/>
      <c r="BH28" s="208"/>
      <c r="BI28" s="208"/>
      <c r="BJ28" s="342"/>
      <c r="BK28" s="319" t="s">
        <v>1876</v>
      </c>
      <c r="BL28" s="321"/>
      <c r="BM28" s="321"/>
      <c r="BN28" s="321"/>
      <c r="BO28" s="321"/>
      <c r="BP28" s="336">
        <v>0.03</v>
      </c>
      <c r="BQ28" s="208"/>
      <c r="BR28" s="208"/>
      <c r="BS28" s="208"/>
      <c r="BT28" s="208"/>
      <c r="BU28" s="208"/>
      <c r="BV28" s="208"/>
      <c r="BW28" s="208"/>
      <c r="BX28" s="208"/>
      <c r="BY28" s="208"/>
    </row>
    <row r="29" spans="1:77">
      <c r="A29" s="227"/>
      <c r="B29" s="208"/>
      <c r="C29" s="248"/>
      <c r="D29" s="248"/>
      <c r="E29" s="208"/>
      <c r="F29" s="208"/>
      <c r="G29" s="208"/>
      <c r="H29" s="208"/>
      <c r="I29" s="208"/>
      <c r="J29" s="208"/>
      <c r="K29" s="208"/>
      <c r="L29" s="208"/>
      <c r="M29" s="208"/>
      <c r="N29" s="208"/>
      <c r="O29" s="208"/>
      <c r="P29" s="208"/>
      <c r="Q29" s="208"/>
      <c r="R29" s="208"/>
      <c r="S29" s="208"/>
      <c r="T29" s="208"/>
      <c r="U29" s="208"/>
      <c r="V29" s="208"/>
      <c r="W29" s="208"/>
      <c r="X29" s="208"/>
      <c r="Y29" s="208"/>
      <c r="Z29" s="208"/>
      <c r="AA29" s="208"/>
      <c r="AB29" s="208"/>
      <c r="AC29" s="208"/>
      <c r="AD29" s="208"/>
      <c r="AE29" s="208"/>
      <c r="AF29" s="208"/>
      <c r="AG29" s="208"/>
      <c r="AH29" s="208"/>
      <c r="AI29" s="208"/>
      <c r="AJ29" s="208"/>
      <c r="AK29" s="208"/>
      <c r="AL29" s="208"/>
      <c r="AM29" s="208"/>
      <c r="AN29" s="208"/>
      <c r="AO29" s="208"/>
      <c r="AP29" s="208"/>
      <c r="AQ29" s="208" t="s">
        <v>92</v>
      </c>
      <c r="AR29" s="248">
        <f t="shared" ref="AR29:AR30" si="9">AS17</f>
        <v>1.6399999999999998E-2</v>
      </c>
      <c r="AS29" s="252">
        <v>1</v>
      </c>
      <c r="AT29" s="208"/>
      <c r="AU29" s="208"/>
      <c r="AV29" s="208"/>
      <c r="AW29" s="208"/>
      <c r="AX29" s="208"/>
      <c r="AY29" s="320" t="s">
        <v>179</v>
      </c>
      <c r="AZ29" s="320" t="s">
        <v>147</v>
      </c>
      <c r="BA29" s="320" t="s">
        <v>180</v>
      </c>
      <c r="BB29" s="319" t="s">
        <v>1878</v>
      </c>
      <c r="BC29" s="324" t="s">
        <v>1906</v>
      </c>
      <c r="BD29" s="210"/>
      <c r="BE29" s="208"/>
      <c r="BF29" s="208"/>
      <c r="BG29" s="208"/>
      <c r="BH29" s="208"/>
      <c r="BI29" s="208"/>
      <c r="BJ29" s="342"/>
      <c r="BK29" s="319" t="s">
        <v>1295</v>
      </c>
      <c r="BL29" s="319" t="s">
        <v>1308</v>
      </c>
      <c r="BM29" s="339">
        <v>0.02</v>
      </c>
      <c r="BN29" s="340">
        <v>44562</v>
      </c>
      <c r="BO29" s="341">
        <v>44742</v>
      </c>
      <c r="BP29" s="336">
        <v>0</v>
      </c>
      <c r="BQ29" s="208"/>
      <c r="BR29" s="208"/>
      <c r="BS29" s="208"/>
      <c r="BT29" s="208"/>
      <c r="BU29" s="208"/>
      <c r="BV29" s="208"/>
      <c r="BW29" s="208"/>
      <c r="BX29" s="208"/>
      <c r="BY29" s="208"/>
    </row>
    <row r="30" spans="1:77">
      <c r="A30" s="227"/>
      <c r="B30" s="208"/>
      <c r="C30" s="248"/>
      <c r="D30" s="248"/>
      <c r="E30" s="208"/>
      <c r="F30" s="208"/>
      <c r="G30" s="208"/>
      <c r="H30" s="208"/>
      <c r="I30" s="208"/>
      <c r="J30" s="208"/>
      <c r="K30" s="208"/>
      <c r="L30" s="208"/>
      <c r="M30" s="208"/>
      <c r="N30" s="208"/>
      <c r="O30" s="208"/>
      <c r="P30" s="208"/>
      <c r="Q30" s="208"/>
      <c r="R30" s="208"/>
      <c r="S30" s="208"/>
      <c r="T30" s="208"/>
      <c r="U30" s="208"/>
      <c r="V30" s="208"/>
      <c r="W30" s="208"/>
      <c r="X30" s="208"/>
      <c r="Y30" s="208"/>
      <c r="Z30" s="208"/>
      <c r="AA30" s="208"/>
      <c r="AB30" s="208"/>
      <c r="AC30" s="208"/>
      <c r="AD30" s="208"/>
      <c r="AE30" s="208"/>
      <c r="AF30" s="208"/>
      <c r="AG30" s="208"/>
      <c r="AH30" s="208"/>
      <c r="AI30" s="208"/>
      <c r="AJ30" s="208"/>
      <c r="AK30" s="208"/>
      <c r="AL30" s="208"/>
      <c r="AM30" s="208"/>
      <c r="AN30" s="208"/>
      <c r="AO30" s="208"/>
      <c r="AP30" s="208"/>
      <c r="AQ30" s="208" t="s">
        <v>98</v>
      </c>
      <c r="AR30" s="248">
        <f t="shared" si="9"/>
        <v>0.25</v>
      </c>
      <c r="AS30" s="252">
        <v>1</v>
      </c>
      <c r="AT30" s="208"/>
      <c r="AU30" s="208"/>
      <c r="AV30" s="208"/>
      <c r="AW30" s="208"/>
      <c r="AX30" s="208"/>
      <c r="AY30" s="319" t="s">
        <v>1240</v>
      </c>
      <c r="AZ30" s="319" t="s">
        <v>1343</v>
      </c>
      <c r="BA30" s="319" t="s">
        <v>1344</v>
      </c>
      <c r="BB30" s="325">
        <v>0.02</v>
      </c>
      <c r="BC30" s="327">
        <v>0.02</v>
      </c>
      <c r="BD30" s="210"/>
      <c r="BE30" s="208"/>
      <c r="BF30" s="208"/>
      <c r="BG30" s="208"/>
      <c r="BH30" s="208"/>
      <c r="BI30" s="208"/>
      <c r="BJ30" s="342"/>
      <c r="BK30" s="319" t="s">
        <v>1877</v>
      </c>
      <c r="BL30" s="321"/>
      <c r="BM30" s="321"/>
      <c r="BN30" s="321"/>
      <c r="BO30" s="321"/>
      <c r="BP30" s="336">
        <v>0</v>
      </c>
      <c r="BQ30" s="208"/>
      <c r="BR30" s="208"/>
      <c r="BS30" s="208"/>
      <c r="BT30" s="208"/>
      <c r="BU30" s="208"/>
      <c r="BV30" s="208"/>
      <c r="BW30" s="208"/>
      <c r="BX30" s="208"/>
      <c r="BY30" s="208"/>
    </row>
    <row r="31" spans="1:77">
      <c r="A31" s="227"/>
      <c r="B31" s="208"/>
      <c r="C31" s="248"/>
      <c r="D31" s="248"/>
      <c r="E31" s="208"/>
      <c r="F31" s="208"/>
      <c r="G31" s="208"/>
      <c r="H31" s="208"/>
      <c r="I31" s="208"/>
      <c r="J31" s="208"/>
      <c r="K31" s="208"/>
      <c r="L31" s="208"/>
      <c r="M31" s="208"/>
      <c r="N31" s="208"/>
      <c r="O31" s="208"/>
      <c r="P31" s="208"/>
      <c r="Q31" s="208"/>
      <c r="R31" s="208"/>
      <c r="S31" s="208"/>
      <c r="T31" s="208"/>
      <c r="U31" s="208"/>
      <c r="V31" s="208"/>
      <c r="W31" s="208"/>
      <c r="X31" s="208"/>
      <c r="Y31" s="208"/>
      <c r="Z31" s="208"/>
      <c r="AA31" s="208"/>
      <c r="AB31" s="208"/>
      <c r="AC31" s="208"/>
      <c r="AD31" s="208"/>
      <c r="AE31" s="208"/>
      <c r="AF31" s="208"/>
      <c r="AG31" s="208"/>
      <c r="AH31" s="208"/>
      <c r="AI31" s="208"/>
      <c r="AJ31" s="208"/>
      <c r="AK31" s="208"/>
      <c r="AL31" s="208"/>
      <c r="AM31" s="208"/>
      <c r="AN31" s="208"/>
      <c r="AO31" s="208"/>
      <c r="AP31" s="208"/>
      <c r="AQ31" s="208"/>
      <c r="AR31" s="208"/>
      <c r="AS31" s="208"/>
      <c r="AT31" s="208"/>
      <c r="AU31" s="208"/>
      <c r="AV31" s="208"/>
      <c r="AW31" s="208"/>
      <c r="AX31" s="208"/>
      <c r="AY31" s="342"/>
      <c r="AZ31" s="319" t="s">
        <v>1880</v>
      </c>
      <c r="BA31" s="321"/>
      <c r="BB31" s="325">
        <v>0.02</v>
      </c>
      <c r="BC31" s="327">
        <v>0.02</v>
      </c>
      <c r="BD31" s="210"/>
      <c r="BE31" s="208"/>
      <c r="BF31" s="208"/>
      <c r="BG31" s="208"/>
      <c r="BH31" s="208"/>
      <c r="BI31" s="208"/>
      <c r="BJ31" s="319" t="s">
        <v>1879</v>
      </c>
      <c r="BK31" s="321"/>
      <c r="BL31" s="321"/>
      <c r="BM31" s="321"/>
      <c r="BN31" s="321"/>
      <c r="BO31" s="321"/>
      <c r="BP31" s="336">
        <v>0.03</v>
      </c>
      <c r="BQ31" s="208"/>
      <c r="BR31" s="208"/>
      <c r="BS31" s="208"/>
      <c r="BT31" s="208"/>
      <c r="BU31" s="208"/>
      <c r="BV31" s="208"/>
      <c r="BW31" s="208"/>
      <c r="BX31" s="208"/>
      <c r="BY31" s="208"/>
    </row>
    <row r="32" spans="1:77">
      <c r="A32" s="227"/>
      <c r="B32" s="208"/>
      <c r="C32" s="248"/>
      <c r="D32" s="248"/>
      <c r="E32" s="208"/>
      <c r="F32" s="208"/>
      <c r="G32" s="208"/>
      <c r="H32" s="208"/>
      <c r="I32" s="208"/>
      <c r="J32" s="208"/>
      <c r="K32" s="208"/>
      <c r="L32" s="208"/>
      <c r="M32" s="208"/>
      <c r="N32" s="208"/>
      <c r="O32" s="208"/>
      <c r="P32" s="208"/>
      <c r="Q32" s="208"/>
      <c r="R32" s="208"/>
      <c r="S32" s="208"/>
      <c r="T32" s="208"/>
      <c r="U32" s="208"/>
      <c r="V32" s="208"/>
      <c r="W32" s="208"/>
      <c r="X32" s="208"/>
      <c r="Y32" s="208"/>
      <c r="Z32" s="208"/>
      <c r="AA32" s="208"/>
      <c r="AB32" s="208"/>
      <c r="AC32" s="208"/>
      <c r="AD32" s="208"/>
      <c r="AE32" s="208"/>
      <c r="AF32" s="208"/>
      <c r="AG32" s="208"/>
      <c r="AH32" s="208"/>
      <c r="AI32" s="208"/>
      <c r="AJ32" s="208"/>
      <c r="AK32" s="208"/>
      <c r="AL32" s="208"/>
      <c r="AM32" s="208"/>
      <c r="AN32" s="208"/>
      <c r="AO32" s="208"/>
      <c r="AP32" s="208"/>
      <c r="AQ32" s="249" t="s">
        <v>1883</v>
      </c>
      <c r="AR32" s="250" t="s">
        <v>1868</v>
      </c>
      <c r="AS32" s="208"/>
      <c r="AT32" s="208"/>
      <c r="AU32" s="307" t="s">
        <v>1884</v>
      </c>
      <c r="AV32" s="305"/>
      <c r="AW32" s="208"/>
      <c r="AX32" s="208"/>
      <c r="AY32" s="342"/>
      <c r="AZ32" s="319" t="s">
        <v>1333</v>
      </c>
      <c r="BA32" s="319" t="s">
        <v>1336</v>
      </c>
      <c r="BB32" s="325">
        <v>0.01</v>
      </c>
      <c r="BC32" s="327">
        <v>0</v>
      </c>
      <c r="BD32" s="210"/>
      <c r="BE32" s="208"/>
      <c r="BF32" s="208"/>
      <c r="BG32" s="208"/>
      <c r="BH32" s="208"/>
      <c r="BI32" s="208"/>
      <c r="BJ32" s="319" t="s">
        <v>1348</v>
      </c>
      <c r="BK32" s="319" t="s">
        <v>1365</v>
      </c>
      <c r="BL32" s="319" t="s">
        <v>1366</v>
      </c>
      <c r="BM32" s="339">
        <v>0.1</v>
      </c>
      <c r="BN32" s="340">
        <v>44593</v>
      </c>
      <c r="BO32" s="341">
        <v>44804</v>
      </c>
      <c r="BP32" s="336">
        <v>7.0000000000000007E-2</v>
      </c>
      <c r="BQ32" s="208"/>
      <c r="BR32" s="208"/>
      <c r="BS32" s="208"/>
      <c r="BT32" s="208"/>
      <c r="BU32" s="208"/>
      <c r="BV32" s="208"/>
      <c r="BW32" s="208"/>
      <c r="BX32" s="208"/>
      <c r="BY32" s="208"/>
    </row>
    <row r="33" spans="1:77">
      <c r="A33" s="227"/>
      <c r="B33" s="208"/>
      <c r="C33" s="248"/>
      <c r="D33" s="248"/>
      <c r="E33" s="208"/>
      <c r="F33" s="208"/>
      <c r="G33" s="208"/>
      <c r="H33" s="208"/>
      <c r="I33" s="208"/>
      <c r="J33" s="208"/>
      <c r="K33" s="208"/>
      <c r="L33" s="208"/>
      <c r="M33" s="208"/>
      <c r="N33" s="208"/>
      <c r="O33" s="208"/>
      <c r="P33" s="208"/>
      <c r="Q33" s="208"/>
      <c r="R33" s="208"/>
      <c r="S33" s="208"/>
      <c r="T33" s="208"/>
      <c r="U33" s="208"/>
      <c r="V33" s="208"/>
      <c r="W33" s="208"/>
      <c r="X33" s="208"/>
      <c r="Y33" s="208"/>
      <c r="Z33" s="208"/>
      <c r="AA33" s="208"/>
      <c r="AB33" s="208"/>
      <c r="AC33" s="208"/>
      <c r="AD33" s="208"/>
      <c r="AE33" s="208"/>
      <c r="AF33" s="208"/>
      <c r="AG33" s="208"/>
      <c r="AH33" s="208"/>
      <c r="AI33" s="208"/>
      <c r="AJ33" s="208"/>
      <c r="AK33" s="208"/>
      <c r="AL33" s="208"/>
      <c r="AM33" s="208"/>
      <c r="AN33" s="208"/>
      <c r="AO33" s="208"/>
      <c r="AP33" s="208"/>
      <c r="AQ33" s="251" t="s">
        <v>1870</v>
      </c>
      <c r="AR33" s="248" t="str">
        <f t="shared" ref="AR33:AR36" si="10">AT3</f>
        <v>SUM of PROCENTAJE DE AVANCE VERIFICADO
(Acumulado)
TRIM 2</v>
      </c>
      <c r="AS33" s="252">
        <v>1</v>
      </c>
      <c r="AT33" s="208"/>
      <c r="AU33" s="253" t="s">
        <v>1871</v>
      </c>
      <c r="AV33" s="253" t="s">
        <v>1872</v>
      </c>
      <c r="AW33" s="208"/>
      <c r="AX33" s="208"/>
      <c r="AY33" s="342"/>
      <c r="AZ33" s="342"/>
      <c r="BA33" s="328" t="s">
        <v>1334</v>
      </c>
      <c r="BB33" s="329">
        <v>0.02</v>
      </c>
      <c r="BC33" s="330">
        <v>0.02</v>
      </c>
      <c r="BD33" s="210"/>
      <c r="BE33" s="208"/>
      <c r="BF33" s="208"/>
      <c r="BG33" s="208"/>
      <c r="BH33" s="208"/>
      <c r="BI33" s="208"/>
      <c r="BJ33" s="342"/>
      <c r="BK33" s="319" t="s">
        <v>1881</v>
      </c>
      <c r="BL33" s="321"/>
      <c r="BM33" s="321"/>
      <c r="BN33" s="321"/>
      <c r="BO33" s="321"/>
      <c r="BP33" s="336">
        <v>7.0000000000000007E-2</v>
      </c>
      <c r="BQ33" s="208"/>
      <c r="BR33" s="208"/>
      <c r="BS33" s="208"/>
      <c r="BT33" s="208"/>
      <c r="BU33" s="208"/>
      <c r="BV33" s="208"/>
      <c r="BW33" s="208"/>
      <c r="BX33" s="208"/>
      <c r="BY33" s="208"/>
    </row>
    <row r="34" spans="1:77">
      <c r="A34" s="227"/>
      <c r="B34" s="208"/>
      <c r="C34" s="248"/>
      <c r="D34" s="248"/>
      <c r="E34" s="208"/>
      <c r="F34" s="208"/>
      <c r="G34" s="208"/>
      <c r="H34" s="208"/>
      <c r="I34" s="208"/>
      <c r="J34" s="208"/>
      <c r="K34" s="208"/>
      <c r="L34" s="208"/>
      <c r="M34" s="208"/>
      <c r="N34" s="208"/>
      <c r="O34" s="208"/>
      <c r="P34" s="208"/>
      <c r="Q34" s="208"/>
      <c r="R34" s="208"/>
      <c r="S34" s="208"/>
      <c r="T34" s="208"/>
      <c r="U34" s="208"/>
      <c r="V34" s="208"/>
      <c r="W34" s="208"/>
      <c r="X34" s="208"/>
      <c r="Y34" s="208"/>
      <c r="Z34" s="208"/>
      <c r="AA34" s="208"/>
      <c r="AB34" s="208"/>
      <c r="AC34" s="208"/>
      <c r="AD34" s="208"/>
      <c r="AE34" s="208"/>
      <c r="AF34" s="208"/>
      <c r="AG34" s="208"/>
      <c r="AH34" s="208"/>
      <c r="AI34" s="208"/>
      <c r="AJ34" s="208"/>
      <c r="AK34" s="208"/>
      <c r="AL34" s="208"/>
      <c r="AM34" s="208"/>
      <c r="AN34" s="208"/>
      <c r="AO34" s="208"/>
      <c r="AP34" s="208"/>
      <c r="AQ34" s="251" t="s">
        <v>1874</v>
      </c>
      <c r="AR34" s="248">
        <f t="shared" si="10"/>
        <v>0.51</v>
      </c>
      <c r="AS34" s="252">
        <v>1</v>
      </c>
      <c r="AT34" s="208"/>
      <c r="AU34" s="254">
        <f>J19</f>
        <v>0.52976388888888903</v>
      </c>
      <c r="AV34" s="221">
        <f>100%-AU34</f>
        <v>0.47023611111111097</v>
      </c>
      <c r="AW34" s="208"/>
      <c r="AX34" s="208"/>
      <c r="AY34" s="342"/>
      <c r="AZ34" s="342"/>
      <c r="BA34" s="328" t="s">
        <v>1340</v>
      </c>
      <c r="BB34" s="329">
        <v>0.02</v>
      </c>
      <c r="BC34" s="330">
        <v>0</v>
      </c>
      <c r="BD34" s="210"/>
      <c r="BE34" s="208"/>
      <c r="BF34" s="208"/>
      <c r="BG34" s="208"/>
      <c r="BH34" s="208"/>
      <c r="BI34" s="208"/>
      <c r="BJ34" s="319" t="s">
        <v>1882</v>
      </c>
      <c r="BK34" s="321"/>
      <c r="BL34" s="321"/>
      <c r="BM34" s="321"/>
      <c r="BN34" s="321"/>
      <c r="BO34" s="321"/>
      <c r="BP34" s="336">
        <v>7.0000000000000007E-2</v>
      </c>
      <c r="BQ34" s="208"/>
      <c r="BR34" s="208"/>
      <c r="BS34" s="208"/>
      <c r="BT34" s="208"/>
      <c r="BU34" s="208"/>
      <c r="BV34" s="208"/>
      <c r="BW34" s="208"/>
      <c r="BX34" s="208"/>
      <c r="BY34" s="208"/>
    </row>
    <row r="35" spans="1:77">
      <c r="A35" s="227"/>
      <c r="B35" s="208"/>
      <c r="C35" s="248"/>
      <c r="D35" s="248"/>
      <c r="E35" s="208"/>
      <c r="F35" s="208"/>
      <c r="G35" s="208"/>
      <c r="H35" s="208"/>
      <c r="I35" s="208"/>
      <c r="J35" s="208"/>
      <c r="K35" s="208"/>
      <c r="L35" s="208"/>
      <c r="M35" s="208"/>
      <c r="N35" s="208"/>
      <c r="O35" s="208"/>
      <c r="P35" s="208"/>
      <c r="Q35" s="208"/>
      <c r="R35" s="208"/>
      <c r="S35" s="208"/>
      <c r="T35" s="208"/>
      <c r="U35" s="208"/>
      <c r="V35" s="208"/>
      <c r="W35" s="208"/>
      <c r="X35" s="208"/>
      <c r="Y35" s="208"/>
      <c r="Z35" s="208"/>
      <c r="AA35" s="208"/>
      <c r="AB35" s="208"/>
      <c r="AC35" s="208"/>
      <c r="AD35" s="208"/>
      <c r="AE35" s="208"/>
      <c r="AF35" s="208"/>
      <c r="AG35" s="208"/>
      <c r="AH35" s="208"/>
      <c r="AI35" s="208"/>
      <c r="AJ35" s="208"/>
      <c r="AK35" s="208"/>
      <c r="AL35" s="208"/>
      <c r="AM35" s="208"/>
      <c r="AN35" s="208"/>
      <c r="AO35" s="208"/>
      <c r="AP35" s="208"/>
      <c r="AQ35" s="208" t="s">
        <v>108</v>
      </c>
      <c r="AR35" s="248">
        <f t="shared" si="10"/>
        <v>0.67</v>
      </c>
      <c r="AS35" s="252">
        <v>1</v>
      </c>
      <c r="AT35" s="208"/>
      <c r="AU35" s="208"/>
      <c r="AV35" s="208"/>
      <c r="AW35" s="208"/>
      <c r="AX35" s="208"/>
      <c r="AY35" s="342"/>
      <c r="AZ35" s="319" t="s">
        <v>1886</v>
      </c>
      <c r="BA35" s="321"/>
      <c r="BB35" s="325">
        <v>0.05</v>
      </c>
      <c r="BC35" s="327">
        <v>0.02</v>
      </c>
      <c r="BD35" s="210"/>
      <c r="BE35" s="208"/>
      <c r="BF35" s="208"/>
      <c r="BG35" s="208"/>
      <c r="BH35" s="208"/>
      <c r="BI35" s="208"/>
      <c r="BJ35" s="319" t="s">
        <v>654</v>
      </c>
      <c r="BK35" s="319" t="s">
        <v>655</v>
      </c>
      <c r="BL35" s="319" t="s">
        <v>656</v>
      </c>
      <c r="BM35" s="339">
        <v>0.1</v>
      </c>
      <c r="BN35" s="340">
        <v>44593</v>
      </c>
      <c r="BO35" s="341">
        <v>44742</v>
      </c>
      <c r="BP35" s="336">
        <v>0.09</v>
      </c>
      <c r="BQ35" s="208"/>
      <c r="BR35" s="208"/>
      <c r="BS35" s="208"/>
      <c r="BT35" s="208"/>
      <c r="BU35" s="208"/>
      <c r="BV35" s="208"/>
      <c r="BW35" s="208"/>
      <c r="BX35" s="208"/>
      <c r="BY35" s="208"/>
    </row>
    <row r="36" spans="1:77">
      <c r="A36" s="227"/>
      <c r="B36" s="208"/>
      <c r="C36" s="248"/>
      <c r="D36" s="248"/>
      <c r="E36" s="208"/>
      <c r="F36" s="208"/>
      <c r="G36" s="208"/>
      <c r="H36" s="208"/>
      <c r="I36" s="208"/>
      <c r="J36" s="208"/>
      <c r="K36" s="208"/>
      <c r="L36" s="208"/>
      <c r="M36" s="208"/>
      <c r="N36" s="208"/>
      <c r="O36" s="208"/>
      <c r="P36" s="208"/>
      <c r="Q36" s="208"/>
      <c r="R36" s="208"/>
      <c r="S36" s="208"/>
      <c r="T36" s="208"/>
      <c r="U36" s="208"/>
      <c r="V36" s="208"/>
      <c r="W36" s="208"/>
      <c r="X36" s="208"/>
      <c r="Y36" s="208"/>
      <c r="Z36" s="208"/>
      <c r="AA36" s="208"/>
      <c r="AB36" s="208"/>
      <c r="AC36" s="208"/>
      <c r="AD36" s="208"/>
      <c r="AE36" s="208"/>
      <c r="AF36" s="208"/>
      <c r="AG36" s="208"/>
      <c r="AH36" s="208"/>
      <c r="AI36" s="208"/>
      <c r="AJ36" s="208"/>
      <c r="AK36" s="208"/>
      <c r="AL36" s="208"/>
      <c r="AM36" s="208"/>
      <c r="AN36" s="208"/>
      <c r="AO36" s="208"/>
      <c r="AP36" s="208"/>
      <c r="AQ36" s="208" t="s">
        <v>103</v>
      </c>
      <c r="AR36" s="248">
        <f t="shared" si="10"/>
        <v>0.67430000000000023</v>
      </c>
      <c r="AS36" s="252">
        <v>1</v>
      </c>
      <c r="AT36" s="208"/>
      <c r="AU36" s="208"/>
      <c r="AV36" s="208"/>
      <c r="AW36" s="208"/>
      <c r="AX36" s="208"/>
      <c r="AY36" s="342"/>
      <c r="AZ36" s="319" t="s">
        <v>1241</v>
      </c>
      <c r="BA36" s="319" t="s">
        <v>1252</v>
      </c>
      <c r="BB36" s="325">
        <v>0</v>
      </c>
      <c r="BC36" s="327">
        <v>0</v>
      </c>
      <c r="BD36" s="210"/>
      <c r="BE36" s="208"/>
      <c r="BF36" s="208"/>
      <c r="BG36" s="208"/>
      <c r="BH36" s="208"/>
      <c r="BI36" s="208"/>
      <c r="BJ36" s="342"/>
      <c r="BK36" s="319" t="s">
        <v>1885</v>
      </c>
      <c r="BL36" s="321"/>
      <c r="BM36" s="321"/>
      <c r="BN36" s="321"/>
      <c r="BO36" s="321"/>
      <c r="BP36" s="336">
        <v>0.09</v>
      </c>
      <c r="BQ36" s="208"/>
      <c r="BR36" s="208"/>
      <c r="BS36" s="208"/>
      <c r="BT36" s="208"/>
      <c r="BU36" s="208"/>
      <c r="BV36" s="208"/>
      <c r="BW36" s="208"/>
      <c r="BX36" s="208"/>
      <c r="BY36" s="208"/>
    </row>
    <row r="37" spans="1:77">
      <c r="A37" s="227"/>
      <c r="B37" s="208"/>
      <c r="C37" s="248"/>
      <c r="D37" s="248"/>
      <c r="E37" s="208"/>
      <c r="F37" s="208"/>
      <c r="G37" s="208"/>
      <c r="H37" s="208"/>
      <c r="I37" s="208"/>
      <c r="J37" s="208"/>
      <c r="K37" s="208"/>
      <c r="L37" s="208"/>
      <c r="M37" s="208"/>
      <c r="N37" s="208"/>
      <c r="O37" s="208"/>
      <c r="P37" s="208"/>
      <c r="Q37" s="208"/>
      <c r="R37" s="208"/>
      <c r="S37" s="208"/>
      <c r="T37" s="208"/>
      <c r="U37" s="208"/>
      <c r="V37" s="208"/>
      <c r="W37" s="208"/>
      <c r="X37" s="208"/>
      <c r="Y37" s="208"/>
      <c r="Z37" s="208"/>
      <c r="AA37" s="208"/>
      <c r="AB37" s="208"/>
      <c r="AC37" s="208"/>
      <c r="AD37" s="208"/>
      <c r="AE37" s="208"/>
      <c r="AF37" s="208"/>
      <c r="AG37" s="208"/>
      <c r="AH37" s="208"/>
      <c r="AI37" s="208"/>
      <c r="AJ37" s="208"/>
      <c r="AK37" s="208"/>
      <c r="AL37" s="208"/>
      <c r="AM37" s="208"/>
      <c r="AN37" s="208"/>
      <c r="AO37" s="208"/>
      <c r="AP37" s="208"/>
      <c r="AQ37" s="251" t="s">
        <v>1844</v>
      </c>
      <c r="AR37" s="248">
        <f>SUM(AT7:AT10)</f>
        <v>0.91607500000000019</v>
      </c>
      <c r="AS37" s="252">
        <v>1</v>
      </c>
      <c r="AT37" s="208"/>
      <c r="AU37" s="208"/>
      <c r="AV37" s="208"/>
      <c r="AW37" s="208"/>
      <c r="AX37" s="208"/>
      <c r="AY37" s="342"/>
      <c r="AZ37" s="342"/>
      <c r="BA37" s="328" t="s">
        <v>1246</v>
      </c>
      <c r="BB37" s="329">
        <v>0.05</v>
      </c>
      <c r="BC37" s="330">
        <v>0.05</v>
      </c>
      <c r="BD37" s="210"/>
      <c r="BE37" s="208"/>
      <c r="BF37" s="208"/>
      <c r="BG37" s="208"/>
      <c r="BH37" s="208"/>
      <c r="BI37" s="208"/>
      <c r="BJ37" s="319" t="s">
        <v>1887</v>
      </c>
      <c r="BK37" s="321"/>
      <c r="BL37" s="321"/>
      <c r="BM37" s="321"/>
      <c r="BN37" s="321"/>
      <c r="BO37" s="321"/>
      <c r="BP37" s="336">
        <v>0.09</v>
      </c>
      <c r="BQ37" s="208"/>
      <c r="BR37" s="208"/>
      <c r="BS37" s="208"/>
      <c r="BT37" s="208"/>
      <c r="BU37" s="208"/>
      <c r="BV37" s="208"/>
      <c r="BW37" s="208"/>
      <c r="BX37" s="208"/>
      <c r="BY37" s="208"/>
    </row>
    <row r="38" spans="1:77">
      <c r="A38" s="227"/>
      <c r="B38" s="208"/>
      <c r="C38" s="248"/>
      <c r="D38" s="248"/>
      <c r="E38" s="208"/>
      <c r="F38" s="208"/>
      <c r="G38" s="208"/>
      <c r="H38" s="208"/>
      <c r="I38" s="208"/>
      <c r="J38" s="208"/>
      <c r="K38" s="208"/>
      <c r="L38" s="208"/>
      <c r="M38" s="208"/>
      <c r="N38" s="208"/>
      <c r="O38" s="208"/>
      <c r="P38" s="208"/>
      <c r="Q38" s="208"/>
      <c r="R38" s="208"/>
      <c r="S38" s="208"/>
      <c r="T38" s="208"/>
      <c r="U38" s="208"/>
      <c r="V38" s="208"/>
      <c r="W38" s="208"/>
      <c r="X38" s="208"/>
      <c r="Y38" s="208"/>
      <c r="Z38" s="208"/>
      <c r="AA38" s="208"/>
      <c r="AB38" s="208"/>
      <c r="AC38" s="208"/>
      <c r="AD38" s="208"/>
      <c r="AE38" s="208"/>
      <c r="AF38" s="208"/>
      <c r="AG38" s="208"/>
      <c r="AH38" s="208"/>
      <c r="AI38" s="208"/>
      <c r="AJ38" s="208"/>
      <c r="AK38" s="208"/>
      <c r="AL38" s="208"/>
      <c r="AM38" s="208"/>
      <c r="AN38" s="208"/>
      <c r="AO38" s="208"/>
      <c r="AP38" s="208"/>
      <c r="AQ38" s="208" t="s">
        <v>83</v>
      </c>
      <c r="AR38" s="248">
        <f>SUM(AT11:AT12)</f>
        <v>0.50150000000000006</v>
      </c>
      <c r="AS38" s="252">
        <v>1</v>
      </c>
      <c r="AT38" s="208"/>
      <c r="AU38" s="208"/>
      <c r="AV38" s="208"/>
      <c r="AW38" s="208"/>
      <c r="AX38" s="208"/>
      <c r="AY38" s="342"/>
      <c r="AZ38" s="342"/>
      <c r="BA38" s="328" t="s">
        <v>1256</v>
      </c>
      <c r="BB38" s="329">
        <v>0.05</v>
      </c>
      <c r="BC38" s="330">
        <v>0.04</v>
      </c>
      <c r="BD38" s="210"/>
      <c r="BE38" s="208"/>
      <c r="BF38" s="208"/>
      <c r="BG38" s="208"/>
      <c r="BH38" s="208"/>
      <c r="BI38" s="208"/>
      <c r="BJ38" s="319" t="s">
        <v>1223</v>
      </c>
      <c r="BK38" s="319" t="s">
        <v>1224</v>
      </c>
      <c r="BL38" s="319" t="s">
        <v>1233</v>
      </c>
      <c r="BM38" s="339">
        <v>0.04</v>
      </c>
      <c r="BN38" s="340">
        <v>44621</v>
      </c>
      <c r="BO38" s="341">
        <v>44651</v>
      </c>
      <c r="BP38" s="336">
        <v>0</v>
      </c>
      <c r="BQ38" s="208"/>
      <c r="BR38" s="208"/>
      <c r="BS38" s="208"/>
      <c r="BT38" s="208"/>
      <c r="BU38" s="208"/>
      <c r="BV38" s="208"/>
      <c r="BW38" s="208"/>
      <c r="BX38" s="208"/>
      <c r="BY38" s="208"/>
    </row>
    <row r="39" spans="1:77">
      <c r="A39" s="227"/>
      <c r="B39" s="208"/>
      <c r="C39" s="248"/>
      <c r="D39" s="248"/>
      <c r="E39" s="208"/>
      <c r="F39" s="208"/>
      <c r="G39" s="208"/>
      <c r="H39" s="208"/>
      <c r="I39" s="208"/>
      <c r="J39" s="208"/>
      <c r="K39" s="208"/>
      <c r="L39" s="208"/>
      <c r="M39" s="208"/>
      <c r="N39" s="208"/>
      <c r="O39" s="208"/>
      <c r="P39" s="208"/>
      <c r="Q39" s="208"/>
      <c r="R39" s="208"/>
      <c r="S39" s="208"/>
      <c r="T39" s="208"/>
      <c r="U39" s="208"/>
      <c r="V39" s="208"/>
      <c r="W39" s="208"/>
      <c r="X39" s="208"/>
      <c r="Y39" s="208"/>
      <c r="Z39" s="208"/>
      <c r="AA39" s="208"/>
      <c r="AB39" s="208"/>
      <c r="AC39" s="208"/>
      <c r="AD39" s="208"/>
      <c r="AE39" s="208"/>
      <c r="AF39" s="208"/>
      <c r="AG39" s="208"/>
      <c r="AH39" s="208"/>
      <c r="AI39" s="208"/>
      <c r="AJ39" s="208"/>
      <c r="AK39" s="208"/>
      <c r="AL39" s="208"/>
      <c r="AM39" s="208"/>
      <c r="AN39" s="208"/>
      <c r="AO39" s="208"/>
      <c r="AP39" s="208"/>
      <c r="AQ39" s="251" t="s">
        <v>1855</v>
      </c>
      <c r="AR39" s="248">
        <f>SUM(AT13:AT16)</f>
        <v>0.4929</v>
      </c>
      <c r="AS39" s="252">
        <v>1</v>
      </c>
      <c r="AT39" s="208"/>
      <c r="AU39" s="208"/>
      <c r="AV39" s="208"/>
      <c r="AW39" s="208"/>
      <c r="AX39" s="208"/>
      <c r="AY39" s="342"/>
      <c r="AZ39" s="342"/>
      <c r="BA39" s="328" t="s">
        <v>1242</v>
      </c>
      <c r="BB39" s="329">
        <v>0.05</v>
      </c>
      <c r="BC39" s="330">
        <v>0.05</v>
      </c>
      <c r="BD39" s="210"/>
      <c r="BE39" s="208"/>
      <c r="BF39" s="208"/>
      <c r="BG39" s="208"/>
      <c r="BH39" s="208"/>
      <c r="BI39" s="208"/>
      <c r="BJ39" s="342"/>
      <c r="BK39" s="319" t="s">
        <v>1888</v>
      </c>
      <c r="BL39" s="321"/>
      <c r="BM39" s="321"/>
      <c r="BN39" s="321"/>
      <c r="BO39" s="321"/>
      <c r="BP39" s="336">
        <v>0</v>
      </c>
      <c r="BQ39" s="208"/>
      <c r="BR39" s="208"/>
      <c r="BS39" s="208"/>
      <c r="BT39" s="208"/>
      <c r="BU39" s="208"/>
      <c r="BV39" s="208"/>
      <c r="BW39" s="208"/>
      <c r="BX39" s="208"/>
      <c r="BY39" s="208"/>
    </row>
    <row r="40" spans="1:77">
      <c r="A40" s="227"/>
      <c r="B40" s="208"/>
      <c r="C40" s="248"/>
      <c r="D40" s="248"/>
      <c r="E40" s="208"/>
      <c r="F40" s="208"/>
      <c r="G40" s="208"/>
      <c r="H40" s="208"/>
      <c r="I40" s="208"/>
      <c r="J40" s="208"/>
      <c r="K40" s="208"/>
      <c r="L40" s="208"/>
      <c r="M40" s="208"/>
      <c r="N40" s="208"/>
      <c r="O40" s="208"/>
      <c r="P40" s="208"/>
      <c r="Q40" s="208"/>
      <c r="R40" s="208"/>
      <c r="S40" s="208"/>
      <c r="T40" s="208"/>
      <c r="U40" s="208"/>
      <c r="V40" s="208"/>
      <c r="W40" s="208"/>
      <c r="X40" s="208"/>
      <c r="Y40" s="208"/>
      <c r="Z40" s="208"/>
      <c r="AA40" s="208"/>
      <c r="AB40" s="208"/>
      <c r="AC40" s="208"/>
      <c r="AD40" s="208"/>
      <c r="AE40" s="208"/>
      <c r="AF40" s="208"/>
      <c r="AG40" s="208"/>
      <c r="AH40" s="208"/>
      <c r="AI40" s="208"/>
      <c r="AJ40" s="208"/>
      <c r="AK40" s="208"/>
      <c r="AL40" s="208"/>
      <c r="AM40" s="208"/>
      <c r="AN40" s="208"/>
      <c r="AO40" s="208"/>
      <c r="AP40" s="208"/>
      <c r="AQ40" s="208" t="s">
        <v>92</v>
      </c>
      <c r="AR40" s="248">
        <f t="shared" ref="AR40:AR41" si="11">AT17</f>
        <v>4.1300000000000003E-2</v>
      </c>
      <c r="AS40" s="252">
        <v>1</v>
      </c>
      <c r="AT40" s="208"/>
      <c r="AU40" s="208"/>
      <c r="AV40" s="208"/>
      <c r="AW40" s="208"/>
      <c r="AX40" s="208"/>
      <c r="AY40" s="342"/>
      <c r="AZ40" s="319" t="s">
        <v>1890</v>
      </c>
      <c r="BA40" s="321"/>
      <c r="BB40" s="325">
        <v>0.15000000000000002</v>
      </c>
      <c r="BC40" s="327">
        <v>0.14000000000000001</v>
      </c>
      <c r="BD40" s="210"/>
      <c r="BE40" s="208"/>
      <c r="BF40" s="208"/>
      <c r="BG40" s="208"/>
      <c r="BH40" s="208"/>
      <c r="BI40" s="208"/>
      <c r="BJ40" s="319" t="s">
        <v>1889</v>
      </c>
      <c r="BK40" s="321"/>
      <c r="BL40" s="321"/>
      <c r="BM40" s="321"/>
      <c r="BN40" s="321"/>
      <c r="BO40" s="321"/>
      <c r="BP40" s="336">
        <v>0</v>
      </c>
      <c r="BQ40" s="208"/>
      <c r="BR40" s="208"/>
      <c r="BS40" s="208"/>
      <c r="BT40" s="208"/>
      <c r="BU40" s="208"/>
      <c r="BV40" s="208"/>
      <c r="BW40" s="208"/>
      <c r="BX40" s="208"/>
      <c r="BY40" s="208"/>
    </row>
    <row r="41" spans="1:77">
      <c r="A41" s="227"/>
      <c r="B41" s="208"/>
      <c r="C41" s="248"/>
      <c r="D41" s="248"/>
      <c r="E41" s="208"/>
      <c r="F41" s="208"/>
      <c r="G41" s="208"/>
      <c r="H41" s="208"/>
      <c r="I41" s="208"/>
      <c r="J41" s="208"/>
      <c r="K41" s="208"/>
      <c r="L41" s="208"/>
      <c r="M41" s="208"/>
      <c r="N41" s="208"/>
      <c r="O41" s="208"/>
      <c r="P41" s="208"/>
      <c r="Q41" s="208"/>
      <c r="R41" s="208"/>
      <c r="S41" s="208"/>
      <c r="T41" s="208"/>
      <c r="U41" s="208"/>
      <c r="V41" s="208"/>
      <c r="W41" s="208"/>
      <c r="X41" s="208"/>
      <c r="Y41" s="208"/>
      <c r="Z41" s="208"/>
      <c r="AA41" s="208"/>
      <c r="AB41" s="208"/>
      <c r="AC41" s="208"/>
      <c r="AD41" s="208"/>
      <c r="AE41" s="208"/>
      <c r="AF41" s="208"/>
      <c r="AG41" s="208"/>
      <c r="AH41" s="208"/>
      <c r="AI41" s="208"/>
      <c r="AJ41" s="208"/>
      <c r="AK41" s="208"/>
      <c r="AL41" s="208"/>
      <c r="AM41" s="208"/>
      <c r="AN41" s="208"/>
      <c r="AO41" s="208"/>
      <c r="AP41" s="208"/>
      <c r="AQ41" s="208" t="s">
        <v>98</v>
      </c>
      <c r="AR41" s="248">
        <f t="shared" si="11"/>
        <v>0.4498000000000002</v>
      </c>
      <c r="AS41" s="252">
        <v>1</v>
      </c>
      <c r="AT41" s="208"/>
      <c r="AU41" s="208"/>
      <c r="AV41" s="208"/>
      <c r="AW41" s="208"/>
      <c r="AX41" s="208"/>
      <c r="AY41" s="342"/>
      <c r="AZ41" s="319" t="s">
        <v>1261</v>
      </c>
      <c r="BA41" s="319" t="s">
        <v>1262</v>
      </c>
      <c r="BB41" s="325">
        <v>0.02</v>
      </c>
      <c r="BC41" s="327">
        <v>0.02</v>
      </c>
      <c r="BD41" s="210"/>
      <c r="BE41" s="208"/>
      <c r="BF41" s="208"/>
      <c r="BG41" s="208"/>
      <c r="BH41" s="208"/>
      <c r="BI41" s="208"/>
      <c r="BJ41" s="319" t="s">
        <v>1182</v>
      </c>
      <c r="BK41" s="319" t="s">
        <v>1198</v>
      </c>
      <c r="BL41" s="319" t="s">
        <v>1206</v>
      </c>
      <c r="BM41" s="339">
        <v>0.04</v>
      </c>
      <c r="BN41" s="340">
        <v>44593</v>
      </c>
      <c r="BO41" s="341">
        <v>44834</v>
      </c>
      <c r="BP41" s="336">
        <v>0.02</v>
      </c>
      <c r="BQ41" s="210">
        <f>BP41*(100%/9)</f>
        <v>2.2222222222222222E-3</v>
      </c>
      <c r="BR41" s="208"/>
      <c r="BS41" s="208"/>
      <c r="BT41" s="208"/>
      <c r="BU41" s="208"/>
      <c r="BV41" s="208"/>
      <c r="BW41" s="208"/>
      <c r="BX41" s="208"/>
      <c r="BY41" s="208"/>
    </row>
    <row r="42" spans="1:77">
      <c r="A42" s="227"/>
      <c r="B42" s="208"/>
      <c r="C42" s="248"/>
      <c r="D42" s="248"/>
      <c r="E42" s="208"/>
      <c r="F42" s="208"/>
      <c r="G42" s="208"/>
      <c r="H42" s="208"/>
      <c r="I42" s="208"/>
      <c r="J42" s="208"/>
      <c r="K42" s="208"/>
      <c r="L42" s="208"/>
      <c r="M42" s="208"/>
      <c r="N42" s="208"/>
      <c r="O42" s="208"/>
      <c r="P42" s="208"/>
      <c r="Q42" s="208"/>
      <c r="R42" s="208"/>
      <c r="S42" s="208"/>
      <c r="T42" s="208"/>
      <c r="U42" s="208"/>
      <c r="V42" s="208"/>
      <c r="W42" s="208"/>
      <c r="X42" s="208"/>
      <c r="Y42" s="208"/>
      <c r="Z42" s="208"/>
      <c r="AA42" s="208"/>
      <c r="AB42" s="208"/>
      <c r="AC42" s="208"/>
      <c r="AD42" s="208"/>
      <c r="AE42" s="208"/>
      <c r="AF42" s="208"/>
      <c r="AG42" s="208"/>
      <c r="AH42" s="208"/>
      <c r="AI42" s="208"/>
      <c r="AJ42" s="208"/>
      <c r="AK42" s="208"/>
      <c r="AL42" s="208"/>
      <c r="AM42" s="208"/>
      <c r="AN42" s="208"/>
      <c r="AO42" s="208"/>
      <c r="AP42" s="208"/>
      <c r="AQ42" s="208"/>
      <c r="AR42" s="208"/>
      <c r="AS42" s="208"/>
      <c r="AT42" s="208"/>
      <c r="AU42" s="208"/>
      <c r="AV42" s="208"/>
      <c r="AW42" s="208"/>
      <c r="AX42" s="208"/>
      <c r="AY42" s="342"/>
      <c r="AZ42" s="342"/>
      <c r="BA42" s="328" t="s">
        <v>1268</v>
      </c>
      <c r="BB42" s="329">
        <v>0.02</v>
      </c>
      <c r="BC42" s="330">
        <v>0.02</v>
      </c>
      <c r="BD42" s="210"/>
      <c r="BE42" s="208"/>
      <c r="BF42" s="208"/>
      <c r="BG42" s="208"/>
      <c r="BH42" s="208"/>
      <c r="BI42" s="208"/>
      <c r="BJ42" s="342"/>
      <c r="BK42" s="319" t="s">
        <v>1891</v>
      </c>
      <c r="BL42" s="321"/>
      <c r="BM42" s="321"/>
      <c r="BN42" s="321"/>
      <c r="BO42" s="321"/>
      <c r="BP42" s="336">
        <v>0.02</v>
      </c>
      <c r="BQ42" s="208"/>
      <c r="BR42" s="208"/>
      <c r="BS42" s="208"/>
      <c r="BT42" s="208"/>
      <c r="BU42" s="208"/>
      <c r="BV42" s="208"/>
      <c r="BW42" s="208"/>
      <c r="BX42" s="208"/>
      <c r="BY42" s="208"/>
    </row>
    <row r="43" spans="1:77">
      <c r="A43" s="227"/>
      <c r="B43" s="208"/>
      <c r="C43" s="248"/>
      <c r="D43" s="248"/>
      <c r="E43" s="208"/>
      <c r="F43" s="208"/>
      <c r="G43" s="208"/>
      <c r="H43" s="208"/>
      <c r="I43" s="208"/>
      <c r="J43" s="208"/>
      <c r="K43" s="208"/>
      <c r="L43" s="208"/>
      <c r="M43" s="208"/>
      <c r="N43" s="208"/>
      <c r="O43" s="208"/>
      <c r="P43" s="208"/>
      <c r="Q43" s="208"/>
      <c r="R43" s="208"/>
      <c r="S43" s="208"/>
      <c r="T43" s="208"/>
      <c r="U43" s="208"/>
      <c r="V43" s="208"/>
      <c r="W43" s="208"/>
      <c r="X43" s="208"/>
      <c r="Y43" s="208"/>
      <c r="Z43" s="208"/>
      <c r="AA43" s="208"/>
      <c r="AB43" s="208"/>
      <c r="AC43" s="208"/>
      <c r="AD43" s="208"/>
      <c r="AE43" s="208"/>
      <c r="AF43" s="208"/>
      <c r="AG43" s="208"/>
      <c r="AH43" s="208"/>
      <c r="AI43" s="208"/>
      <c r="AJ43" s="208"/>
      <c r="AK43" s="208"/>
      <c r="AL43" s="208"/>
      <c r="AM43" s="208"/>
      <c r="AN43" s="208"/>
      <c r="AO43" s="208"/>
      <c r="AP43" s="208"/>
      <c r="AQ43" s="249" t="s">
        <v>1894</v>
      </c>
      <c r="AR43" s="250" t="s">
        <v>1868</v>
      </c>
      <c r="AS43" s="208"/>
      <c r="AT43" s="208"/>
      <c r="AU43" s="307" t="s">
        <v>1895</v>
      </c>
      <c r="AV43" s="305"/>
      <c r="AW43" s="208"/>
      <c r="AX43" s="208"/>
      <c r="AY43" s="342"/>
      <c r="AZ43" s="319" t="s">
        <v>1893</v>
      </c>
      <c r="BA43" s="321"/>
      <c r="BB43" s="325">
        <v>0.04</v>
      </c>
      <c r="BC43" s="327">
        <v>0.04</v>
      </c>
      <c r="BD43" s="210"/>
      <c r="BE43" s="208"/>
      <c r="BF43" s="208"/>
      <c r="BG43" s="208"/>
      <c r="BH43" s="208"/>
      <c r="BI43" s="208"/>
      <c r="BJ43" s="319" t="s">
        <v>1892</v>
      </c>
      <c r="BK43" s="321"/>
      <c r="BL43" s="321"/>
      <c r="BM43" s="321"/>
      <c r="BN43" s="321"/>
      <c r="BO43" s="321"/>
      <c r="BP43" s="336">
        <v>0.02</v>
      </c>
      <c r="BQ43" s="208"/>
      <c r="BR43" s="208"/>
      <c r="BS43" s="208"/>
      <c r="BT43" s="208"/>
      <c r="BU43" s="208"/>
      <c r="BV43" s="208"/>
      <c r="BW43" s="208"/>
      <c r="BX43" s="208"/>
      <c r="BY43" s="208"/>
    </row>
    <row r="44" spans="1:77" ht="18.75">
      <c r="A44" s="227"/>
      <c r="B44" s="208"/>
      <c r="C44" s="248"/>
      <c r="D44" s="248"/>
      <c r="E44" s="208"/>
      <c r="F44" s="208"/>
      <c r="G44" s="208"/>
      <c r="H44" s="208"/>
      <c r="I44" s="208"/>
      <c r="J44" s="208"/>
      <c r="K44" s="208"/>
      <c r="L44" s="208"/>
      <c r="M44" s="208"/>
      <c r="N44" s="208"/>
      <c r="O44" s="208"/>
      <c r="P44" s="208"/>
      <c r="Q44" s="208"/>
      <c r="R44" s="208"/>
      <c r="S44" s="208"/>
      <c r="T44" s="208"/>
      <c r="U44" s="208"/>
      <c r="V44" s="208"/>
      <c r="W44" s="208"/>
      <c r="X44" s="208"/>
      <c r="Y44" s="208"/>
      <c r="Z44" s="208"/>
      <c r="AA44" s="208"/>
      <c r="AB44" s="208"/>
      <c r="AC44" s="208"/>
      <c r="AD44" s="208"/>
      <c r="AE44" s="208"/>
      <c r="AF44" s="208"/>
      <c r="AG44" s="208"/>
      <c r="AH44" s="208"/>
      <c r="AI44" s="208"/>
      <c r="AJ44" s="208"/>
      <c r="AK44" s="208"/>
      <c r="AL44" s="208"/>
      <c r="AM44" s="208"/>
      <c r="AN44" s="208"/>
      <c r="AO44" s="208"/>
      <c r="AP44" s="208"/>
      <c r="AQ44" s="251" t="s">
        <v>1870</v>
      </c>
      <c r="AR44" s="248" t="str">
        <f t="shared" ref="AR44:AR47" si="12">AU3</f>
        <v>SUM de PROCENTAJE  DE AVANCE VERIFICADO
TRIM 3</v>
      </c>
      <c r="AS44" s="252">
        <v>1</v>
      </c>
      <c r="AT44" s="208"/>
      <c r="AU44" s="253" t="s">
        <v>1871</v>
      </c>
      <c r="AV44" s="253" t="s">
        <v>1872</v>
      </c>
      <c r="AW44" s="208"/>
      <c r="AX44" s="208"/>
      <c r="AY44" s="342"/>
      <c r="AZ44" s="319" t="s">
        <v>1276</v>
      </c>
      <c r="BA44" s="319" t="s">
        <v>1277</v>
      </c>
      <c r="BB44" s="325">
        <v>0.03</v>
      </c>
      <c r="BC44" s="327">
        <v>0.03</v>
      </c>
      <c r="BD44" s="244"/>
      <c r="BE44" s="208"/>
      <c r="BF44" s="208"/>
      <c r="BG44" s="208"/>
      <c r="BH44" s="208"/>
      <c r="BI44" s="208"/>
      <c r="BJ44" s="331" t="s">
        <v>1907</v>
      </c>
      <c r="BK44" s="343"/>
      <c r="BL44" s="343"/>
      <c r="BM44" s="343"/>
      <c r="BN44" s="343"/>
      <c r="BO44" s="343"/>
      <c r="BP44" s="338">
        <v>0.32130000000000003</v>
      </c>
      <c r="BQ44" s="208"/>
      <c r="BR44" s="208"/>
      <c r="BS44" s="208"/>
      <c r="BT44" s="208"/>
      <c r="BU44" s="208"/>
      <c r="BV44" s="208"/>
      <c r="BW44" s="208"/>
      <c r="BX44" s="208"/>
      <c r="BY44" s="208"/>
    </row>
    <row r="45" spans="1:77">
      <c r="A45" s="227"/>
      <c r="B45" s="208"/>
      <c r="C45" s="248"/>
      <c r="D45" s="248"/>
      <c r="E45" s="208"/>
      <c r="F45" s="208"/>
      <c r="G45" s="208"/>
      <c r="H45" s="208"/>
      <c r="I45" s="208"/>
      <c r="J45" s="208"/>
      <c r="K45" s="208"/>
      <c r="L45" s="208"/>
      <c r="M45" s="208"/>
      <c r="N45" s="208"/>
      <c r="O45" s="208"/>
      <c r="P45" s="208"/>
      <c r="Q45" s="208"/>
      <c r="R45" s="208"/>
      <c r="S45" s="208"/>
      <c r="T45" s="208"/>
      <c r="U45" s="208"/>
      <c r="V45" s="208"/>
      <c r="W45" s="208"/>
      <c r="X45" s="208"/>
      <c r="Y45" s="208"/>
      <c r="Z45" s="208"/>
      <c r="AA45" s="208"/>
      <c r="AB45" s="208"/>
      <c r="AC45" s="208"/>
      <c r="AD45" s="208"/>
      <c r="AE45" s="208"/>
      <c r="AF45" s="208"/>
      <c r="AG45" s="208"/>
      <c r="AH45" s="208"/>
      <c r="AI45" s="208"/>
      <c r="AJ45" s="208"/>
      <c r="AK45" s="208"/>
      <c r="AL45" s="208"/>
      <c r="AM45" s="208"/>
      <c r="AN45" s="208"/>
      <c r="AO45" s="208"/>
      <c r="AP45" s="208"/>
      <c r="AQ45" s="251" t="s">
        <v>1874</v>
      </c>
      <c r="AR45" s="248">
        <f t="shared" si="12"/>
        <v>0.68500000000000005</v>
      </c>
      <c r="AS45" s="252">
        <v>1</v>
      </c>
      <c r="AT45" s="208"/>
      <c r="AU45" s="257">
        <f>L19</f>
        <v>0.73165555555555561</v>
      </c>
      <c r="AV45" s="258">
        <f>100%-AU45</f>
        <v>0.26834444444444439</v>
      </c>
      <c r="AW45" s="208"/>
      <c r="AX45" s="208"/>
      <c r="AY45" s="342"/>
      <c r="AZ45" s="319" t="s">
        <v>1896</v>
      </c>
      <c r="BA45" s="321"/>
      <c r="BB45" s="325">
        <v>0.03</v>
      </c>
      <c r="BC45" s="327">
        <v>0.03</v>
      </c>
      <c r="BD45" s="210"/>
      <c r="BE45" s="208"/>
      <c r="BF45" s="208"/>
      <c r="BG45" s="208"/>
      <c r="BH45" s="208"/>
      <c r="BI45" s="208"/>
      <c r="BJ45" s="208"/>
      <c r="BK45" s="208"/>
      <c r="BL45" s="208"/>
      <c r="BM45" s="208"/>
      <c r="BN45" s="208"/>
      <c r="BO45" s="208"/>
      <c r="BP45" s="208"/>
      <c r="BQ45" s="208"/>
      <c r="BR45" s="208"/>
      <c r="BS45" s="208"/>
      <c r="BT45" s="208"/>
      <c r="BU45" s="208"/>
      <c r="BV45" s="208"/>
      <c r="BW45" s="208"/>
      <c r="BX45" s="208"/>
      <c r="BY45" s="208"/>
    </row>
    <row r="46" spans="1:77" ht="46.5" customHeight="1">
      <c r="A46" s="227"/>
      <c r="B46" s="208"/>
      <c r="C46" s="248"/>
      <c r="D46" s="248"/>
      <c r="E46" s="208"/>
      <c r="F46" s="208"/>
      <c r="G46" s="208"/>
      <c r="H46" s="208"/>
      <c r="I46" s="208"/>
      <c r="J46" s="208"/>
      <c r="K46" s="208"/>
      <c r="L46" s="208"/>
      <c r="M46" s="208"/>
      <c r="N46" s="208"/>
      <c r="O46" s="208"/>
      <c r="P46" s="208"/>
      <c r="Q46" s="208"/>
      <c r="R46" s="208"/>
      <c r="S46" s="208"/>
      <c r="T46" s="208"/>
      <c r="U46" s="208"/>
      <c r="V46" s="208"/>
      <c r="W46" s="208"/>
      <c r="X46" s="208"/>
      <c r="Y46" s="208"/>
      <c r="Z46" s="208"/>
      <c r="AA46" s="208"/>
      <c r="AB46" s="208"/>
      <c r="AC46" s="208"/>
      <c r="AD46" s="208"/>
      <c r="AE46" s="208"/>
      <c r="AF46" s="208"/>
      <c r="AG46" s="208"/>
      <c r="AH46" s="208"/>
      <c r="AI46" s="208"/>
      <c r="AJ46" s="208"/>
      <c r="AK46" s="208"/>
      <c r="AL46" s="208"/>
      <c r="AM46" s="208"/>
      <c r="AN46" s="208"/>
      <c r="AO46" s="208"/>
      <c r="AP46" s="208"/>
      <c r="AQ46" s="208" t="s">
        <v>108</v>
      </c>
      <c r="AR46" s="248">
        <f t="shared" si="12"/>
        <v>0.85750000000000004</v>
      </c>
      <c r="AS46" s="252">
        <v>1</v>
      </c>
      <c r="AT46" s="208"/>
      <c r="AU46" s="208"/>
      <c r="AV46" s="208"/>
      <c r="AW46" s="208"/>
      <c r="AX46" s="208"/>
      <c r="AY46" s="342"/>
      <c r="AZ46" s="319" t="s">
        <v>1272</v>
      </c>
      <c r="BA46" s="319" t="s">
        <v>1273</v>
      </c>
      <c r="BB46" s="325">
        <v>0.03</v>
      </c>
      <c r="BC46" s="327">
        <v>0.03</v>
      </c>
      <c r="BD46" s="210"/>
      <c r="BE46" s="208"/>
      <c r="BF46" s="208"/>
      <c r="BG46" s="208"/>
      <c r="BH46" s="208"/>
      <c r="BI46" s="208"/>
      <c r="BJ46" s="208"/>
      <c r="BK46" s="208"/>
      <c r="BL46" s="208"/>
      <c r="BM46" s="208"/>
      <c r="BN46" s="208"/>
      <c r="BO46" s="208"/>
      <c r="BP46" s="208"/>
      <c r="BQ46" s="208"/>
      <c r="BR46" s="208"/>
      <c r="BS46" s="208"/>
      <c r="BT46" s="208"/>
      <c r="BU46" s="208"/>
      <c r="BV46" s="208"/>
      <c r="BW46" s="208"/>
      <c r="BX46" s="208"/>
      <c r="BY46" s="208"/>
    </row>
    <row r="47" spans="1:77" ht="19.5" customHeight="1">
      <c r="A47" s="227"/>
      <c r="B47" s="208"/>
      <c r="C47" s="248"/>
      <c r="D47" s="248"/>
      <c r="E47" s="208"/>
      <c r="F47" s="208"/>
      <c r="G47" s="208"/>
      <c r="H47" s="208"/>
      <c r="I47" s="208"/>
      <c r="J47" s="208"/>
      <c r="K47" s="208"/>
      <c r="L47" s="208"/>
      <c r="M47" s="208"/>
      <c r="N47" s="208"/>
      <c r="O47" s="208"/>
      <c r="P47" s="208"/>
      <c r="Q47" s="208"/>
      <c r="R47" s="208"/>
      <c r="S47" s="208"/>
      <c r="T47" s="208"/>
      <c r="U47" s="208"/>
      <c r="V47" s="208"/>
      <c r="W47" s="208"/>
      <c r="X47" s="208"/>
      <c r="Y47" s="208"/>
      <c r="Z47" s="208"/>
      <c r="AA47" s="208"/>
      <c r="AB47" s="208"/>
      <c r="AC47" s="208"/>
      <c r="AD47" s="208"/>
      <c r="AE47" s="208"/>
      <c r="AF47" s="208"/>
      <c r="AG47" s="208"/>
      <c r="AH47" s="208"/>
      <c r="AI47" s="208"/>
      <c r="AJ47" s="208"/>
      <c r="AK47" s="208"/>
      <c r="AL47" s="208"/>
      <c r="AM47" s="208"/>
      <c r="AN47" s="208"/>
      <c r="AO47" s="208"/>
      <c r="AP47" s="208"/>
      <c r="AQ47" s="208" t="s">
        <v>103</v>
      </c>
      <c r="AR47" s="248">
        <f t="shared" si="12"/>
        <v>0.82450000000000034</v>
      </c>
      <c r="AS47" s="252">
        <v>1</v>
      </c>
      <c r="AT47" s="208"/>
      <c r="AU47" s="208"/>
      <c r="AV47" s="208"/>
      <c r="AW47" s="208"/>
      <c r="AX47" s="208"/>
      <c r="AY47" s="342"/>
      <c r="AZ47" s="319" t="s">
        <v>1897</v>
      </c>
      <c r="BA47" s="321"/>
      <c r="BB47" s="325">
        <v>0.03</v>
      </c>
      <c r="BC47" s="327">
        <v>0.03</v>
      </c>
      <c r="BD47" s="210"/>
      <c r="BE47" s="208"/>
      <c r="BF47" s="208"/>
      <c r="BG47" s="208"/>
      <c r="BH47" s="208"/>
      <c r="BI47" s="208"/>
      <c r="BJ47" s="208"/>
      <c r="BK47" s="208"/>
      <c r="BL47" s="208"/>
      <c r="BM47" s="208"/>
      <c r="BN47" s="208"/>
      <c r="BO47" s="208"/>
      <c r="BP47" s="208"/>
      <c r="BQ47" s="208"/>
      <c r="BR47" s="208"/>
      <c r="BS47" s="208"/>
      <c r="BT47" s="208"/>
      <c r="BU47" s="208"/>
      <c r="BV47" s="208"/>
      <c r="BW47" s="208"/>
      <c r="BX47" s="208"/>
      <c r="BY47" s="208"/>
    </row>
    <row r="48" spans="1:77" ht="19.5" customHeight="1">
      <c r="A48" s="227"/>
      <c r="B48" s="208"/>
      <c r="C48" s="248"/>
      <c r="D48" s="248"/>
      <c r="E48" s="208"/>
      <c r="F48" s="208"/>
      <c r="G48" s="208"/>
      <c r="H48" s="208"/>
      <c r="I48" s="208"/>
      <c r="J48" s="208"/>
      <c r="K48" s="208"/>
      <c r="L48" s="208"/>
      <c r="M48" s="208"/>
      <c r="N48" s="208"/>
      <c r="O48" s="208"/>
      <c r="P48" s="208"/>
      <c r="Q48" s="208"/>
      <c r="R48" s="208"/>
      <c r="S48" s="208"/>
      <c r="T48" s="208"/>
      <c r="U48" s="208"/>
      <c r="V48" s="208"/>
      <c r="W48" s="208"/>
      <c r="X48" s="208"/>
      <c r="Y48" s="208"/>
      <c r="Z48" s="208"/>
      <c r="AA48" s="208"/>
      <c r="AB48" s="208"/>
      <c r="AC48" s="208"/>
      <c r="AD48" s="208"/>
      <c r="AE48" s="208"/>
      <c r="AF48" s="208"/>
      <c r="AG48" s="208"/>
      <c r="AH48" s="208"/>
      <c r="AI48" s="208"/>
      <c r="AJ48" s="208"/>
      <c r="AK48" s="208"/>
      <c r="AL48" s="208"/>
      <c r="AM48" s="208"/>
      <c r="AN48" s="208"/>
      <c r="AO48" s="208"/>
      <c r="AP48" s="208"/>
      <c r="AQ48" s="251" t="s">
        <v>1844</v>
      </c>
      <c r="AR48" s="248">
        <f>SUM(AU7:AU10)</f>
        <v>1.3194000000000001</v>
      </c>
      <c r="AS48" s="252">
        <v>1</v>
      </c>
      <c r="AT48" s="208"/>
      <c r="AU48" s="208"/>
      <c r="AV48" s="208"/>
      <c r="AW48" s="208"/>
      <c r="AX48" s="208"/>
      <c r="AY48" s="342"/>
      <c r="AZ48" s="319" t="s">
        <v>1280</v>
      </c>
      <c r="BA48" s="319" t="s">
        <v>1281</v>
      </c>
      <c r="BB48" s="325">
        <v>0.03</v>
      </c>
      <c r="BC48" s="327">
        <v>0.03</v>
      </c>
      <c r="BD48" s="210"/>
      <c r="BE48" s="208"/>
      <c r="BF48" s="208"/>
      <c r="BG48" s="208"/>
      <c r="BH48" s="208"/>
      <c r="BI48" s="208"/>
      <c r="BJ48" s="208"/>
      <c r="BK48" s="208"/>
      <c r="BL48" s="208"/>
      <c r="BM48" s="208"/>
      <c r="BN48" s="208"/>
      <c r="BO48" s="208"/>
      <c r="BP48" s="208"/>
      <c r="BQ48" s="208"/>
      <c r="BR48" s="208"/>
      <c r="BS48" s="208"/>
      <c r="BT48" s="208"/>
      <c r="BU48" s="208"/>
      <c r="BV48" s="208"/>
      <c r="BW48" s="208"/>
      <c r="BX48" s="208"/>
      <c r="BY48" s="208"/>
    </row>
    <row r="49" spans="1:77" ht="19.5" customHeight="1">
      <c r="A49" s="227"/>
      <c r="B49" s="208"/>
      <c r="C49" s="248"/>
      <c r="D49" s="248"/>
      <c r="E49" s="208"/>
      <c r="F49" s="208"/>
      <c r="G49" s="208"/>
      <c r="H49" s="208"/>
      <c r="I49" s="208"/>
      <c r="J49" s="208"/>
      <c r="K49" s="208"/>
      <c r="L49" s="208"/>
      <c r="M49" s="208"/>
      <c r="N49" s="208"/>
      <c r="O49" s="208"/>
      <c r="P49" s="208"/>
      <c r="Q49" s="208"/>
      <c r="R49" s="208"/>
      <c r="S49" s="208"/>
      <c r="T49" s="208"/>
      <c r="U49" s="208"/>
      <c r="V49" s="208"/>
      <c r="W49" s="208"/>
      <c r="X49" s="208"/>
      <c r="Y49" s="208"/>
      <c r="Z49" s="208"/>
      <c r="AA49" s="208"/>
      <c r="AB49" s="208"/>
      <c r="AC49" s="208"/>
      <c r="AD49" s="208"/>
      <c r="AE49" s="208"/>
      <c r="AF49" s="208"/>
      <c r="AG49" s="208"/>
      <c r="AH49" s="208"/>
      <c r="AI49" s="208"/>
      <c r="AJ49" s="208"/>
      <c r="AK49" s="208"/>
      <c r="AL49" s="208"/>
      <c r="AM49" s="208"/>
      <c r="AN49" s="208"/>
      <c r="AO49" s="208"/>
      <c r="AP49" s="208"/>
      <c r="AQ49" s="208" t="s">
        <v>83</v>
      </c>
      <c r="AR49" s="248">
        <f>SUM(AU11:AU12)</f>
        <v>0.79180000000000006</v>
      </c>
      <c r="AS49" s="252">
        <v>1</v>
      </c>
      <c r="AT49" s="208"/>
      <c r="AU49" s="208"/>
      <c r="AV49" s="208"/>
      <c r="AW49" s="208"/>
      <c r="AX49" s="208"/>
      <c r="AY49" s="342"/>
      <c r="AZ49" s="319" t="s">
        <v>1898</v>
      </c>
      <c r="BA49" s="321"/>
      <c r="BB49" s="325">
        <v>0.03</v>
      </c>
      <c r="BC49" s="327">
        <v>0.03</v>
      </c>
      <c r="BD49" s="210"/>
      <c r="BE49" s="208"/>
      <c r="BF49" s="208"/>
      <c r="BG49" s="208"/>
      <c r="BH49" s="208"/>
      <c r="BI49" s="208"/>
      <c r="BJ49" s="208"/>
      <c r="BK49" s="208"/>
      <c r="BL49" s="208"/>
      <c r="BM49" s="208"/>
      <c r="BN49" s="208"/>
      <c r="BO49" s="208"/>
      <c r="BP49" s="208"/>
      <c r="BQ49" s="208"/>
      <c r="BR49" s="208"/>
      <c r="BS49" s="208"/>
      <c r="BT49" s="208"/>
      <c r="BU49" s="208"/>
      <c r="BV49" s="208"/>
      <c r="BW49" s="208"/>
      <c r="BX49" s="208"/>
      <c r="BY49" s="208"/>
    </row>
    <row r="50" spans="1:77">
      <c r="A50" s="227"/>
      <c r="B50" s="208"/>
      <c r="C50" s="248"/>
      <c r="D50" s="248"/>
      <c r="E50" s="208"/>
      <c r="F50" s="208"/>
      <c r="G50" s="208"/>
      <c r="H50" s="208"/>
      <c r="I50" s="208"/>
      <c r="J50" s="208"/>
      <c r="K50" s="208"/>
      <c r="L50" s="208"/>
      <c r="M50" s="208"/>
      <c r="N50" s="208"/>
      <c r="O50" s="208"/>
      <c r="P50" s="208"/>
      <c r="Q50" s="208"/>
      <c r="R50" s="208"/>
      <c r="S50" s="208"/>
      <c r="T50" s="208"/>
      <c r="U50" s="208"/>
      <c r="V50" s="208"/>
      <c r="W50" s="208"/>
      <c r="X50" s="208"/>
      <c r="Y50" s="208"/>
      <c r="Z50" s="208"/>
      <c r="AA50" s="208"/>
      <c r="AB50" s="208"/>
      <c r="AC50" s="208"/>
      <c r="AD50" s="208"/>
      <c r="AE50" s="208"/>
      <c r="AF50" s="208"/>
      <c r="AG50" s="208"/>
      <c r="AH50" s="208"/>
      <c r="AI50" s="208"/>
      <c r="AJ50" s="208"/>
      <c r="AK50" s="208"/>
      <c r="AL50" s="208"/>
      <c r="AM50" s="208"/>
      <c r="AN50" s="208"/>
      <c r="AO50" s="208"/>
      <c r="AP50" s="208"/>
      <c r="AQ50" s="251" t="s">
        <v>1855</v>
      </c>
      <c r="AR50" s="248">
        <f>SUM(AU13:AU16)</f>
        <v>0.69869999999999999</v>
      </c>
      <c r="AS50" s="252">
        <v>1</v>
      </c>
      <c r="AT50" s="208"/>
      <c r="AU50" s="208"/>
      <c r="AV50" s="208"/>
      <c r="AW50" s="208"/>
      <c r="AX50" s="208"/>
      <c r="AY50" s="342"/>
      <c r="AZ50" s="319" t="s">
        <v>1285</v>
      </c>
      <c r="BA50" s="319" t="s">
        <v>1286</v>
      </c>
      <c r="BB50" s="325">
        <v>0.03</v>
      </c>
      <c r="BC50" s="327">
        <v>0</v>
      </c>
      <c r="BD50" s="210"/>
      <c r="BE50" s="208"/>
      <c r="BF50" s="208"/>
      <c r="BG50" s="208"/>
      <c r="BH50" s="208"/>
      <c r="BI50" s="208"/>
      <c r="BJ50" s="208"/>
      <c r="BK50" s="208"/>
      <c r="BL50" s="208"/>
      <c r="BM50" s="208"/>
      <c r="BN50" s="208"/>
      <c r="BO50" s="208"/>
      <c r="BP50" s="208"/>
      <c r="BQ50" s="208"/>
      <c r="BR50" s="208"/>
      <c r="BS50" s="208"/>
      <c r="BT50" s="208"/>
      <c r="BU50" s="208"/>
      <c r="BV50" s="208"/>
      <c r="BW50" s="208"/>
      <c r="BX50" s="208"/>
      <c r="BY50" s="208"/>
    </row>
    <row r="51" spans="1:77">
      <c r="A51" s="227"/>
      <c r="B51" s="208"/>
      <c r="C51" s="248"/>
      <c r="D51" s="248"/>
      <c r="E51" s="208"/>
      <c r="F51" s="208"/>
      <c r="G51" s="208"/>
      <c r="H51" s="208"/>
      <c r="I51" s="208"/>
      <c r="J51" s="208"/>
      <c r="K51" s="208"/>
      <c r="L51" s="208"/>
      <c r="M51" s="208"/>
      <c r="N51" s="208"/>
      <c r="O51" s="208"/>
      <c r="P51" s="208"/>
      <c r="Q51" s="208"/>
      <c r="R51" s="208"/>
      <c r="S51" s="208"/>
      <c r="T51" s="208"/>
      <c r="U51" s="208"/>
      <c r="V51" s="208"/>
      <c r="W51" s="208"/>
      <c r="X51" s="208"/>
      <c r="Y51" s="208"/>
      <c r="Z51" s="208"/>
      <c r="AA51" s="208"/>
      <c r="AB51" s="208"/>
      <c r="AC51" s="208"/>
      <c r="AD51" s="208"/>
      <c r="AE51" s="208"/>
      <c r="AF51" s="208"/>
      <c r="AG51" s="208"/>
      <c r="AH51" s="208"/>
      <c r="AI51" s="208"/>
      <c r="AJ51" s="208"/>
      <c r="AK51" s="208"/>
      <c r="AL51" s="208"/>
      <c r="AM51" s="208"/>
      <c r="AN51" s="208"/>
      <c r="AO51" s="208"/>
      <c r="AP51" s="208"/>
      <c r="AQ51" s="208" t="s">
        <v>92</v>
      </c>
      <c r="AR51" s="248">
        <f t="shared" ref="AR51:AR52" si="13">AU17</f>
        <v>0.14750000000000002</v>
      </c>
      <c r="AS51" s="252">
        <v>1</v>
      </c>
      <c r="AT51" s="208"/>
      <c r="AU51" s="208"/>
      <c r="AV51" s="208"/>
      <c r="AW51" s="208"/>
      <c r="AX51" s="208"/>
      <c r="AY51" s="342"/>
      <c r="AZ51" s="319" t="s">
        <v>1899</v>
      </c>
      <c r="BA51" s="321"/>
      <c r="BB51" s="325">
        <v>0.03</v>
      </c>
      <c r="BC51" s="327">
        <v>0</v>
      </c>
      <c r="BD51" s="210"/>
      <c r="BE51" s="208"/>
      <c r="BF51" s="208"/>
      <c r="BG51" s="208"/>
      <c r="BH51" s="208"/>
      <c r="BI51" s="208"/>
      <c r="BJ51" s="208"/>
      <c r="BK51" s="208"/>
      <c r="BL51" s="208"/>
      <c r="BM51" s="208"/>
      <c r="BN51" s="208"/>
      <c r="BO51" s="208"/>
      <c r="BP51" s="208"/>
      <c r="BQ51" s="208"/>
      <c r="BR51" s="208"/>
      <c r="BS51" s="208"/>
      <c r="BT51" s="208"/>
      <c r="BU51" s="208"/>
      <c r="BV51" s="208"/>
      <c r="BW51" s="208"/>
      <c r="BX51" s="208"/>
      <c r="BY51" s="208"/>
    </row>
    <row r="52" spans="1:77">
      <c r="A52" s="227"/>
      <c r="B52" s="208"/>
      <c r="C52" s="248"/>
      <c r="D52" s="248"/>
      <c r="E52" s="208"/>
      <c r="F52" s="208"/>
      <c r="G52" s="208"/>
      <c r="H52" s="208"/>
      <c r="I52" s="208"/>
      <c r="J52" s="208"/>
      <c r="K52" s="208"/>
      <c r="L52" s="208"/>
      <c r="M52" s="208"/>
      <c r="N52" s="208"/>
      <c r="O52" s="208"/>
      <c r="P52" s="208"/>
      <c r="Q52" s="208"/>
      <c r="R52" s="208"/>
      <c r="S52" s="208"/>
      <c r="T52" s="208"/>
      <c r="U52" s="208"/>
      <c r="V52" s="208"/>
      <c r="W52" s="208"/>
      <c r="X52" s="208"/>
      <c r="Y52" s="208"/>
      <c r="Z52" s="208"/>
      <c r="AA52" s="208"/>
      <c r="AB52" s="208"/>
      <c r="AC52" s="208"/>
      <c r="AD52" s="208"/>
      <c r="AE52" s="208"/>
      <c r="AF52" s="208"/>
      <c r="AG52" s="208"/>
      <c r="AH52" s="208"/>
      <c r="AI52" s="208"/>
      <c r="AJ52" s="208"/>
      <c r="AK52" s="208"/>
      <c r="AL52" s="208"/>
      <c r="AM52" s="208"/>
      <c r="AN52" s="208"/>
      <c r="AO52" s="208"/>
      <c r="AP52" s="208"/>
      <c r="AQ52" s="208" t="s">
        <v>98</v>
      </c>
      <c r="AR52" s="248">
        <f t="shared" si="13"/>
        <v>0.54000000000000015</v>
      </c>
      <c r="AS52" s="252">
        <v>1</v>
      </c>
      <c r="AT52" s="208"/>
      <c r="AU52" s="208"/>
      <c r="AV52" s="208"/>
      <c r="AW52" s="208"/>
      <c r="AX52" s="208"/>
      <c r="AY52" s="342"/>
      <c r="AZ52" s="319" t="s">
        <v>1325</v>
      </c>
      <c r="BA52" s="319" t="s">
        <v>1326</v>
      </c>
      <c r="BB52" s="325">
        <v>0.04</v>
      </c>
      <c r="BC52" s="327">
        <v>0.03</v>
      </c>
      <c r="BD52" s="210"/>
      <c r="BE52" s="208"/>
      <c r="BF52" s="208"/>
      <c r="BG52" s="208"/>
      <c r="BH52" s="208"/>
      <c r="BI52" s="208"/>
      <c r="BJ52" s="208"/>
      <c r="BK52" s="208"/>
      <c r="BL52" s="208"/>
      <c r="BM52" s="208"/>
      <c r="BN52" s="208"/>
      <c r="BO52" s="208"/>
      <c r="BP52" s="208"/>
      <c r="BQ52" s="208"/>
      <c r="BR52" s="208"/>
      <c r="BS52" s="208"/>
      <c r="BT52" s="208"/>
      <c r="BU52" s="208"/>
      <c r="BV52" s="208"/>
      <c r="BW52" s="208"/>
      <c r="BX52" s="208"/>
      <c r="BY52" s="208"/>
    </row>
    <row r="53" spans="1:77">
      <c r="A53" s="227"/>
      <c r="B53" s="208"/>
      <c r="C53" s="248"/>
      <c r="D53" s="248"/>
      <c r="E53" s="208"/>
      <c r="F53" s="208"/>
      <c r="G53" s="208"/>
      <c r="H53" s="208"/>
      <c r="I53" s="208"/>
      <c r="J53" s="208"/>
      <c r="K53" s="208"/>
      <c r="L53" s="208"/>
      <c r="M53" s="208"/>
      <c r="N53" s="208"/>
      <c r="O53" s="208"/>
      <c r="P53" s="208"/>
      <c r="Q53" s="208"/>
      <c r="R53" s="208"/>
      <c r="S53" s="208"/>
      <c r="T53" s="208"/>
      <c r="U53" s="208"/>
      <c r="V53" s="208"/>
      <c r="W53" s="208"/>
      <c r="X53" s="208"/>
      <c r="Y53" s="208"/>
      <c r="Z53" s="208"/>
      <c r="AA53" s="208"/>
      <c r="AB53" s="208"/>
      <c r="AC53" s="208"/>
      <c r="AD53" s="208"/>
      <c r="AE53" s="208"/>
      <c r="AF53" s="208"/>
      <c r="AG53" s="208"/>
      <c r="AH53" s="208"/>
      <c r="AI53" s="208"/>
      <c r="AJ53" s="208"/>
      <c r="AK53" s="208"/>
      <c r="AL53" s="208"/>
      <c r="AM53" s="208"/>
      <c r="AN53" s="208"/>
      <c r="AO53" s="208"/>
      <c r="AP53" s="208"/>
      <c r="AQ53" s="208"/>
      <c r="AR53" s="208"/>
      <c r="AS53" s="208"/>
      <c r="AT53" s="208"/>
      <c r="AU53" s="208"/>
      <c r="AV53" s="208"/>
      <c r="AW53" s="208"/>
      <c r="AX53" s="208"/>
      <c r="AY53" s="342"/>
      <c r="AZ53" s="319" t="s">
        <v>1876</v>
      </c>
      <c r="BA53" s="321"/>
      <c r="BB53" s="325">
        <v>0.04</v>
      </c>
      <c r="BC53" s="327">
        <v>0.03</v>
      </c>
      <c r="BD53" s="210"/>
      <c r="BE53" s="208"/>
      <c r="BF53" s="208"/>
      <c r="BG53" s="208"/>
      <c r="BH53" s="208"/>
      <c r="BI53" s="208"/>
      <c r="BJ53" s="208"/>
      <c r="BK53" s="208"/>
      <c r="BL53" s="208"/>
      <c r="BM53" s="208"/>
      <c r="BN53" s="208"/>
      <c r="BO53" s="208"/>
      <c r="BP53" s="208"/>
      <c r="BQ53" s="208"/>
      <c r="BR53" s="208"/>
      <c r="BS53" s="208"/>
      <c r="BT53" s="208"/>
      <c r="BU53" s="208"/>
      <c r="BV53" s="208"/>
      <c r="BW53" s="208"/>
      <c r="BX53" s="208"/>
      <c r="BY53" s="208"/>
    </row>
    <row r="54" spans="1:77">
      <c r="A54" s="227"/>
      <c r="B54" s="208"/>
      <c r="C54" s="248"/>
      <c r="D54" s="248"/>
      <c r="E54" s="208"/>
      <c r="F54" s="208"/>
      <c r="G54" s="208"/>
      <c r="H54" s="208"/>
      <c r="I54" s="208"/>
      <c r="J54" s="208"/>
      <c r="K54" s="208"/>
      <c r="L54" s="208"/>
      <c r="M54" s="208"/>
      <c r="N54" s="208"/>
      <c r="O54" s="208"/>
      <c r="P54" s="208"/>
      <c r="Q54" s="208"/>
      <c r="R54" s="208"/>
      <c r="S54" s="208"/>
      <c r="T54" s="208"/>
      <c r="U54" s="208"/>
      <c r="V54" s="208"/>
      <c r="W54" s="208"/>
      <c r="X54" s="208"/>
      <c r="Y54" s="208"/>
      <c r="Z54" s="208"/>
      <c r="AA54" s="208"/>
      <c r="AB54" s="208"/>
      <c r="AC54" s="208"/>
      <c r="AD54" s="208"/>
      <c r="AE54" s="208"/>
      <c r="AF54" s="208"/>
      <c r="AG54" s="208"/>
      <c r="AH54" s="208"/>
      <c r="AI54" s="208"/>
      <c r="AJ54" s="208"/>
      <c r="AK54" s="208"/>
      <c r="AL54" s="208"/>
      <c r="AM54" s="208"/>
      <c r="AN54" s="208"/>
      <c r="AO54" s="208"/>
      <c r="AP54" s="208"/>
      <c r="AQ54" s="249" t="s">
        <v>1900</v>
      </c>
      <c r="AR54" s="250" t="s">
        <v>1868</v>
      </c>
      <c r="AS54" s="208"/>
      <c r="AT54" s="208"/>
      <c r="AU54" s="307" t="s">
        <v>1901</v>
      </c>
      <c r="AV54" s="305"/>
      <c r="AW54" s="208"/>
      <c r="AX54" s="208"/>
      <c r="AY54" s="342"/>
      <c r="AZ54" s="319" t="s">
        <v>1290</v>
      </c>
      <c r="BA54" s="319" t="s">
        <v>1291</v>
      </c>
      <c r="BB54" s="325">
        <v>0.02</v>
      </c>
      <c r="BC54" s="327">
        <v>0</v>
      </c>
      <c r="BD54" s="210"/>
      <c r="BE54" s="208"/>
      <c r="BF54" s="208"/>
      <c r="BG54" s="208"/>
      <c r="BH54" s="208"/>
      <c r="BI54" s="208"/>
      <c r="BJ54" s="208"/>
      <c r="BK54" s="208"/>
      <c r="BL54" s="208"/>
      <c r="BM54" s="208"/>
      <c r="BN54" s="208"/>
      <c r="BO54" s="208"/>
      <c r="BP54" s="208"/>
      <c r="BQ54" s="208"/>
      <c r="BR54" s="208"/>
      <c r="BS54" s="208"/>
      <c r="BT54" s="208"/>
      <c r="BU54" s="208"/>
      <c r="BV54" s="208"/>
      <c r="BW54" s="208"/>
      <c r="BX54" s="208"/>
      <c r="BY54" s="208"/>
    </row>
    <row r="55" spans="1:77">
      <c r="A55" s="227"/>
      <c r="B55" s="208"/>
      <c r="C55" s="248"/>
      <c r="D55" s="248"/>
      <c r="E55" s="208"/>
      <c r="F55" s="208"/>
      <c r="G55" s="208"/>
      <c r="H55" s="208"/>
      <c r="I55" s="208"/>
      <c r="J55" s="208"/>
      <c r="K55" s="208"/>
      <c r="L55" s="208"/>
      <c r="M55" s="208"/>
      <c r="N55" s="208"/>
      <c r="O55" s="208"/>
      <c r="P55" s="208"/>
      <c r="Q55" s="208"/>
      <c r="R55" s="208"/>
      <c r="S55" s="208"/>
      <c r="T55" s="208"/>
      <c r="U55" s="208"/>
      <c r="V55" s="208"/>
      <c r="W55" s="208"/>
      <c r="X55" s="208"/>
      <c r="Y55" s="208"/>
      <c r="Z55" s="208"/>
      <c r="AA55" s="208"/>
      <c r="AB55" s="208"/>
      <c r="AC55" s="208"/>
      <c r="AD55" s="208"/>
      <c r="AE55" s="208"/>
      <c r="AF55" s="208"/>
      <c r="AG55" s="208"/>
      <c r="AH55" s="208"/>
      <c r="AI55" s="208"/>
      <c r="AJ55" s="208"/>
      <c r="AK55" s="208"/>
      <c r="AL55" s="208"/>
      <c r="AM55" s="208"/>
      <c r="AN55" s="208"/>
      <c r="AO55" s="208"/>
      <c r="AP55" s="208"/>
      <c r="AQ55" s="251" t="s">
        <v>1870</v>
      </c>
      <c r="AR55" s="248">
        <f>GETPIVOTDATA("SUM of PROCENTAJE DE AVANCE VERIFICADO
(Acumulado)
Trim 4",$AQ$2,"DEPENDENCIA RESPONSABLE
Selecciones de la lista desplegable la dependencia y/o area correspondiente","Dirección General - Control Interno")</f>
        <v>0.99999999999999989</v>
      </c>
      <c r="AS55" s="252">
        <v>1</v>
      </c>
      <c r="AT55" s="208"/>
      <c r="AU55" s="253" t="s">
        <v>1871</v>
      </c>
      <c r="AV55" s="253" t="s">
        <v>1872</v>
      </c>
      <c r="AW55" s="208"/>
      <c r="AX55" s="208"/>
      <c r="AY55" s="342"/>
      <c r="AZ55" s="319" t="s">
        <v>1902</v>
      </c>
      <c r="BA55" s="321"/>
      <c r="BB55" s="325">
        <v>0.02</v>
      </c>
      <c r="BC55" s="327">
        <v>0</v>
      </c>
      <c r="BD55" s="210"/>
      <c r="BE55" s="208"/>
      <c r="BF55" s="208"/>
      <c r="BG55" s="208"/>
      <c r="BH55" s="208"/>
      <c r="BI55" s="208"/>
      <c r="BJ55" s="208"/>
      <c r="BK55" s="208"/>
      <c r="BL55" s="208"/>
      <c r="BM55" s="208"/>
      <c r="BN55" s="208"/>
      <c r="BO55" s="208"/>
      <c r="BP55" s="208"/>
      <c r="BQ55" s="208"/>
      <c r="BR55" s="208"/>
      <c r="BS55" s="208"/>
      <c r="BT55" s="208"/>
      <c r="BU55" s="208"/>
      <c r="BV55" s="208"/>
      <c r="BW55" s="208"/>
      <c r="BX55" s="208"/>
      <c r="BY55" s="208"/>
    </row>
    <row r="56" spans="1:77">
      <c r="A56" s="227"/>
      <c r="B56" s="208"/>
      <c r="C56" s="248"/>
      <c r="D56" s="248"/>
      <c r="E56" s="208"/>
      <c r="F56" s="208"/>
      <c r="G56" s="208"/>
      <c r="H56" s="208"/>
      <c r="I56" s="208"/>
      <c r="J56" s="208"/>
      <c r="K56" s="208"/>
      <c r="L56" s="208"/>
      <c r="M56" s="208"/>
      <c r="N56" s="208"/>
      <c r="O56" s="208"/>
      <c r="P56" s="208"/>
      <c r="Q56" s="208"/>
      <c r="R56" s="208"/>
      <c r="S56" s="208"/>
      <c r="T56" s="208"/>
      <c r="U56" s="208"/>
      <c r="V56" s="208"/>
      <c r="W56" s="208"/>
      <c r="X56" s="208"/>
      <c r="Y56" s="208"/>
      <c r="Z56" s="208"/>
      <c r="AA56" s="208"/>
      <c r="AB56" s="208"/>
      <c r="AC56" s="208"/>
      <c r="AD56" s="208"/>
      <c r="AE56" s="208"/>
      <c r="AF56" s="208"/>
      <c r="AG56" s="208"/>
      <c r="AH56" s="208"/>
      <c r="AI56" s="208"/>
      <c r="AJ56" s="208"/>
      <c r="AK56" s="208"/>
      <c r="AL56" s="208"/>
      <c r="AM56" s="208"/>
      <c r="AN56" s="208"/>
      <c r="AO56" s="208"/>
      <c r="AP56" s="208"/>
      <c r="AQ56" s="251" t="s">
        <v>1874</v>
      </c>
      <c r="AR56" s="256">
        <f>GETPIVOTDATA("SUM of PROCENTAJE DE AVANCE VERIFICADO
(Acumulado)
Trim 4",$AQ$2,"DEPENDENCIA RESPONSABLE
Selecciones de la lista desplegable la dependencia y/o area correspondiente","Dirección General - GIT Planeación")</f>
        <v>0.9850000000000001</v>
      </c>
      <c r="AS56" s="252">
        <v>1</v>
      </c>
      <c r="AT56" s="208"/>
      <c r="AU56" s="254">
        <f>N19</f>
        <v>0.95005555555555554</v>
      </c>
      <c r="AV56" s="221">
        <f>100%-AU56</f>
        <v>4.9944444444444458E-2</v>
      </c>
      <c r="AW56" s="208"/>
      <c r="AX56" s="208"/>
      <c r="AY56" s="342"/>
      <c r="AZ56" s="319" t="s">
        <v>1295</v>
      </c>
      <c r="BA56" s="319" t="s">
        <v>1296</v>
      </c>
      <c r="BB56" s="325">
        <v>0.02</v>
      </c>
      <c r="BC56" s="327">
        <v>0</v>
      </c>
      <c r="BD56" s="210"/>
      <c r="BE56" s="208"/>
      <c r="BF56" s="208"/>
      <c r="BG56" s="208"/>
      <c r="BH56" s="208"/>
      <c r="BI56" s="208"/>
      <c r="BJ56" s="208"/>
      <c r="BK56" s="208"/>
      <c r="BL56" s="208"/>
      <c r="BM56" s="208"/>
      <c r="BN56" s="208"/>
      <c r="BO56" s="208"/>
      <c r="BP56" s="208"/>
      <c r="BQ56" s="208"/>
      <c r="BR56" s="208"/>
      <c r="BS56" s="208"/>
      <c r="BT56" s="208"/>
      <c r="BU56" s="208"/>
      <c r="BV56" s="208"/>
      <c r="BW56" s="208"/>
      <c r="BX56" s="208"/>
      <c r="BY56" s="208"/>
    </row>
    <row r="57" spans="1:77">
      <c r="A57" s="227"/>
      <c r="B57" s="208"/>
      <c r="C57" s="248"/>
      <c r="D57" s="248"/>
      <c r="E57" s="208"/>
      <c r="F57" s="208"/>
      <c r="G57" s="208"/>
      <c r="H57" s="208"/>
      <c r="I57" s="208"/>
      <c r="J57" s="208"/>
      <c r="K57" s="208"/>
      <c r="L57" s="208"/>
      <c r="M57" s="208"/>
      <c r="N57" s="208"/>
      <c r="O57" s="208"/>
      <c r="P57" s="208"/>
      <c r="Q57" s="208"/>
      <c r="R57" s="208"/>
      <c r="S57" s="208"/>
      <c r="T57" s="208"/>
      <c r="U57" s="208"/>
      <c r="V57" s="208"/>
      <c r="W57" s="208"/>
      <c r="X57" s="208"/>
      <c r="Y57" s="208"/>
      <c r="Z57" s="208"/>
      <c r="AA57" s="208"/>
      <c r="AB57" s="208"/>
      <c r="AC57" s="208"/>
      <c r="AD57" s="208"/>
      <c r="AE57" s="208"/>
      <c r="AF57" s="208"/>
      <c r="AG57" s="208"/>
      <c r="AH57" s="208"/>
      <c r="AI57" s="208"/>
      <c r="AJ57" s="208"/>
      <c r="AK57" s="208"/>
      <c r="AL57" s="208"/>
      <c r="AM57" s="208"/>
      <c r="AN57" s="208"/>
      <c r="AO57" s="208"/>
      <c r="AP57" s="208"/>
      <c r="AQ57" s="208" t="s">
        <v>108</v>
      </c>
      <c r="AR57" s="256">
        <f>GETPIVOTDATA("SUM of PROCENTAJE DE AVANCE VERIFICADO
(Acumulado)
Trim 4",$AQ$2,"DEPENDENCIA RESPONSABLE
Selecciones de la lista desplegable la dependencia y/o area correspondiente","Oficina de Gestión de la Información")</f>
        <v>0.99800000000000044</v>
      </c>
      <c r="AS57" s="252">
        <v>1</v>
      </c>
      <c r="AT57" s="208"/>
      <c r="AU57" s="208"/>
      <c r="AV57" s="208"/>
      <c r="AW57" s="208"/>
      <c r="AX57" s="208"/>
      <c r="AY57" s="342"/>
      <c r="AZ57" s="342"/>
      <c r="BA57" s="328" t="s">
        <v>1318</v>
      </c>
      <c r="BB57" s="329">
        <v>0.01</v>
      </c>
      <c r="BC57" s="330">
        <v>0.01</v>
      </c>
      <c r="BD57" s="210"/>
      <c r="BE57" s="208"/>
      <c r="BF57" s="208"/>
      <c r="BG57" s="208"/>
      <c r="BH57" s="208"/>
      <c r="BI57" s="208"/>
      <c r="BJ57" s="208"/>
      <c r="BK57" s="208"/>
      <c r="BL57" s="208"/>
      <c r="BM57" s="208"/>
      <c r="BN57" s="208"/>
      <c r="BO57" s="208"/>
      <c r="BP57" s="208"/>
      <c r="BQ57" s="208"/>
      <c r="BR57" s="208"/>
      <c r="BS57" s="208"/>
      <c r="BT57" s="208"/>
      <c r="BU57" s="208"/>
      <c r="BV57" s="208"/>
      <c r="BW57" s="208"/>
      <c r="BX57" s="208"/>
      <c r="BY57" s="208"/>
    </row>
    <row r="58" spans="1:77">
      <c r="A58" s="227"/>
      <c r="B58" s="208"/>
      <c r="C58" s="248"/>
      <c r="D58" s="248"/>
      <c r="E58" s="208"/>
      <c r="F58" s="208"/>
      <c r="G58" s="208"/>
      <c r="H58" s="208"/>
      <c r="I58" s="208"/>
      <c r="J58" s="208"/>
      <c r="K58" s="208"/>
      <c r="L58" s="208"/>
      <c r="M58" s="208"/>
      <c r="N58" s="208"/>
      <c r="O58" s="208"/>
      <c r="P58" s="208"/>
      <c r="Q58" s="208"/>
      <c r="R58" s="208"/>
      <c r="S58" s="208"/>
      <c r="T58" s="208"/>
      <c r="U58" s="208"/>
      <c r="V58" s="208"/>
      <c r="W58" s="208"/>
      <c r="X58" s="208"/>
      <c r="Y58" s="208"/>
      <c r="Z58" s="208"/>
      <c r="AA58" s="208"/>
      <c r="AB58" s="208"/>
      <c r="AC58" s="208"/>
      <c r="AD58" s="208"/>
      <c r="AE58" s="208"/>
      <c r="AF58" s="208"/>
      <c r="AG58" s="208"/>
      <c r="AH58" s="208"/>
      <c r="AI58" s="208"/>
      <c r="AJ58" s="208"/>
      <c r="AK58" s="208"/>
      <c r="AL58" s="208"/>
      <c r="AM58" s="208"/>
      <c r="AN58" s="208"/>
      <c r="AO58" s="208"/>
      <c r="AP58" s="208"/>
      <c r="AQ58" s="208" t="s">
        <v>103</v>
      </c>
      <c r="AR58" s="256">
        <f>GETPIVOTDATA("SUM of PROCENTAJE DE AVANCE VERIFICADO
(Acumulado)
Trim 4",$AQ$2,"DEPENDENCIA RESPONSABLE
Selecciones de la lista desplegable la dependencia y/o area correspondiente","Oficina de Gestión de Proyectos de Fondos")</f>
        <v>0.98000000000000009</v>
      </c>
      <c r="AS58" s="252">
        <v>1</v>
      </c>
      <c r="AT58" s="208"/>
      <c r="AU58" s="208"/>
      <c r="AV58" s="208"/>
      <c r="AW58" s="208"/>
      <c r="AX58" s="208"/>
      <c r="AY58" s="342"/>
      <c r="AZ58" s="342"/>
      <c r="BA58" s="328" t="s">
        <v>1308</v>
      </c>
      <c r="BB58" s="329">
        <v>0.02</v>
      </c>
      <c r="BC58" s="330">
        <v>0</v>
      </c>
      <c r="BD58" s="210"/>
      <c r="BE58" s="208"/>
      <c r="BF58" s="208"/>
      <c r="BG58" s="208"/>
      <c r="BH58" s="208"/>
      <c r="BI58" s="208"/>
      <c r="BJ58" s="208"/>
      <c r="BK58" s="208"/>
      <c r="BL58" s="208"/>
      <c r="BM58" s="208"/>
      <c r="BN58" s="208"/>
      <c r="BO58" s="208"/>
      <c r="BP58" s="208"/>
      <c r="BQ58" s="208"/>
      <c r="BR58" s="208"/>
      <c r="BS58" s="208"/>
      <c r="BT58" s="208"/>
      <c r="BU58" s="208"/>
      <c r="BV58" s="208"/>
      <c r="BW58" s="208"/>
      <c r="BX58" s="208"/>
      <c r="BY58" s="208"/>
    </row>
    <row r="59" spans="1:77">
      <c r="A59" s="227"/>
      <c r="B59" s="208"/>
      <c r="C59" s="248"/>
      <c r="D59" s="248"/>
      <c r="E59" s="208"/>
      <c r="F59" s="208"/>
      <c r="G59" s="208"/>
      <c r="H59" s="208"/>
      <c r="I59" s="208"/>
      <c r="J59" s="208"/>
      <c r="K59" s="208"/>
      <c r="L59" s="208"/>
      <c r="M59" s="208"/>
      <c r="N59" s="208"/>
      <c r="O59" s="208"/>
      <c r="P59" s="208"/>
      <c r="Q59" s="208"/>
      <c r="R59" s="208"/>
      <c r="S59" s="208"/>
      <c r="T59" s="208"/>
      <c r="U59" s="208"/>
      <c r="V59" s="208"/>
      <c r="W59" s="208"/>
      <c r="X59" s="208"/>
      <c r="Y59" s="208"/>
      <c r="Z59" s="208"/>
      <c r="AA59" s="208"/>
      <c r="AB59" s="208"/>
      <c r="AC59" s="208"/>
      <c r="AD59" s="208"/>
      <c r="AE59" s="208"/>
      <c r="AF59" s="208"/>
      <c r="AG59" s="208"/>
      <c r="AH59" s="208"/>
      <c r="AI59" s="208"/>
      <c r="AJ59" s="208"/>
      <c r="AK59" s="208"/>
      <c r="AL59" s="208"/>
      <c r="AM59" s="208"/>
      <c r="AN59" s="208"/>
      <c r="AO59" s="208"/>
      <c r="AP59" s="208"/>
      <c r="AQ59" s="251" t="s">
        <v>1844</v>
      </c>
      <c r="AR59" s="248">
        <f>SUM(AV8:AV11)</f>
        <v>0.99750000000000005</v>
      </c>
      <c r="AS59" s="252">
        <v>1</v>
      </c>
      <c r="AT59" s="208"/>
      <c r="AU59" s="208"/>
      <c r="AV59" s="208"/>
      <c r="AW59" s="208"/>
      <c r="AX59" s="208"/>
      <c r="AY59" s="342"/>
      <c r="AZ59" s="319" t="s">
        <v>1877</v>
      </c>
      <c r="BA59" s="321"/>
      <c r="BB59" s="325">
        <v>0.05</v>
      </c>
      <c r="BC59" s="327">
        <v>0.01</v>
      </c>
      <c r="BD59" s="210"/>
      <c r="BE59" s="208"/>
      <c r="BF59" s="208"/>
      <c r="BG59" s="208"/>
      <c r="BH59" s="208"/>
      <c r="BI59" s="208"/>
      <c r="BJ59" s="208"/>
      <c r="BK59" s="208"/>
      <c r="BL59" s="208"/>
      <c r="BM59" s="208"/>
      <c r="BN59" s="208"/>
      <c r="BO59" s="208"/>
      <c r="BP59" s="208"/>
      <c r="BQ59" s="208"/>
      <c r="BR59" s="208"/>
      <c r="BS59" s="208"/>
      <c r="BT59" s="208"/>
      <c r="BU59" s="208"/>
      <c r="BV59" s="208"/>
      <c r="BW59" s="208"/>
      <c r="BX59" s="208"/>
      <c r="BY59" s="208"/>
    </row>
    <row r="60" spans="1:77">
      <c r="A60" s="227"/>
      <c r="B60" s="208"/>
      <c r="C60" s="248"/>
      <c r="D60" s="248"/>
      <c r="E60" s="208"/>
      <c r="F60" s="208"/>
      <c r="G60" s="208"/>
      <c r="H60" s="208"/>
      <c r="I60" s="208"/>
      <c r="J60" s="208"/>
      <c r="K60" s="208"/>
      <c r="L60" s="208"/>
      <c r="M60" s="208"/>
      <c r="N60" s="208"/>
      <c r="O60" s="208"/>
      <c r="P60" s="208"/>
      <c r="Q60" s="208"/>
      <c r="R60" s="208"/>
      <c r="S60" s="208"/>
      <c r="T60" s="208"/>
      <c r="U60" s="208"/>
      <c r="V60" s="208"/>
      <c r="W60" s="208"/>
      <c r="X60" s="208"/>
      <c r="Y60" s="208"/>
      <c r="Z60" s="208"/>
      <c r="AA60" s="208"/>
      <c r="AB60" s="208"/>
      <c r="AC60" s="208"/>
      <c r="AD60" s="208"/>
      <c r="AE60" s="208"/>
      <c r="AF60" s="208"/>
      <c r="AG60" s="208"/>
      <c r="AH60" s="208"/>
      <c r="AI60" s="208"/>
      <c r="AJ60" s="208"/>
      <c r="AK60" s="208"/>
      <c r="AL60" s="208"/>
      <c r="AM60" s="208"/>
      <c r="AN60" s="208"/>
      <c r="AO60" s="208"/>
      <c r="AP60" s="208"/>
      <c r="AQ60" s="208" t="s">
        <v>83</v>
      </c>
      <c r="AR60" s="248">
        <f>SUM(AV12:AV13)</f>
        <v>0.94000000000000017</v>
      </c>
      <c r="AS60" s="252">
        <v>1</v>
      </c>
      <c r="AT60" s="208"/>
      <c r="AU60" s="208"/>
      <c r="AV60" s="208"/>
      <c r="AW60" s="208"/>
      <c r="AX60" s="208"/>
      <c r="AY60" s="342"/>
      <c r="AZ60" s="319" t="s">
        <v>1300</v>
      </c>
      <c r="BA60" s="319" t="s">
        <v>1301</v>
      </c>
      <c r="BB60" s="325">
        <v>0.02</v>
      </c>
      <c r="BC60" s="327">
        <v>0.02</v>
      </c>
      <c r="BD60" s="210"/>
      <c r="BE60" s="208"/>
      <c r="BF60" s="208"/>
      <c r="BG60" s="208"/>
      <c r="BH60" s="208"/>
      <c r="BI60" s="208"/>
      <c r="BJ60" s="208"/>
      <c r="BK60" s="208"/>
      <c r="BL60" s="208"/>
      <c r="BM60" s="208"/>
      <c r="BN60" s="208"/>
      <c r="BO60" s="208"/>
      <c r="BP60" s="208"/>
      <c r="BQ60" s="208"/>
      <c r="BR60" s="208"/>
      <c r="BS60" s="208"/>
      <c r="BT60" s="208"/>
      <c r="BU60" s="208"/>
      <c r="BV60" s="208"/>
      <c r="BW60" s="208"/>
      <c r="BX60" s="208"/>
      <c r="BY60" s="208"/>
    </row>
    <row r="61" spans="1:77">
      <c r="A61" s="227"/>
      <c r="B61" s="208"/>
      <c r="C61" s="248"/>
      <c r="D61" s="248"/>
      <c r="E61" s="208"/>
      <c r="F61" s="208"/>
      <c r="G61" s="208"/>
      <c r="H61" s="208"/>
      <c r="I61" s="208"/>
      <c r="J61" s="208"/>
      <c r="K61" s="208"/>
      <c r="L61" s="208"/>
      <c r="M61" s="208"/>
      <c r="N61" s="208"/>
      <c r="O61" s="208"/>
      <c r="P61" s="208"/>
      <c r="Q61" s="208"/>
      <c r="R61" s="208"/>
      <c r="S61" s="208"/>
      <c r="T61" s="208"/>
      <c r="U61" s="208"/>
      <c r="V61" s="208"/>
      <c r="W61" s="208"/>
      <c r="X61" s="208"/>
      <c r="Y61" s="208"/>
      <c r="Z61" s="208"/>
      <c r="AA61" s="208"/>
      <c r="AB61" s="208"/>
      <c r="AC61" s="208"/>
      <c r="AD61" s="208"/>
      <c r="AE61" s="208"/>
      <c r="AF61" s="208"/>
      <c r="AG61" s="208"/>
      <c r="AH61" s="208"/>
      <c r="AI61" s="208"/>
      <c r="AJ61" s="208"/>
      <c r="AK61" s="208"/>
      <c r="AL61" s="208"/>
      <c r="AM61" s="208"/>
      <c r="AN61" s="208"/>
      <c r="AO61" s="208"/>
      <c r="AP61" s="208"/>
      <c r="AQ61" s="251" t="s">
        <v>1855</v>
      </c>
      <c r="AR61" s="248">
        <f>SUM(AV14:AV17)</f>
        <v>0.76250000000000018</v>
      </c>
      <c r="AS61" s="252">
        <v>1</v>
      </c>
      <c r="AT61" s="208"/>
      <c r="AU61" s="208"/>
      <c r="AV61" s="208"/>
      <c r="AW61" s="208"/>
      <c r="AX61" s="208"/>
      <c r="AY61" s="342"/>
      <c r="AZ61" s="319" t="s">
        <v>1903</v>
      </c>
      <c r="BA61" s="321"/>
      <c r="BB61" s="325">
        <v>0.02</v>
      </c>
      <c r="BC61" s="327">
        <v>0.02</v>
      </c>
      <c r="BD61" s="210"/>
      <c r="BE61" s="208"/>
      <c r="BF61" s="208"/>
      <c r="BG61" s="208"/>
      <c r="BH61" s="208"/>
      <c r="BI61" s="208"/>
      <c r="BJ61" s="208"/>
      <c r="BK61" s="208"/>
      <c r="BL61" s="208"/>
      <c r="BM61" s="208"/>
      <c r="BN61" s="208"/>
      <c r="BO61" s="208"/>
      <c r="BP61" s="208"/>
      <c r="BQ61" s="208"/>
      <c r="BR61" s="208"/>
      <c r="BS61" s="208"/>
      <c r="BT61" s="208"/>
      <c r="BU61" s="208"/>
      <c r="BV61" s="208"/>
      <c r="BW61" s="208"/>
      <c r="BX61" s="208"/>
      <c r="BY61" s="208"/>
    </row>
    <row r="62" spans="1:77">
      <c r="A62" s="227"/>
      <c r="B62" s="208"/>
      <c r="C62" s="248"/>
      <c r="D62" s="248"/>
      <c r="E62" s="208"/>
      <c r="F62" s="208"/>
      <c r="G62" s="208"/>
      <c r="H62" s="208"/>
      <c r="I62" s="208"/>
      <c r="J62" s="208"/>
      <c r="K62" s="208"/>
      <c r="L62" s="208"/>
      <c r="M62" s="208"/>
      <c r="N62" s="208"/>
      <c r="O62" s="208"/>
      <c r="P62" s="208"/>
      <c r="Q62" s="208"/>
      <c r="R62" s="208"/>
      <c r="S62" s="208"/>
      <c r="T62" s="208"/>
      <c r="U62" s="208"/>
      <c r="V62" s="208"/>
      <c r="W62" s="208"/>
      <c r="X62" s="208"/>
      <c r="Y62" s="208"/>
      <c r="Z62" s="208"/>
      <c r="AA62" s="208"/>
      <c r="AB62" s="208"/>
      <c r="AC62" s="208"/>
      <c r="AD62" s="208"/>
      <c r="AE62" s="208"/>
      <c r="AF62" s="208"/>
      <c r="AG62" s="208"/>
      <c r="AH62" s="208"/>
      <c r="AI62" s="208"/>
      <c r="AJ62" s="208"/>
      <c r="AK62" s="208"/>
      <c r="AL62" s="208"/>
      <c r="AM62" s="208"/>
      <c r="AN62" s="208"/>
      <c r="AO62" s="208"/>
      <c r="AP62" s="208"/>
      <c r="AQ62" s="208" t="s">
        <v>92</v>
      </c>
      <c r="AR62" s="248">
        <f>GETPIVOTDATA("SUM of PROCENTAJE DE AVANCE VERIFICADO
(Acumulado)
Trim 4",$AQ$2,"DEPENDENCIA RESPONSABLE
Selecciones de la lista desplegable la dependencia y/o area correspondiente","Subdirección de Hidrocarburos")</f>
        <v>0.92000000000000037</v>
      </c>
      <c r="AS62" s="252">
        <v>1</v>
      </c>
      <c r="AT62" s="208"/>
      <c r="AU62" s="208"/>
      <c r="AV62" s="208"/>
      <c r="AW62" s="208"/>
      <c r="AX62" s="208"/>
      <c r="AY62" s="342"/>
      <c r="AZ62" s="319" t="s">
        <v>1305</v>
      </c>
      <c r="BA62" s="319" t="s">
        <v>1306</v>
      </c>
      <c r="BB62" s="325">
        <v>0.02</v>
      </c>
      <c r="BC62" s="327">
        <v>0</v>
      </c>
      <c r="BD62" s="210"/>
      <c r="BE62" s="208"/>
      <c r="BF62" s="208"/>
      <c r="BG62" s="208"/>
      <c r="BH62" s="208"/>
      <c r="BI62" s="208"/>
      <c r="BJ62" s="208"/>
      <c r="BK62" s="208"/>
      <c r="BL62" s="208"/>
      <c r="BM62" s="208"/>
      <c r="BN62" s="208"/>
      <c r="BO62" s="208"/>
      <c r="BP62" s="208"/>
      <c r="BQ62" s="208"/>
      <c r="BR62" s="208"/>
      <c r="BS62" s="208"/>
      <c r="BT62" s="208"/>
      <c r="BU62" s="208"/>
      <c r="BV62" s="208"/>
      <c r="BW62" s="208"/>
      <c r="BX62" s="208"/>
      <c r="BY62" s="208"/>
    </row>
    <row r="63" spans="1:77">
      <c r="A63" s="227"/>
      <c r="B63" s="208"/>
      <c r="C63" s="248"/>
      <c r="D63" s="248"/>
      <c r="E63" s="208"/>
      <c r="F63" s="208"/>
      <c r="G63" s="208"/>
      <c r="H63" s="208"/>
      <c r="I63" s="208"/>
      <c r="J63" s="208"/>
      <c r="K63" s="208"/>
      <c r="L63" s="208"/>
      <c r="M63" s="208"/>
      <c r="N63" s="208"/>
      <c r="O63" s="208"/>
      <c r="P63" s="208"/>
      <c r="Q63" s="208"/>
      <c r="R63" s="208"/>
      <c r="S63" s="208"/>
      <c r="T63" s="208"/>
      <c r="U63" s="208"/>
      <c r="V63" s="208"/>
      <c r="W63" s="208"/>
      <c r="X63" s="208"/>
      <c r="Y63" s="208"/>
      <c r="Z63" s="208"/>
      <c r="AA63" s="208"/>
      <c r="AB63" s="208"/>
      <c r="AC63" s="208"/>
      <c r="AD63" s="208"/>
      <c r="AE63" s="208"/>
      <c r="AF63" s="208"/>
      <c r="AG63" s="208"/>
      <c r="AH63" s="208"/>
      <c r="AI63" s="208"/>
      <c r="AJ63" s="208"/>
      <c r="AK63" s="208"/>
      <c r="AL63" s="208"/>
      <c r="AM63" s="208"/>
      <c r="AN63" s="208"/>
      <c r="AO63" s="208"/>
      <c r="AP63" s="208"/>
      <c r="AQ63" s="208" t="s">
        <v>98</v>
      </c>
      <c r="AR63" s="248">
        <f>GETPIVOTDATA("SUM of PROCENTAJE DE AVANCE VERIFICADO
(Acumulado)
Trim 4",$AQ$2,"DEPENDENCIA RESPONSABLE
Selecciones de la lista desplegable la dependencia y/o area correspondiente","Subdirección de Minería")</f>
        <v>0.96750000000000036</v>
      </c>
      <c r="AS63" s="252">
        <v>1</v>
      </c>
      <c r="AT63" s="208"/>
      <c r="AU63" s="208"/>
      <c r="AV63" s="208"/>
      <c r="AW63" s="208"/>
      <c r="AX63" s="208"/>
      <c r="AY63" s="342"/>
      <c r="AZ63" s="342"/>
      <c r="BA63" s="328" t="s">
        <v>1321</v>
      </c>
      <c r="BB63" s="329">
        <v>0.01</v>
      </c>
      <c r="BC63" s="330">
        <v>0</v>
      </c>
      <c r="BD63" s="210"/>
      <c r="BE63" s="208"/>
      <c r="BF63" s="208"/>
      <c r="BG63" s="208"/>
      <c r="BH63" s="208"/>
      <c r="BI63" s="208"/>
      <c r="BJ63" s="208"/>
      <c r="BK63" s="208"/>
      <c r="BL63" s="208"/>
      <c r="BM63" s="208"/>
      <c r="BN63" s="208"/>
      <c r="BO63" s="208"/>
      <c r="BP63" s="208"/>
      <c r="BQ63" s="208"/>
      <c r="BR63" s="208"/>
      <c r="BS63" s="208"/>
      <c r="BT63" s="208"/>
      <c r="BU63" s="208"/>
      <c r="BV63" s="208"/>
      <c r="BW63" s="208"/>
      <c r="BX63" s="208"/>
      <c r="BY63" s="208"/>
    </row>
    <row r="64" spans="1:77">
      <c r="A64" s="227"/>
      <c r="B64" s="208"/>
      <c r="C64" s="248"/>
      <c r="D64" s="248"/>
      <c r="E64" s="208"/>
      <c r="F64" s="208"/>
      <c r="G64" s="208"/>
      <c r="H64" s="208"/>
      <c r="I64" s="208"/>
      <c r="J64" s="208"/>
      <c r="K64" s="208"/>
      <c r="L64" s="208"/>
      <c r="M64" s="208"/>
      <c r="N64" s="208"/>
      <c r="O64" s="208"/>
      <c r="P64" s="208"/>
      <c r="Q64" s="208"/>
      <c r="R64" s="208"/>
      <c r="S64" s="208"/>
      <c r="T64" s="208"/>
      <c r="U64" s="208"/>
      <c r="V64" s="208"/>
      <c r="W64" s="208"/>
      <c r="X64" s="208"/>
      <c r="Y64" s="208"/>
      <c r="Z64" s="208"/>
      <c r="AA64" s="208"/>
      <c r="AB64" s="208"/>
      <c r="AC64" s="208"/>
      <c r="AD64" s="208"/>
      <c r="AE64" s="208"/>
      <c r="AF64" s="208"/>
      <c r="AG64" s="208"/>
      <c r="AH64" s="208"/>
      <c r="AI64" s="208"/>
      <c r="AJ64" s="208"/>
      <c r="AK64" s="208"/>
      <c r="AL64" s="208"/>
      <c r="AM64" s="208"/>
      <c r="AN64" s="208"/>
      <c r="AO64" s="208"/>
      <c r="AP64" s="208"/>
      <c r="AQ64" s="208"/>
      <c r="AR64" s="208"/>
      <c r="AS64" s="208"/>
      <c r="AT64" s="208"/>
      <c r="AU64" s="208"/>
      <c r="AV64" s="208"/>
      <c r="AW64" s="208"/>
      <c r="AX64" s="208"/>
      <c r="AY64" s="342"/>
      <c r="AZ64" s="342"/>
      <c r="BA64" s="328" t="s">
        <v>1313</v>
      </c>
      <c r="BB64" s="329">
        <v>0.02</v>
      </c>
      <c r="BC64" s="330">
        <v>0</v>
      </c>
      <c r="BD64" s="210"/>
      <c r="BE64" s="208"/>
      <c r="BF64" s="208"/>
      <c r="BG64" s="208"/>
      <c r="BH64" s="208"/>
      <c r="BI64" s="208"/>
      <c r="BJ64" s="208"/>
      <c r="BK64" s="208"/>
      <c r="BL64" s="208"/>
      <c r="BM64" s="208"/>
      <c r="BN64" s="208"/>
      <c r="BO64" s="208"/>
      <c r="BP64" s="208"/>
      <c r="BQ64" s="208"/>
      <c r="BR64" s="208"/>
      <c r="BS64" s="208"/>
      <c r="BT64" s="208"/>
      <c r="BU64" s="208"/>
      <c r="BV64" s="208"/>
      <c r="BW64" s="208"/>
      <c r="BX64" s="208"/>
      <c r="BY64" s="208"/>
    </row>
    <row r="65" spans="1:77">
      <c r="A65" s="227"/>
      <c r="B65" s="208"/>
      <c r="C65" s="248"/>
      <c r="D65" s="248"/>
      <c r="E65" s="208"/>
      <c r="F65" s="208"/>
      <c r="G65" s="208"/>
      <c r="H65" s="208"/>
      <c r="I65" s="208"/>
      <c r="J65" s="208"/>
      <c r="K65" s="208"/>
      <c r="L65" s="208"/>
      <c r="M65" s="208"/>
      <c r="N65" s="208"/>
      <c r="O65" s="208"/>
      <c r="P65" s="208"/>
      <c r="Q65" s="208"/>
      <c r="R65" s="208"/>
      <c r="S65" s="208"/>
      <c r="T65" s="208"/>
      <c r="U65" s="208"/>
      <c r="V65" s="208"/>
      <c r="W65" s="208"/>
      <c r="X65" s="208"/>
      <c r="Y65" s="208"/>
      <c r="Z65" s="208"/>
      <c r="AA65" s="208"/>
      <c r="AB65" s="208"/>
      <c r="AC65" s="208"/>
      <c r="AD65" s="208"/>
      <c r="AE65" s="208"/>
      <c r="AF65" s="208"/>
      <c r="AG65" s="208"/>
      <c r="AH65" s="208"/>
      <c r="AI65" s="208"/>
      <c r="AJ65" s="208"/>
      <c r="AK65" s="208"/>
      <c r="AL65" s="208"/>
      <c r="AM65" s="208"/>
      <c r="AN65" s="208"/>
      <c r="AO65" s="208"/>
      <c r="AP65" s="208"/>
      <c r="AQ65" s="208"/>
      <c r="AR65" s="208"/>
      <c r="AS65" s="208"/>
      <c r="AT65" s="208"/>
      <c r="AU65" s="208"/>
      <c r="AV65" s="208"/>
      <c r="AW65" s="208"/>
      <c r="AX65" s="208"/>
      <c r="AY65" s="342"/>
      <c r="AZ65" s="319" t="s">
        <v>1904</v>
      </c>
      <c r="BA65" s="321"/>
      <c r="BB65" s="325">
        <v>0.05</v>
      </c>
      <c r="BC65" s="327">
        <v>0</v>
      </c>
      <c r="BD65" s="210"/>
      <c r="BE65" s="208"/>
      <c r="BF65" s="208"/>
      <c r="BG65" s="208"/>
      <c r="BH65" s="208"/>
      <c r="BI65" s="208"/>
      <c r="BJ65" s="208"/>
      <c r="BK65" s="208"/>
      <c r="BL65" s="208"/>
      <c r="BM65" s="208"/>
      <c r="BN65" s="208"/>
      <c r="BO65" s="208"/>
      <c r="BP65" s="208"/>
      <c r="BQ65" s="208"/>
      <c r="BR65" s="208"/>
      <c r="BS65" s="208"/>
      <c r="BT65" s="208"/>
      <c r="BU65" s="208"/>
      <c r="BV65" s="208"/>
      <c r="BW65" s="208"/>
      <c r="BX65" s="208"/>
      <c r="BY65" s="208"/>
    </row>
    <row r="66" spans="1:77">
      <c r="A66" s="227"/>
      <c r="B66" s="208"/>
      <c r="C66" s="248"/>
      <c r="D66" s="248"/>
      <c r="E66" s="208"/>
      <c r="F66" s="208"/>
      <c r="G66" s="208"/>
      <c r="H66" s="208"/>
      <c r="I66" s="208"/>
      <c r="J66" s="208"/>
      <c r="K66" s="208"/>
      <c r="L66" s="208"/>
      <c r="M66" s="208"/>
      <c r="N66" s="208"/>
      <c r="O66" s="208"/>
      <c r="P66" s="208"/>
      <c r="Q66" s="208"/>
      <c r="R66" s="208"/>
      <c r="S66" s="208"/>
      <c r="T66" s="208"/>
      <c r="U66" s="208"/>
      <c r="V66" s="208"/>
      <c r="W66" s="208"/>
      <c r="X66" s="208"/>
      <c r="Y66" s="208"/>
      <c r="Z66" s="208"/>
      <c r="AA66" s="208"/>
      <c r="AB66" s="208"/>
      <c r="AC66" s="208"/>
      <c r="AD66" s="208"/>
      <c r="AE66" s="208"/>
      <c r="AF66" s="208"/>
      <c r="AG66" s="208"/>
      <c r="AH66" s="208"/>
      <c r="AI66" s="208"/>
      <c r="AJ66" s="208"/>
      <c r="AK66" s="208"/>
      <c r="AL66" s="208"/>
      <c r="AM66" s="208"/>
      <c r="AN66" s="208"/>
      <c r="AO66" s="208"/>
      <c r="AP66" s="208"/>
      <c r="AQ66" s="208"/>
      <c r="AR66" s="208"/>
      <c r="AS66" s="208"/>
      <c r="AT66" s="208"/>
      <c r="AU66" s="208"/>
      <c r="AV66" s="208"/>
      <c r="AW66" s="208"/>
      <c r="AX66" s="208"/>
      <c r="AY66" s="319" t="s">
        <v>1879</v>
      </c>
      <c r="AZ66" s="321"/>
      <c r="BA66" s="321"/>
      <c r="BB66" s="325">
        <v>0.56000000000000016</v>
      </c>
      <c r="BC66" s="327">
        <v>0.37</v>
      </c>
      <c r="BD66" s="210"/>
      <c r="BE66" s="208"/>
      <c r="BF66" s="208"/>
      <c r="BG66" s="208"/>
      <c r="BH66" s="208"/>
      <c r="BI66" s="208"/>
      <c r="BJ66" s="208"/>
      <c r="BK66" s="208"/>
      <c r="BL66" s="208"/>
      <c r="BM66" s="208"/>
      <c r="BN66" s="208"/>
      <c r="BO66" s="208"/>
      <c r="BP66" s="208"/>
      <c r="BQ66" s="208"/>
      <c r="BR66" s="208"/>
      <c r="BS66" s="208"/>
      <c r="BT66" s="208"/>
      <c r="BU66" s="208"/>
      <c r="BV66" s="208"/>
      <c r="BW66" s="208"/>
      <c r="BX66" s="208"/>
      <c r="BY66" s="208"/>
    </row>
    <row r="67" spans="1:77">
      <c r="A67" s="227"/>
      <c r="B67" s="208"/>
      <c r="C67" s="248"/>
      <c r="D67" s="248"/>
      <c r="E67" s="208"/>
      <c r="F67" s="208"/>
      <c r="G67" s="208"/>
      <c r="H67" s="208"/>
      <c r="I67" s="208"/>
      <c r="J67" s="208"/>
      <c r="K67" s="208"/>
      <c r="L67" s="208"/>
      <c r="M67" s="208"/>
      <c r="N67" s="208"/>
      <c r="O67" s="208"/>
      <c r="P67" s="208"/>
      <c r="Q67" s="208"/>
      <c r="R67" s="208"/>
      <c r="S67" s="208"/>
      <c r="T67" s="208"/>
      <c r="U67" s="208"/>
      <c r="V67" s="208"/>
      <c r="W67" s="208"/>
      <c r="X67" s="208"/>
      <c r="Y67" s="208"/>
      <c r="Z67" s="208"/>
      <c r="AA67" s="208"/>
      <c r="AB67" s="208"/>
      <c r="AC67" s="208"/>
      <c r="AD67" s="208"/>
      <c r="AE67" s="208"/>
      <c r="AF67" s="208"/>
      <c r="AG67" s="208"/>
      <c r="AH67" s="208"/>
      <c r="AI67" s="208"/>
      <c r="AJ67" s="208"/>
      <c r="AK67" s="208"/>
      <c r="AL67" s="208"/>
      <c r="AM67" s="208"/>
      <c r="AN67" s="208"/>
      <c r="AO67" s="208"/>
      <c r="AP67" s="208"/>
      <c r="AQ67" s="208"/>
      <c r="AR67" s="208"/>
      <c r="AS67" s="208"/>
      <c r="AT67" s="208"/>
      <c r="AU67" s="208"/>
      <c r="AV67" s="208"/>
      <c r="AW67" s="208"/>
      <c r="AX67" s="208"/>
      <c r="AY67" s="319" t="s">
        <v>1223</v>
      </c>
      <c r="AZ67" s="319" t="s">
        <v>1224</v>
      </c>
      <c r="BA67" s="319" t="s">
        <v>1225</v>
      </c>
      <c r="BB67" s="325">
        <v>0.04</v>
      </c>
      <c r="BC67" s="327">
        <v>0.04</v>
      </c>
      <c r="BD67" s="210"/>
      <c r="BE67" s="208"/>
      <c r="BF67" s="208"/>
      <c r="BG67" s="208"/>
      <c r="BH67" s="208"/>
      <c r="BI67" s="208"/>
      <c r="BJ67" s="208"/>
      <c r="BK67" s="208"/>
      <c r="BL67" s="208"/>
      <c r="BM67" s="208"/>
      <c r="BN67" s="208"/>
      <c r="BO67" s="208"/>
      <c r="BP67" s="208"/>
      <c r="BQ67" s="208"/>
      <c r="BR67" s="208"/>
      <c r="BS67" s="208"/>
      <c r="BT67" s="208"/>
      <c r="BU67" s="208"/>
      <c r="BV67" s="208"/>
      <c r="BW67" s="208"/>
      <c r="BX67" s="208"/>
      <c r="BY67" s="208"/>
    </row>
    <row r="68" spans="1:77">
      <c r="A68" s="227"/>
      <c r="B68" s="208"/>
      <c r="C68" s="248"/>
      <c r="D68" s="248"/>
      <c r="E68" s="208"/>
      <c r="F68" s="208"/>
      <c r="G68" s="208"/>
      <c r="H68" s="208"/>
      <c r="I68" s="208"/>
      <c r="J68" s="208"/>
      <c r="K68" s="208"/>
      <c r="L68" s="208"/>
      <c r="M68" s="208"/>
      <c r="N68" s="208"/>
      <c r="O68" s="208"/>
      <c r="P68" s="208"/>
      <c r="Q68" s="208"/>
      <c r="R68" s="208"/>
      <c r="S68" s="208"/>
      <c r="T68" s="208"/>
      <c r="U68" s="208"/>
      <c r="V68" s="208"/>
      <c r="W68" s="208"/>
      <c r="X68" s="208"/>
      <c r="Y68" s="208"/>
      <c r="Z68" s="208"/>
      <c r="AA68" s="208"/>
      <c r="AB68" s="208"/>
      <c r="AC68" s="208"/>
      <c r="AD68" s="208"/>
      <c r="AE68" s="208"/>
      <c r="AF68" s="208"/>
      <c r="AG68" s="208"/>
      <c r="AH68" s="208"/>
      <c r="AI68" s="208"/>
      <c r="AJ68" s="208"/>
      <c r="AK68" s="208"/>
      <c r="AL68" s="208"/>
      <c r="AM68" s="208"/>
      <c r="AN68" s="208"/>
      <c r="AO68" s="208"/>
      <c r="AP68" s="208"/>
      <c r="AQ68" s="208"/>
      <c r="AR68" s="208"/>
      <c r="AS68" s="208"/>
      <c r="AT68" s="208"/>
      <c r="AU68" s="208"/>
      <c r="AV68" s="208"/>
      <c r="AW68" s="208"/>
      <c r="AX68" s="208"/>
      <c r="AY68" s="342"/>
      <c r="AZ68" s="342"/>
      <c r="BA68" s="328" t="s">
        <v>1228</v>
      </c>
      <c r="BB68" s="329">
        <v>0.04</v>
      </c>
      <c r="BC68" s="330">
        <v>0.04</v>
      </c>
      <c r="BD68" s="210"/>
      <c r="BE68" s="208"/>
      <c r="BF68" s="208"/>
      <c r="BG68" s="208"/>
      <c r="BH68" s="208"/>
      <c r="BI68" s="208"/>
      <c r="BJ68" s="208"/>
      <c r="BK68" s="208"/>
      <c r="BL68" s="208"/>
      <c r="BM68" s="208"/>
      <c r="BN68" s="208"/>
      <c r="BO68" s="208"/>
      <c r="BP68" s="208"/>
      <c r="BQ68" s="208"/>
      <c r="BR68" s="208"/>
      <c r="BS68" s="208"/>
      <c r="BT68" s="208"/>
      <c r="BU68" s="208"/>
      <c r="BV68" s="208"/>
      <c r="BW68" s="208"/>
      <c r="BX68" s="208"/>
      <c r="BY68" s="208"/>
    </row>
    <row r="69" spans="1:77">
      <c r="A69" s="227"/>
      <c r="B69" s="208"/>
      <c r="C69" s="248"/>
      <c r="D69" s="248"/>
      <c r="E69" s="208"/>
      <c r="F69" s="208"/>
      <c r="G69" s="208"/>
      <c r="H69" s="208"/>
      <c r="I69" s="208"/>
      <c r="J69" s="208"/>
      <c r="K69" s="208"/>
      <c r="L69" s="208"/>
      <c r="M69" s="208"/>
      <c r="N69" s="208"/>
      <c r="O69" s="208"/>
      <c r="P69" s="208"/>
      <c r="Q69" s="208"/>
      <c r="R69" s="208"/>
      <c r="S69" s="208"/>
      <c r="T69" s="208"/>
      <c r="U69" s="208"/>
      <c r="V69" s="208"/>
      <c r="W69" s="208"/>
      <c r="X69" s="208"/>
      <c r="Y69" s="208"/>
      <c r="Z69" s="208"/>
      <c r="AA69" s="208"/>
      <c r="AB69" s="208"/>
      <c r="AC69" s="208"/>
      <c r="AD69" s="208"/>
      <c r="AE69" s="208"/>
      <c r="AF69" s="208"/>
      <c r="AG69" s="208"/>
      <c r="AH69" s="208"/>
      <c r="AI69" s="208"/>
      <c r="AJ69" s="208"/>
      <c r="AK69" s="208"/>
      <c r="AL69" s="208"/>
      <c r="AM69" s="208"/>
      <c r="AN69" s="208"/>
      <c r="AO69" s="208"/>
      <c r="AP69" s="208"/>
      <c r="AQ69" s="208"/>
      <c r="AR69" s="208"/>
      <c r="AS69" s="208"/>
      <c r="AT69" s="208"/>
      <c r="AU69" s="208"/>
      <c r="AV69" s="208"/>
      <c r="AW69" s="208"/>
      <c r="AX69" s="208"/>
      <c r="AY69" s="342"/>
      <c r="AZ69" s="342"/>
      <c r="BA69" s="328" t="s">
        <v>1233</v>
      </c>
      <c r="BB69" s="329">
        <v>0.04</v>
      </c>
      <c r="BC69" s="330">
        <v>0</v>
      </c>
      <c r="BD69" s="210">
        <f>BC51/BB51</f>
        <v>0</v>
      </c>
      <c r="BE69" s="208"/>
      <c r="BF69" s="208"/>
      <c r="BG69" s="208"/>
      <c r="BH69" s="208"/>
      <c r="BI69" s="208"/>
      <c r="BJ69" s="208"/>
      <c r="BK69" s="208"/>
      <c r="BL69" s="208"/>
      <c r="BM69" s="208"/>
      <c r="BN69" s="208"/>
      <c r="BO69" s="208"/>
      <c r="BP69" s="208"/>
      <c r="BQ69" s="208"/>
      <c r="BR69" s="208"/>
      <c r="BS69" s="208"/>
      <c r="BT69" s="208"/>
      <c r="BU69" s="208"/>
      <c r="BV69" s="208"/>
      <c r="BW69" s="208"/>
      <c r="BX69" s="208"/>
      <c r="BY69" s="208"/>
    </row>
    <row r="70" spans="1:77">
      <c r="A70" s="227"/>
      <c r="B70" s="208"/>
      <c r="C70" s="248"/>
      <c r="D70" s="248"/>
      <c r="E70" s="208"/>
      <c r="F70" s="208"/>
      <c r="G70" s="208"/>
      <c r="H70" s="208"/>
      <c r="I70" s="208"/>
      <c r="J70" s="208"/>
      <c r="K70" s="208"/>
      <c r="L70" s="208"/>
      <c r="M70" s="208"/>
      <c r="N70" s="208"/>
      <c r="O70" s="208"/>
      <c r="P70" s="208"/>
      <c r="Q70" s="208"/>
      <c r="R70" s="208"/>
      <c r="S70" s="208"/>
      <c r="T70" s="208"/>
      <c r="U70" s="208"/>
      <c r="V70" s="208"/>
      <c r="W70" s="208"/>
      <c r="X70" s="208"/>
      <c r="Y70" s="208"/>
      <c r="Z70" s="208"/>
      <c r="AA70" s="208"/>
      <c r="AB70" s="208"/>
      <c r="AC70" s="208"/>
      <c r="AD70" s="208"/>
      <c r="AE70" s="208"/>
      <c r="AF70" s="208"/>
      <c r="AG70" s="208"/>
      <c r="AH70" s="208"/>
      <c r="AI70" s="208"/>
      <c r="AJ70" s="208"/>
      <c r="AK70" s="208"/>
      <c r="AL70" s="208"/>
      <c r="AM70" s="208"/>
      <c r="AN70" s="208"/>
      <c r="AO70" s="208"/>
      <c r="AP70" s="208"/>
      <c r="AQ70" s="208"/>
      <c r="AR70" s="208"/>
      <c r="AS70" s="208"/>
      <c r="AT70" s="208"/>
      <c r="AU70" s="208"/>
      <c r="AV70" s="208"/>
      <c r="AW70" s="208"/>
      <c r="AX70" s="208"/>
      <c r="AY70" s="342"/>
      <c r="AZ70" s="319" t="s">
        <v>1888</v>
      </c>
      <c r="BA70" s="321"/>
      <c r="BB70" s="325">
        <v>0.12</v>
      </c>
      <c r="BC70" s="327">
        <v>0.08</v>
      </c>
      <c r="BD70" s="210"/>
      <c r="BE70" s="208"/>
      <c r="BF70" s="208"/>
      <c r="BG70" s="208"/>
      <c r="BH70" s="208"/>
      <c r="BI70" s="208"/>
      <c r="BJ70" s="208"/>
      <c r="BK70" s="208"/>
      <c r="BL70" s="208"/>
      <c r="BM70" s="208"/>
      <c r="BN70" s="208"/>
      <c r="BO70" s="208"/>
      <c r="BP70" s="208"/>
      <c r="BQ70" s="208"/>
      <c r="BR70" s="208"/>
      <c r="BS70" s="208"/>
      <c r="BT70" s="208"/>
      <c r="BU70" s="208"/>
      <c r="BV70" s="208"/>
      <c r="BW70" s="208"/>
      <c r="BX70" s="208"/>
      <c r="BY70" s="208"/>
    </row>
    <row r="71" spans="1:77">
      <c r="A71" s="227"/>
      <c r="B71" s="208"/>
      <c r="C71" s="248"/>
      <c r="D71" s="248"/>
      <c r="E71" s="208"/>
      <c r="F71" s="208"/>
      <c r="G71" s="208"/>
      <c r="H71" s="208"/>
      <c r="I71" s="208"/>
      <c r="J71" s="208"/>
      <c r="K71" s="208"/>
      <c r="L71" s="208"/>
      <c r="M71" s="208"/>
      <c r="N71" s="208"/>
      <c r="O71" s="208"/>
      <c r="P71" s="208"/>
      <c r="Q71" s="208"/>
      <c r="R71" s="208"/>
      <c r="S71" s="208"/>
      <c r="T71" s="208"/>
      <c r="U71" s="208"/>
      <c r="V71" s="208"/>
      <c r="W71" s="208"/>
      <c r="X71" s="208"/>
      <c r="Y71" s="208"/>
      <c r="Z71" s="208"/>
      <c r="AA71" s="208"/>
      <c r="AB71" s="208"/>
      <c r="AC71" s="208"/>
      <c r="AD71" s="208"/>
      <c r="AE71" s="208"/>
      <c r="AF71" s="208"/>
      <c r="AG71" s="208"/>
      <c r="AH71" s="208"/>
      <c r="AI71" s="208"/>
      <c r="AJ71" s="208"/>
      <c r="AK71" s="208"/>
      <c r="AL71" s="208"/>
      <c r="AM71" s="208"/>
      <c r="AN71" s="208"/>
      <c r="AO71" s="208"/>
      <c r="AP71" s="208"/>
      <c r="AQ71" s="208"/>
      <c r="AR71" s="208"/>
      <c r="AS71" s="208"/>
      <c r="AT71" s="208"/>
      <c r="AU71" s="208"/>
      <c r="AV71" s="208"/>
      <c r="AW71" s="208"/>
      <c r="AX71" s="208"/>
      <c r="AY71" s="319" t="s">
        <v>1889</v>
      </c>
      <c r="AZ71" s="321"/>
      <c r="BA71" s="321"/>
      <c r="BB71" s="325">
        <v>0.12</v>
      </c>
      <c r="BC71" s="327">
        <v>0.08</v>
      </c>
      <c r="BD71" s="259"/>
      <c r="BE71" s="208"/>
      <c r="BF71" s="208"/>
      <c r="BG71" s="208"/>
      <c r="BH71" s="208"/>
      <c r="BI71" s="208"/>
      <c r="BJ71" s="208"/>
      <c r="BK71" s="208"/>
      <c r="BL71" s="208"/>
      <c r="BM71" s="208"/>
      <c r="BN71" s="208"/>
      <c r="BO71" s="208"/>
      <c r="BP71" s="208"/>
      <c r="BQ71" s="208"/>
      <c r="BR71" s="208"/>
      <c r="BS71" s="208"/>
      <c r="BT71" s="208"/>
      <c r="BU71" s="208"/>
      <c r="BV71" s="208"/>
      <c r="BW71" s="208"/>
      <c r="BX71" s="208"/>
      <c r="BY71" s="208"/>
    </row>
    <row r="72" spans="1:77">
      <c r="A72" s="227"/>
      <c r="B72" s="208"/>
      <c r="C72" s="248"/>
      <c r="D72" s="248"/>
      <c r="E72" s="208"/>
      <c r="F72" s="208"/>
      <c r="G72" s="208"/>
      <c r="H72" s="208"/>
      <c r="I72" s="208"/>
      <c r="J72" s="208"/>
      <c r="K72" s="208"/>
      <c r="L72" s="208"/>
      <c r="M72" s="208"/>
      <c r="N72" s="208"/>
      <c r="O72" s="208"/>
      <c r="P72" s="208"/>
      <c r="Q72" s="208"/>
      <c r="R72" s="208"/>
      <c r="S72" s="208"/>
      <c r="T72" s="208"/>
      <c r="U72" s="208"/>
      <c r="V72" s="208"/>
      <c r="W72" s="208"/>
      <c r="X72" s="208"/>
      <c r="Y72" s="208"/>
      <c r="Z72" s="208"/>
      <c r="AA72" s="208"/>
      <c r="AB72" s="208"/>
      <c r="AC72" s="208"/>
      <c r="AD72" s="208"/>
      <c r="AE72" s="208"/>
      <c r="AF72" s="208"/>
      <c r="AG72" s="208"/>
      <c r="AH72" s="208"/>
      <c r="AI72" s="208"/>
      <c r="AJ72" s="208"/>
      <c r="AK72" s="208"/>
      <c r="AL72" s="208"/>
      <c r="AM72" s="208"/>
      <c r="AN72" s="208"/>
      <c r="AO72" s="208"/>
      <c r="AP72" s="208"/>
      <c r="AQ72" s="208"/>
      <c r="AR72" s="208"/>
      <c r="AS72" s="208"/>
      <c r="AT72" s="208"/>
      <c r="AU72" s="208"/>
      <c r="AV72" s="208"/>
      <c r="AW72" s="208"/>
      <c r="AX72" s="208"/>
      <c r="AY72" s="319" t="s">
        <v>1182</v>
      </c>
      <c r="AZ72" s="319" t="s">
        <v>1183</v>
      </c>
      <c r="BA72" s="319" t="s">
        <v>1189</v>
      </c>
      <c r="BB72" s="325">
        <v>0.05</v>
      </c>
      <c r="BC72" s="327">
        <v>0.01</v>
      </c>
      <c r="BD72" s="210"/>
      <c r="BE72" s="208"/>
      <c r="BF72" s="208"/>
      <c r="BG72" s="208"/>
      <c r="BH72" s="208"/>
      <c r="BI72" s="208"/>
      <c r="BJ72" s="208"/>
      <c r="BK72" s="208"/>
      <c r="BL72" s="208"/>
      <c r="BM72" s="208"/>
      <c r="BN72" s="208"/>
      <c r="BO72" s="208"/>
      <c r="BP72" s="208"/>
      <c r="BQ72" s="208"/>
      <c r="BR72" s="208"/>
      <c r="BS72" s="208"/>
      <c r="BT72" s="208"/>
      <c r="BU72" s="208"/>
      <c r="BV72" s="208"/>
      <c r="BW72" s="208"/>
      <c r="BX72" s="208"/>
      <c r="BY72" s="208"/>
    </row>
    <row r="73" spans="1:77">
      <c r="A73" s="227"/>
      <c r="B73" s="208"/>
      <c r="C73" s="248"/>
      <c r="D73" s="248"/>
      <c r="E73" s="208"/>
      <c r="F73" s="208"/>
      <c r="G73" s="208"/>
      <c r="H73" s="208"/>
      <c r="I73" s="208"/>
      <c r="J73" s="208"/>
      <c r="K73" s="208"/>
      <c r="L73" s="208"/>
      <c r="M73" s="208"/>
      <c r="N73" s="208"/>
      <c r="O73" s="208"/>
      <c r="P73" s="208"/>
      <c r="Q73" s="208"/>
      <c r="R73" s="208"/>
      <c r="S73" s="208"/>
      <c r="T73" s="208"/>
      <c r="U73" s="208"/>
      <c r="V73" s="208"/>
      <c r="W73" s="208"/>
      <c r="X73" s="208"/>
      <c r="Y73" s="208"/>
      <c r="Z73" s="208"/>
      <c r="AA73" s="208"/>
      <c r="AB73" s="208"/>
      <c r="AC73" s="208"/>
      <c r="AD73" s="208"/>
      <c r="AE73" s="208"/>
      <c r="AF73" s="208"/>
      <c r="AG73" s="208"/>
      <c r="AH73" s="208"/>
      <c r="AI73" s="208"/>
      <c r="AJ73" s="208"/>
      <c r="AK73" s="208"/>
      <c r="AL73" s="208"/>
      <c r="AM73" s="208"/>
      <c r="AN73" s="208"/>
      <c r="AO73" s="208"/>
      <c r="AP73" s="208"/>
      <c r="AQ73" s="208"/>
      <c r="AR73" s="208"/>
      <c r="AS73" s="208"/>
      <c r="AT73" s="208"/>
      <c r="AU73" s="208"/>
      <c r="AV73" s="208"/>
      <c r="AW73" s="208"/>
      <c r="AX73" s="208"/>
      <c r="AY73" s="342"/>
      <c r="AZ73" s="342"/>
      <c r="BA73" s="328" t="s">
        <v>1196</v>
      </c>
      <c r="BB73" s="329">
        <v>0.05</v>
      </c>
      <c r="BC73" s="330">
        <v>0</v>
      </c>
      <c r="BD73" s="210"/>
      <c r="BE73" s="208"/>
      <c r="BF73" s="208"/>
      <c r="BG73" s="208"/>
      <c r="BH73" s="208"/>
      <c r="BI73" s="208"/>
      <c r="BJ73" s="208"/>
      <c r="BK73" s="208"/>
      <c r="BL73" s="208"/>
      <c r="BM73" s="208"/>
      <c r="BN73" s="208"/>
      <c r="BO73" s="208"/>
      <c r="BP73" s="208"/>
      <c r="BQ73" s="208"/>
      <c r="BR73" s="208"/>
      <c r="BS73" s="208"/>
      <c r="BT73" s="208"/>
      <c r="BU73" s="208"/>
      <c r="BV73" s="208"/>
      <c r="BW73" s="208"/>
      <c r="BX73" s="208"/>
      <c r="BY73" s="208"/>
    </row>
    <row r="74" spans="1:77">
      <c r="A74" s="227"/>
      <c r="B74" s="208"/>
      <c r="C74" s="248"/>
      <c r="D74" s="248"/>
      <c r="E74" s="208"/>
      <c r="F74" s="208"/>
      <c r="G74" s="208"/>
      <c r="H74" s="208"/>
      <c r="I74" s="208"/>
      <c r="J74" s="208"/>
      <c r="K74" s="208"/>
      <c r="L74" s="208"/>
      <c r="M74" s="208"/>
      <c r="N74" s="208"/>
      <c r="O74" s="208"/>
      <c r="P74" s="208"/>
      <c r="Q74" s="208"/>
      <c r="R74" s="208"/>
      <c r="S74" s="208"/>
      <c r="T74" s="208"/>
      <c r="U74" s="208"/>
      <c r="V74" s="208"/>
      <c r="W74" s="208"/>
      <c r="X74" s="208"/>
      <c r="Y74" s="208"/>
      <c r="Z74" s="208"/>
      <c r="AA74" s="208"/>
      <c r="AB74" s="208"/>
      <c r="AC74" s="208"/>
      <c r="AD74" s="208"/>
      <c r="AE74" s="208"/>
      <c r="AF74" s="208"/>
      <c r="AG74" s="208"/>
      <c r="AH74" s="208"/>
      <c r="AI74" s="208"/>
      <c r="AJ74" s="208"/>
      <c r="AK74" s="208"/>
      <c r="AL74" s="208"/>
      <c r="AM74" s="208"/>
      <c r="AN74" s="208"/>
      <c r="AO74" s="208"/>
      <c r="AP74" s="208"/>
      <c r="AQ74" s="208"/>
      <c r="AR74" s="208"/>
      <c r="AS74" s="208"/>
      <c r="AT74" s="208"/>
      <c r="AU74" s="208"/>
      <c r="AV74" s="208"/>
      <c r="AW74" s="208"/>
      <c r="AX74" s="208"/>
      <c r="AY74" s="342"/>
      <c r="AZ74" s="342"/>
      <c r="BA74" s="328" t="s">
        <v>1193</v>
      </c>
      <c r="BB74" s="329">
        <v>0.02</v>
      </c>
      <c r="BC74" s="330">
        <v>0</v>
      </c>
      <c r="BD74" s="210"/>
      <c r="BE74" s="208"/>
      <c r="BF74" s="208"/>
      <c r="BG74" s="208"/>
      <c r="BH74" s="208"/>
      <c r="BI74" s="208"/>
      <c r="BJ74" s="208"/>
      <c r="BK74" s="208"/>
      <c r="BL74" s="208"/>
      <c r="BM74" s="208"/>
      <c r="BN74" s="208"/>
      <c r="BO74" s="208"/>
      <c r="BP74" s="208"/>
      <c r="BQ74" s="208"/>
      <c r="BR74" s="208"/>
      <c r="BS74" s="208"/>
      <c r="BT74" s="208"/>
      <c r="BU74" s="208"/>
      <c r="BV74" s="208"/>
      <c r="BW74" s="208"/>
      <c r="BX74" s="208"/>
      <c r="BY74" s="208"/>
    </row>
    <row r="75" spans="1:77">
      <c r="A75" s="227"/>
      <c r="B75" s="208"/>
      <c r="C75" s="248"/>
      <c r="D75" s="248"/>
      <c r="E75" s="208"/>
      <c r="F75" s="208"/>
      <c r="G75" s="208"/>
      <c r="H75" s="208"/>
      <c r="I75" s="208"/>
      <c r="J75" s="208"/>
      <c r="K75" s="208"/>
      <c r="L75" s="208"/>
      <c r="M75" s="208"/>
      <c r="N75" s="208"/>
      <c r="O75" s="208"/>
      <c r="P75" s="208"/>
      <c r="Q75" s="208"/>
      <c r="R75" s="208"/>
      <c r="S75" s="208"/>
      <c r="T75" s="208"/>
      <c r="U75" s="208"/>
      <c r="V75" s="208"/>
      <c r="W75" s="208"/>
      <c r="X75" s="208"/>
      <c r="Y75" s="208"/>
      <c r="Z75" s="208"/>
      <c r="AA75" s="208"/>
      <c r="AB75" s="208"/>
      <c r="AC75" s="208"/>
      <c r="AD75" s="208"/>
      <c r="AE75" s="208"/>
      <c r="AF75" s="208"/>
      <c r="AG75" s="208"/>
      <c r="AH75" s="208"/>
      <c r="AI75" s="208"/>
      <c r="AJ75" s="208"/>
      <c r="AK75" s="208"/>
      <c r="AL75" s="208"/>
      <c r="AM75" s="208"/>
      <c r="AN75" s="208"/>
      <c r="AO75" s="208"/>
      <c r="AP75" s="208"/>
      <c r="AQ75" s="208"/>
      <c r="AR75" s="208"/>
      <c r="AS75" s="208"/>
      <c r="AT75" s="208"/>
      <c r="AU75" s="208"/>
      <c r="AV75" s="208"/>
      <c r="AW75" s="208"/>
      <c r="AX75" s="208"/>
      <c r="AY75" s="342"/>
      <c r="AZ75" s="342"/>
      <c r="BA75" s="328" t="s">
        <v>1184</v>
      </c>
      <c r="BB75" s="329">
        <v>0.05</v>
      </c>
      <c r="BC75" s="330">
        <v>0.01</v>
      </c>
      <c r="BD75" s="210"/>
      <c r="BE75" s="208"/>
      <c r="BF75" s="208"/>
      <c r="BG75" s="208"/>
      <c r="BH75" s="208"/>
      <c r="BI75" s="208"/>
      <c r="BJ75" s="208"/>
      <c r="BK75" s="208"/>
      <c r="BL75" s="208"/>
      <c r="BM75" s="208"/>
      <c r="BN75" s="208"/>
      <c r="BO75" s="208"/>
      <c r="BP75" s="208"/>
      <c r="BQ75" s="208"/>
      <c r="BR75" s="208"/>
      <c r="BS75" s="208"/>
      <c r="BT75" s="208"/>
      <c r="BU75" s="208"/>
      <c r="BV75" s="208"/>
      <c r="BW75" s="208"/>
      <c r="BX75" s="208"/>
      <c r="BY75" s="208"/>
    </row>
    <row r="76" spans="1:77">
      <c r="A76" s="227"/>
      <c r="B76" s="208"/>
      <c r="C76" s="248"/>
      <c r="D76" s="248"/>
      <c r="E76" s="208"/>
      <c r="F76" s="208"/>
      <c r="G76" s="208"/>
      <c r="H76" s="208"/>
      <c r="I76" s="208"/>
      <c r="J76" s="208"/>
      <c r="K76" s="208"/>
      <c r="L76" s="208"/>
      <c r="M76" s="208"/>
      <c r="N76" s="208"/>
      <c r="O76" s="208"/>
      <c r="P76" s="208"/>
      <c r="Q76" s="208"/>
      <c r="R76" s="208"/>
      <c r="S76" s="208"/>
      <c r="T76" s="208"/>
      <c r="U76" s="208"/>
      <c r="V76" s="208"/>
      <c r="W76" s="208"/>
      <c r="X76" s="208"/>
      <c r="Y76" s="208"/>
      <c r="Z76" s="208"/>
      <c r="AA76" s="208"/>
      <c r="AB76" s="208"/>
      <c r="AC76" s="208"/>
      <c r="AD76" s="208"/>
      <c r="AE76" s="208"/>
      <c r="AF76" s="208"/>
      <c r="AG76" s="208"/>
      <c r="AH76" s="208"/>
      <c r="AI76" s="208"/>
      <c r="AJ76" s="208"/>
      <c r="AK76" s="208"/>
      <c r="AL76" s="208"/>
      <c r="AM76" s="208"/>
      <c r="AN76" s="208"/>
      <c r="AO76" s="208"/>
      <c r="AP76" s="208"/>
      <c r="AQ76" s="208"/>
      <c r="AR76" s="208"/>
      <c r="AS76" s="208"/>
      <c r="AT76" s="208"/>
      <c r="AU76" s="208"/>
      <c r="AV76" s="208"/>
      <c r="AW76" s="208"/>
      <c r="AX76" s="208"/>
      <c r="AY76" s="342"/>
      <c r="AZ76" s="319" t="s">
        <v>1905</v>
      </c>
      <c r="BA76" s="321"/>
      <c r="BB76" s="325">
        <v>0.17</v>
      </c>
      <c r="BC76" s="327">
        <v>0.02</v>
      </c>
      <c r="BD76" s="210"/>
      <c r="BE76" s="208"/>
      <c r="BF76" s="208"/>
      <c r="BG76" s="208"/>
      <c r="BH76" s="208"/>
      <c r="BI76" s="208"/>
      <c r="BJ76" s="208"/>
      <c r="BK76" s="208"/>
      <c r="BL76" s="208"/>
      <c r="BM76" s="208"/>
      <c r="BN76" s="208"/>
      <c r="BO76" s="208"/>
      <c r="BP76" s="208"/>
      <c r="BQ76" s="208"/>
      <c r="BR76" s="208"/>
      <c r="BS76" s="208"/>
      <c r="BT76" s="208"/>
      <c r="BU76" s="208"/>
      <c r="BV76" s="208"/>
      <c r="BW76" s="208"/>
      <c r="BX76" s="208"/>
      <c r="BY76" s="208"/>
    </row>
    <row r="77" spans="1:77">
      <c r="A77" s="227"/>
      <c r="B77" s="208"/>
      <c r="C77" s="248"/>
      <c r="D77" s="248"/>
      <c r="E77" s="208"/>
      <c r="F77" s="208"/>
      <c r="G77" s="208"/>
      <c r="H77" s="208"/>
      <c r="I77" s="208"/>
      <c r="J77" s="208"/>
      <c r="K77" s="208"/>
      <c r="L77" s="208"/>
      <c r="M77" s="208"/>
      <c r="N77" s="208"/>
      <c r="O77" s="208"/>
      <c r="P77" s="208"/>
      <c r="Q77" s="208"/>
      <c r="R77" s="208"/>
      <c r="S77" s="208"/>
      <c r="T77" s="208"/>
      <c r="U77" s="208"/>
      <c r="V77" s="208"/>
      <c r="W77" s="208"/>
      <c r="X77" s="208"/>
      <c r="Y77" s="208"/>
      <c r="Z77" s="208"/>
      <c r="AA77" s="208"/>
      <c r="AB77" s="208"/>
      <c r="AC77" s="208"/>
      <c r="AD77" s="208"/>
      <c r="AE77" s="208"/>
      <c r="AF77" s="208"/>
      <c r="AG77" s="208"/>
      <c r="AH77" s="208"/>
      <c r="AI77" s="208"/>
      <c r="AJ77" s="208"/>
      <c r="AK77" s="208"/>
      <c r="AL77" s="208"/>
      <c r="AM77" s="208"/>
      <c r="AN77" s="208"/>
      <c r="AO77" s="208"/>
      <c r="AP77" s="208"/>
      <c r="AQ77" s="208"/>
      <c r="AR77" s="208"/>
      <c r="AS77" s="208"/>
      <c r="AT77" s="208"/>
      <c r="AU77" s="208"/>
      <c r="AV77" s="208"/>
      <c r="AW77" s="208"/>
      <c r="AX77" s="208"/>
      <c r="AY77" s="342"/>
      <c r="AZ77" s="319" t="s">
        <v>1198</v>
      </c>
      <c r="BA77" s="319" t="s">
        <v>1219</v>
      </c>
      <c r="BB77" s="325">
        <v>0.05</v>
      </c>
      <c r="BC77" s="327">
        <v>0</v>
      </c>
      <c r="BD77" s="210"/>
      <c r="BE77" s="208"/>
      <c r="BF77" s="208"/>
      <c r="BG77" s="208"/>
      <c r="BH77" s="208"/>
      <c r="BI77" s="208"/>
      <c r="BJ77" s="208"/>
      <c r="BK77" s="208"/>
      <c r="BL77" s="208"/>
      <c r="BM77" s="208"/>
      <c r="BN77" s="208"/>
      <c r="BO77" s="208"/>
      <c r="BP77" s="208"/>
      <c r="BQ77" s="208"/>
      <c r="BR77" s="208"/>
      <c r="BS77" s="208"/>
      <c r="BT77" s="208"/>
      <c r="BU77" s="208"/>
      <c r="BV77" s="208"/>
      <c r="BW77" s="208"/>
      <c r="BX77" s="208"/>
      <c r="BY77" s="208"/>
    </row>
    <row r="78" spans="1:77">
      <c r="A78" s="227"/>
      <c r="B78" s="208"/>
      <c r="C78" s="248"/>
      <c r="D78" s="248"/>
      <c r="E78" s="208"/>
      <c r="F78" s="208"/>
      <c r="G78" s="208"/>
      <c r="H78" s="208"/>
      <c r="I78" s="208"/>
      <c r="J78" s="208"/>
      <c r="K78" s="208"/>
      <c r="L78" s="208"/>
      <c r="M78" s="208"/>
      <c r="N78" s="208"/>
      <c r="O78" s="208"/>
      <c r="P78" s="208"/>
      <c r="Q78" s="208"/>
      <c r="R78" s="208"/>
      <c r="S78" s="208"/>
      <c r="T78" s="208"/>
      <c r="U78" s="208"/>
      <c r="V78" s="208"/>
      <c r="W78" s="208"/>
      <c r="X78" s="208"/>
      <c r="Y78" s="208"/>
      <c r="Z78" s="208"/>
      <c r="AA78" s="208"/>
      <c r="AB78" s="208"/>
      <c r="AC78" s="208"/>
      <c r="AD78" s="208"/>
      <c r="AE78" s="208"/>
      <c r="AF78" s="208"/>
      <c r="AG78" s="208"/>
      <c r="AH78" s="208"/>
      <c r="AI78" s="208"/>
      <c r="AJ78" s="208"/>
      <c r="AK78" s="208"/>
      <c r="AL78" s="208"/>
      <c r="AM78" s="208"/>
      <c r="AN78" s="208"/>
      <c r="AO78" s="208"/>
      <c r="AP78" s="208"/>
      <c r="AQ78" s="208"/>
      <c r="AR78" s="208"/>
      <c r="AS78" s="208"/>
      <c r="AT78" s="208"/>
      <c r="AU78" s="208"/>
      <c r="AV78" s="208"/>
      <c r="AW78" s="208"/>
      <c r="AX78" s="208"/>
      <c r="AY78" s="342"/>
      <c r="AZ78" s="342"/>
      <c r="BA78" s="328" t="s">
        <v>1206</v>
      </c>
      <c r="BB78" s="329">
        <v>0.04</v>
      </c>
      <c r="BC78" s="330">
        <v>0.02</v>
      </c>
      <c r="BD78" s="210"/>
      <c r="BE78" s="208"/>
      <c r="BF78" s="208"/>
      <c r="BG78" s="208"/>
      <c r="BH78" s="208"/>
      <c r="BI78" s="208"/>
      <c r="BJ78" s="208"/>
      <c r="BK78" s="208"/>
      <c r="BL78" s="208"/>
      <c r="BM78" s="208"/>
      <c r="BN78" s="208"/>
      <c r="BO78" s="208"/>
      <c r="BP78" s="208"/>
      <c r="BQ78" s="208"/>
      <c r="BR78" s="208"/>
      <c r="BS78" s="208"/>
      <c r="BT78" s="208"/>
      <c r="BU78" s="208"/>
      <c r="BV78" s="208"/>
      <c r="BW78" s="208"/>
      <c r="BX78" s="208"/>
      <c r="BY78" s="208"/>
    </row>
    <row r="79" spans="1:77">
      <c r="A79" s="227"/>
      <c r="B79" s="208"/>
      <c r="C79" s="248"/>
      <c r="D79" s="248"/>
      <c r="E79" s="208"/>
      <c r="F79" s="208"/>
      <c r="G79" s="208"/>
      <c r="H79" s="208"/>
      <c r="I79" s="208"/>
      <c r="J79" s="208"/>
      <c r="K79" s="208"/>
      <c r="L79" s="208"/>
      <c r="M79" s="208"/>
      <c r="N79" s="208"/>
      <c r="O79" s="208"/>
      <c r="P79" s="208"/>
      <c r="Q79" s="208"/>
      <c r="R79" s="208"/>
      <c r="S79" s="208"/>
      <c r="T79" s="208"/>
      <c r="U79" s="208"/>
      <c r="V79" s="208"/>
      <c r="W79" s="208"/>
      <c r="X79" s="208"/>
      <c r="Y79" s="208"/>
      <c r="Z79" s="208"/>
      <c r="AA79" s="208"/>
      <c r="AB79" s="208"/>
      <c r="AC79" s="208"/>
      <c r="AD79" s="208"/>
      <c r="AE79" s="208"/>
      <c r="AF79" s="208"/>
      <c r="AG79" s="208"/>
      <c r="AH79" s="208"/>
      <c r="AI79" s="208"/>
      <c r="AJ79" s="208"/>
      <c r="AK79" s="208"/>
      <c r="AL79" s="208"/>
      <c r="AM79" s="208"/>
      <c r="AN79" s="208"/>
      <c r="AO79" s="208"/>
      <c r="AP79" s="208"/>
      <c r="AQ79" s="208"/>
      <c r="AR79" s="208"/>
      <c r="AS79" s="208"/>
      <c r="AT79" s="208"/>
      <c r="AU79" s="208"/>
      <c r="AV79" s="208"/>
      <c r="AW79" s="208"/>
      <c r="AX79" s="208"/>
      <c r="AY79" s="342"/>
      <c r="AZ79" s="342"/>
      <c r="BA79" s="328" t="s">
        <v>1199</v>
      </c>
      <c r="BB79" s="329">
        <v>0.05</v>
      </c>
      <c r="BC79" s="330">
        <v>0.05</v>
      </c>
      <c r="BD79" s="210"/>
      <c r="BE79" s="208"/>
      <c r="BF79" s="208"/>
      <c r="BG79" s="208"/>
      <c r="BH79" s="208"/>
      <c r="BI79" s="208"/>
      <c r="BJ79" s="208"/>
      <c r="BK79" s="208"/>
      <c r="BL79" s="208"/>
      <c r="BM79" s="208"/>
      <c r="BN79" s="208"/>
      <c r="BO79" s="208"/>
      <c r="BP79" s="208"/>
      <c r="BQ79" s="208"/>
      <c r="BR79" s="208"/>
      <c r="BS79" s="208"/>
      <c r="BT79" s="208"/>
      <c r="BU79" s="208"/>
      <c r="BV79" s="208"/>
      <c r="BW79" s="208"/>
      <c r="BX79" s="208"/>
      <c r="BY79" s="208"/>
    </row>
    <row r="80" spans="1:77">
      <c r="A80" s="227"/>
      <c r="B80" s="208"/>
      <c r="C80" s="248"/>
      <c r="D80" s="248"/>
      <c r="E80" s="208"/>
      <c r="F80" s="208"/>
      <c r="G80" s="208"/>
      <c r="H80" s="208"/>
      <c r="I80" s="208"/>
      <c r="J80" s="208"/>
      <c r="K80" s="208"/>
      <c r="L80" s="208"/>
      <c r="M80" s="208"/>
      <c r="N80" s="208"/>
      <c r="O80" s="208"/>
      <c r="P80" s="208"/>
      <c r="Q80" s="208"/>
      <c r="R80" s="208"/>
      <c r="S80" s="208"/>
      <c r="T80" s="208"/>
      <c r="U80" s="208"/>
      <c r="V80" s="208"/>
      <c r="W80" s="208"/>
      <c r="X80" s="208"/>
      <c r="Y80" s="208"/>
      <c r="Z80" s="208"/>
      <c r="AA80" s="208"/>
      <c r="AB80" s="208"/>
      <c r="AC80" s="208"/>
      <c r="AD80" s="208"/>
      <c r="AE80" s="208"/>
      <c r="AF80" s="208"/>
      <c r="AG80" s="208"/>
      <c r="AH80" s="208"/>
      <c r="AI80" s="208"/>
      <c r="AJ80" s="208"/>
      <c r="AK80" s="208"/>
      <c r="AL80" s="208"/>
      <c r="AM80" s="208"/>
      <c r="AN80" s="208"/>
      <c r="AO80" s="208"/>
      <c r="AP80" s="208"/>
      <c r="AQ80" s="208"/>
      <c r="AR80" s="208"/>
      <c r="AS80" s="208"/>
      <c r="AT80" s="208"/>
      <c r="AU80" s="208"/>
      <c r="AV80" s="208"/>
      <c r="AW80" s="208"/>
      <c r="AX80" s="208"/>
      <c r="AY80" s="342"/>
      <c r="AZ80" s="342"/>
      <c r="BA80" s="328" t="s">
        <v>1213</v>
      </c>
      <c r="BB80" s="329">
        <v>0.01</v>
      </c>
      <c r="BC80" s="330">
        <v>0</v>
      </c>
      <c r="BD80" s="210"/>
      <c r="BE80" s="208"/>
      <c r="BF80" s="208"/>
      <c r="BG80" s="208"/>
      <c r="BH80" s="208"/>
      <c r="BI80" s="208"/>
      <c r="BJ80" s="208"/>
      <c r="BK80" s="208"/>
      <c r="BL80" s="208"/>
      <c r="BM80" s="208"/>
      <c r="BN80" s="208"/>
      <c r="BO80" s="208"/>
      <c r="BP80" s="208"/>
      <c r="BQ80" s="208"/>
      <c r="BR80" s="208"/>
      <c r="BS80" s="208"/>
      <c r="BT80" s="208"/>
      <c r="BU80" s="208"/>
      <c r="BV80" s="208"/>
      <c r="BW80" s="208"/>
      <c r="BX80" s="208"/>
      <c r="BY80" s="208"/>
    </row>
    <row r="81" spans="1:77">
      <c r="A81" s="227"/>
      <c r="B81" s="208"/>
      <c r="C81" s="248"/>
      <c r="D81" s="248"/>
      <c r="E81" s="208"/>
      <c r="F81" s="208"/>
      <c r="G81" s="208"/>
      <c r="H81" s="208"/>
      <c r="I81" s="208"/>
      <c r="J81" s="208"/>
      <c r="K81" s="208"/>
      <c r="L81" s="208"/>
      <c r="M81" s="208"/>
      <c r="N81" s="208"/>
      <c r="O81" s="208"/>
      <c r="P81" s="208"/>
      <c r="Q81" s="208"/>
      <c r="R81" s="208"/>
      <c r="S81" s="208"/>
      <c r="T81" s="208"/>
      <c r="U81" s="208"/>
      <c r="V81" s="208"/>
      <c r="W81" s="208"/>
      <c r="X81" s="208"/>
      <c r="Y81" s="208"/>
      <c r="Z81" s="208"/>
      <c r="AA81" s="208"/>
      <c r="AB81" s="208"/>
      <c r="AC81" s="208"/>
      <c r="AD81" s="208"/>
      <c r="AE81" s="208"/>
      <c r="AF81" s="208"/>
      <c r="AG81" s="208"/>
      <c r="AH81" s="208"/>
      <c r="AI81" s="208"/>
      <c r="AJ81" s="208"/>
      <c r="AK81" s="208"/>
      <c r="AL81" s="208"/>
      <c r="AM81" s="208"/>
      <c r="AN81" s="208"/>
      <c r="AO81" s="208"/>
      <c r="AP81" s="208"/>
      <c r="AQ81" s="208"/>
      <c r="AR81" s="208"/>
      <c r="AS81" s="208"/>
      <c r="AT81" s="208"/>
      <c r="AU81" s="208"/>
      <c r="AV81" s="208"/>
      <c r="AW81" s="208"/>
      <c r="AX81" s="208"/>
      <c r="AY81" s="342"/>
      <c r="AZ81" s="319" t="s">
        <v>1891</v>
      </c>
      <c r="BA81" s="321"/>
      <c r="BB81" s="325">
        <v>0.15000000000000002</v>
      </c>
      <c r="BC81" s="327">
        <v>7.0000000000000007E-2</v>
      </c>
      <c r="BD81" s="210"/>
      <c r="BE81" s="208"/>
      <c r="BF81" s="208"/>
      <c r="BG81" s="208"/>
      <c r="BH81" s="208"/>
      <c r="BI81" s="208"/>
      <c r="BJ81" s="208"/>
      <c r="BK81" s="208"/>
      <c r="BL81" s="208"/>
      <c r="BM81" s="208"/>
      <c r="BN81" s="208"/>
      <c r="BO81" s="208"/>
      <c r="BP81" s="208"/>
      <c r="BQ81" s="208"/>
      <c r="BR81" s="208"/>
      <c r="BS81" s="208"/>
      <c r="BT81" s="208"/>
      <c r="BU81" s="208"/>
      <c r="BV81" s="208"/>
      <c r="BW81" s="208"/>
      <c r="BX81" s="208"/>
      <c r="BY81" s="208"/>
    </row>
    <row r="82" spans="1:77">
      <c r="A82" s="227"/>
      <c r="B82" s="208"/>
      <c r="C82" s="248"/>
      <c r="D82" s="248"/>
      <c r="E82" s="208"/>
      <c r="F82" s="208"/>
      <c r="G82" s="208"/>
      <c r="H82" s="208"/>
      <c r="I82" s="208"/>
      <c r="J82" s="208"/>
      <c r="K82" s="208"/>
      <c r="L82" s="208"/>
      <c r="M82" s="208"/>
      <c r="N82" s="208"/>
      <c r="O82" s="208"/>
      <c r="P82" s="208"/>
      <c r="Q82" s="208"/>
      <c r="R82" s="208"/>
      <c r="S82" s="208"/>
      <c r="T82" s="208"/>
      <c r="U82" s="208"/>
      <c r="V82" s="208"/>
      <c r="W82" s="208"/>
      <c r="X82" s="208"/>
      <c r="Y82" s="208"/>
      <c r="Z82" s="208"/>
      <c r="AA82" s="208"/>
      <c r="AB82" s="208"/>
      <c r="AC82" s="208"/>
      <c r="AD82" s="208"/>
      <c r="AE82" s="208"/>
      <c r="AF82" s="208"/>
      <c r="AG82" s="208"/>
      <c r="AH82" s="208"/>
      <c r="AI82" s="208"/>
      <c r="AJ82" s="208"/>
      <c r="AK82" s="208"/>
      <c r="AL82" s="208"/>
      <c r="AM82" s="208"/>
      <c r="AN82" s="208"/>
      <c r="AO82" s="208"/>
      <c r="AP82" s="208"/>
      <c r="AQ82" s="208"/>
      <c r="AR82" s="208"/>
      <c r="AS82" s="208"/>
      <c r="AT82" s="208"/>
      <c r="AU82" s="208"/>
      <c r="AV82" s="208"/>
      <c r="AW82" s="208"/>
      <c r="AX82" s="208"/>
      <c r="AY82" s="319" t="s">
        <v>1892</v>
      </c>
      <c r="AZ82" s="321"/>
      <c r="BA82" s="321"/>
      <c r="BB82" s="325">
        <v>0.32</v>
      </c>
      <c r="BC82" s="327">
        <v>0.09</v>
      </c>
      <c r="BD82" s="210"/>
      <c r="BE82" s="208"/>
      <c r="BF82" s="208"/>
      <c r="BG82" s="208"/>
      <c r="BH82" s="208"/>
      <c r="BI82" s="208"/>
      <c r="BJ82" s="208"/>
      <c r="BK82" s="208"/>
      <c r="BL82" s="208"/>
      <c r="BM82" s="208"/>
      <c r="BN82" s="208"/>
      <c r="BO82" s="208"/>
      <c r="BP82" s="208"/>
      <c r="BQ82" s="208"/>
      <c r="BR82" s="208"/>
      <c r="BS82" s="208"/>
      <c r="BT82" s="208"/>
      <c r="BU82" s="208"/>
      <c r="BV82" s="208"/>
      <c r="BW82" s="208"/>
      <c r="BX82" s="208"/>
      <c r="BY82" s="208"/>
    </row>
    <row r="83" spans="1:77">
      <c r="A83" s="227"/>
      <c r="B83" s="208"/>
      <c r="C83" s="248"/>
      <c r="D83" s="248"/>
      <c r="E83" s="208"/>
      <c r="F83" s="208"/>
      <c r="G83" s="208"/>
      <c r="H83" s="208"/>
      <c r="I83" s="208"/>
      <c r="J83" s="208"/>
      <c r="K83" s="208"/>
      <c r="L83" s="208"/>
      <c r="M83" s="208"/>
      <c r="N83" s="208"/>
      <c r="O83" s="208"/>
      <c r="P83" s="208"/>
      <c r="Q83" s="208"/>
      <c r="R83" s="208"/>
      <c r="S83" s="208"/>
      <c r="T83" s="208"/>
      <c r="U83" s="208"/>
      <c r="V83" s="208"/>
      <c r="W83" s="208"/>
      <c r="X83" s="208"/>
      <c r="Y83" s="208"/>
      <c r="Z83" s="208"/>
      <c r="AA83" s="208"/>
      <c r="AB83" s="208"/>
      <c r="AC83" s="208"/>
      <c r="AD83" s="208"/>
      <c r="AE83" s="208"/>
      <c r="AF83" s="208"/>
      <c r="AG83" s="208"/>
      <c r="AH83" s="208"/>
      <c r="AI83" s="208"/>
      <c r="AJ83" s="208"/>
      <c r="AK83" s="208"/>
      <c r="AL83" s="208"/>
      <c r="AM83" s="208"/>
      <c r="AN83" s="208"/>
      <c r="AO83" s="208"/>
      <c r="AP83" s="208"/>
      <c r="AQ83" s="208"/>
      <c r="AR83" s="208"/>
      <c r="AS83" s="208"/>
      <c r="AT83" s="208"/>
      <c r="AU83" s="208"/>
      <c r="AV83" s="208"/>
      <c r="AW83" s="208"/>
      <c r="AX83" s="208"/>
      <c r="AY83" s="331" t="s">
        <v>1907</v>
      </c>
      <c r="AZ83" s="343"/>
      <c r="BA83" s="343"/>
      <c r="BB83" s="332">
        <v>1.0000000000000004</v>
      </c>
      <c r="BC83" s="334">
        <v>0.54</v>
      </c>
      <c r="BD83" s="210"/>
      <c r="BE83" s="208"/>
      <c r="BF83" s="208"/>
      <c r="BG83" s="208"/>
      <c r="BH83" s="208"/>
      <c r="BI83" s="208"/>
      <c r="BJ83" s="208"/>
      <c r="BK83" s="208"/>
      <c r="BL83" s="208"/>
      <c r="BM83" s="208"/>
      <c r="BN83" s="208"/>
      <c r="BO83" s="208"/>
      <c r="BP83" s="208"/>
      <c r="BQ83" s="208"/>
      <c r="BR83" s="208"/>
      <c r="BS83" s="208"/>
      <c r="BT83" s="208"/>
      <c r="BU83" s="208"/>
      <c r="BV83" s="208"/>
      <c r="BW83" s="208"/>
      <c r="BX83" s="208"/>
      <c r="BY83" s="208"/>
    </row>
    <row r="84" spans="1:77">
      <c r="A84" s="227"/>
      <c r="B84" s="208"/>
      <c r="C84" s="248"/>
      <c r="D84" s="248"/>
      <c r="E84" s="208"/>
      <c r="F84" s="208"/>
      <c r="G84" s="208"/>
      <c r="H84" s="208"/>
      <c r="I84" s="208"/>
      <c r="J84" s="208"/>
      <c r="K84" s="208"/>
      <c r="L84" s="208"/>
      <c r="M84" s="208"/>
      <c r="N84" s="208"/>
      <c r="O84" s="208"/>
      <c r="P84" s="208"/>
      <c r="Q84" s="208"/>
      <c r="R84" s="208"/>
      <c r="S84" s="208"/>
      <c r="T84" s="208"/>
      <c r="U84" s="208"/>
      <c r="V84" s="208"/>
      <c r="W84" s="208"/>
      <c r="X84" s="208"/>
      <c r="Y84" s="208"/>
      <c r="Z84" s="208"/>
      <c r="AA84" s="208"/>
      <c r="AB84" s="208"/>
      <c r="AC84" s="208"/>
      <c r="AD84" s="208"/>
      <c r="AE84" s="208"/>
      <c r="AF84" s="208"/>
      <c r="AG84" s="208"/>
      <c r="AH84" s="208"/>
      <c r="AI84" s="208"/>
      <c r="AJ84" s="208"/>
      <c r="AK84" s="208"/>
      <c r="AL84" s="208"/>
      <c r="AM84" s="208"/>
      <c r="AN84" s="208"/>
      <c r="AO84" s="208"/>
      <c r="AP84" s="208"/>
      <c r="AQ84" s="208"/>
      <c r="AR84" s="208"/>
      <c r="AS84" s="208"/>
      <c r="AT84" s="208"/>
      <c r="AU84" s="208"/>
      <c r="AV84" s="208"/>
      <c r="AW84" s="208"/>
      <c r="AX84" s="208"/>
      <c r="BD84" s="210"/>
      <c r="BE84" s="208"/>
      <c r="BF84" s="208"/>
      <c r="BG84" s="208"/>
      <c r="BH84" s="208"/>
      <c r="BI84" s="208"/>
      <c r="BJ84" s="208"/>
      <c r="BK84" s="208"/>
      <c r="BL84" s="208"/>
      <c r="BM84" s="208"/>
      <c r="BN84" s="208"/>
      <c r="BO84" s="208"/>
      <c r="BP84" s="208"/>
      <c r="BQ84" s="208"/>
      <c r="BR84" s="208"/>
      <c r="BS84" s="208"/>
      <c r="BT84" s="208"/>
      <c r="BU84" s="208"/>
      <c r="BV84" s="208"/>
      <c r="BW84" s="208"/>
      <c r="BX84" s="208"/>
      <c r="BY84" s="208"/>
    </row>
    <row r="85" spans="1:77">
      <c r="A85" s="227"/>
      <c r="B85" s="208"/>
      <c r="C85" s="248"/>
      <c r="D85" s="248"/>
      <c r="E85" s="208"/>
      <c r="F85" s="208"/>
      <c r="G85" s="208"/>
      <c r="H85" s="208"/>
      <c r="I85" s="208"/>
      <c r="J85" s="208"/>
      <c r="K85" s="208"/>
      <c r="L85" s="208"/>
      <c r="M85" s="208"/>
      <c r="N85" s="208"/>
      <c r="O85" s="208"/>
      <c r="P85" s="208"/>
      <c r="Q85" s="208"/>
      <c r="R85" s="208"/>
      <c r="S85" s="208"/>
      <c r="T85" s="208"/>
      <c r="U85" s="208"/>
      <c r="V85" s="208"/>
      <c r="W85" s="208"/>
      <c r="X85" s="208"/>
      <c r="Y85" s="208"/>
      <c r="Z85" s="208"/>
      <c r="AA85" s="208"/>
      <c r="AB85" s="208"/>
      <c r="AC85" s="208"/>
      <c r="AD85" s="208"/>
      <c r="AE85" s="208"/>
      <c r="AF85" s="208"/>
      <c r="AG85" s="208"/>
      <c r="AH85" s="208"/>
      <c r="AI85" s="208"/>
      <c r="AJ85" s="208"/>
      <c r="AK85" s="208"/>
      <c r="AL85" s="208"/>
      <c r="AM85" s="208"/>
      <c r="AN85" s="208"/>
      <c r="AO85" s="208"/>
      <c r="AP85" s="208"/>
      <c r="AQ85" s="208"/>
      <c r="AR85" s="208"/>
      <c r="AS85" s="208"/>
      <c r="AT85" s="208"/>
      <c r="AU85" s="208"/>
      <c r="AV85" s="208"/>
      <c r="AW85" s="208"/>
      <c r="AX85" s="208"/>
      <c r="BD85" s="210"/>
      <c r="BE85" s="208"/>
      <c r="BF85" s="208"/>
      <c r="BG85" s="208"/>
      <c r="BH85" s="208"/>
      <c r="BI85" s="208"/>
      <c r="BJ85" s="208"/>
      <c r="BK85" s="208"/>
      <c r="BL85" s="208"/>
      <c r="BM85" s="208"/>
      <c r="BN85" s="208"/>
      <c r="BO85" s="208"/>
      <c r="BP85" s="208"/>
      <c r="BQ85" s="208"/>
      <c r="BR85" s="208"/>
      <c r="BS85" s="208"/>
      <c r="BT85" s="208"/>
      <c r="BU85" s="208"/>
      <c r="BV85" s="208"/>
      <c r="BW85" s="208"/>
      <c r="BX85" s="208"/>
      <c r="BY85" s="208"/>
    </row>
    <row r="86" spans="1:77">
      <c r="A86" s="227"/>
      <c r="B86" s="208"/>
      <c r="C86" s="248"/>
      <c r="D86" s="248"/>
      <c r="E86" s="208"/>
      <c r="F86" s="208"/>
      <c r="G86" s="208"/>
      <c r="H86" s="208"/>
      <c r="I86" s="208"/>
      <c r="J86" s="208"/>
      <c r="K86" s="208"/>
      <c r="L86" s="208"/>
      <c r="M86" s="208"/>
      <c r="N86" s="208"/>
      <c r="O86" s="208"/>
      <c r="P86" s="208"/>
      <c r="Q86" s="208"/>
      <c r="R86" s="208"/>
      <c r="S86" s="208"/>
      <c r="T86" s="208"/>
      <c r="U86" s="208"/>
      <c r="V86" s="208"/>
      <c r="W86" s="208"/>
      <c r="X86" s="208"/>
      <c r="Y86" s="208"/>
      <c r="Z86" s="208"/>
      <c r="AA86" s="208"/>
      <c r="AB86" s="208"/>
      <c r="AC86" s="208"/>
      <c r="AD86" s="208"/>
      <c r="AE86" s="208"/>
      <c r="AF86" s="208"/>
      <c r="AG86" s="208"/>
      <c r="AH86" s="208"/>
      <c r="AI86" s="208"/>
      <c r="AJ86" s="208"/>
      <c r="AK86" s="208"/>
      <c r="AL86" s="208"/>
      <c r="AM86" s="208"/>
      <c r="AN86" s="208"/>
      <c r="AO86" s="208"/>
      <c r="AP86" s="208"/>
      <c r="AQ86" s="208"/>
      <c r="AR86" s="208"/>
      <c r="AS86" s="208"/>
      <c r="AT86" s="208"/>
      <c r="AU86" s="208"/>
      <c r="AV86" s="208"/>
      <c r="AW86" s="208"/>
      <c r="AX86" s="208"/>
      <c r="BD86" s="210"/>
      <c r="BE86" s="208"/>
      <c r="BF86" s="208"/>
      <c r="BG86" s="208"/>
      <c r="BH86" s="208"/>
      <c r="BI86" s="208"/>
      <c r="BJ86" s="208"/>
      <c r="BK86" s="208"/>
      <c r="BL86" s="208"/>
      <c r="BM86" s="208"/>
      <c r="BN86" s="208"/>
      <c r="BO86" s="208"/>
      <c r="BP86" s="208"/>
      <c r="BQ86" s="208"/>
      <c r="BR86" s="208"/>
      <c r="BS86" s="208"/>
      <c r="BT86" s="208"/>
      <c r="BU86" s="208"/>
      <c r="BV86" s="208"/>
      <c r="BW86" s="208"/>
      <c r="BX86" s="208"/>
      <c r="BY86" s="208"/>
    </row>
    <row r="87" spans="1:77">
      <c r="A87" s="227"/>
      <c r="B87" s="208"/>
      <c r="C87" s="248"/>
      <c r="D87" s="248"/>
      <c r="E87" s="208"/>
      <c r="F87" s="208"/>
      <c r="G87" s="208"/>
      <c r="H87" s="208"/>
      <c r="I87" s="208"/>
      <c r="J87" s="208"/>
      <c r="K87" s="208"/>
      <c r="L87" s="208"/>
      <c r="M87" s="208"/>
      <c r="N87" s="208"/>
      <c r="O87" s="208"/>
      <c r="P87" s="208"/>
      <c r="Q87" s="208"/>
      <c r="R87" s="208"/>
      <c r="S87" s="208"/>
      <c r="T87" s="208"/>
      <c r="U87" s="208"/>
      <c r="V87" s="208"/>
      <c r="W87" s="208"/>
      <c r="X87" s="208"/>
      <c r="Y87" s="208"/>
      <c r="Z87" s="208"/>
      <c r="AA87" s="208"/>
      <c r="AB87" s="208"/>
      <c r="AC87" s="208"/>
      <c r="AD87" s="208"/>
      <c r="AE87" s="208"/>
      <c r="AF87" s="208"/>
      <c r="AG87" s="208"/>
      <c r="AH87" s="208"/>
      <c r="AI87" s="208"/>
      <c r="AJ87" s="208"/>
      <c r="AK87" s="208"/>
      <c r="AL87" s="208"/>
      <c r="AM87" s="208"/>
      <c r="AN87" s="208"/>
      <c r="AO87" s="208"/>
      <c r="AP87" s="208"/>
      <c r="AQ87" s="208"/>
      <c r="AR87" s="208"/>
      <c r="AS87" s="208"/>
      <c r="AT87" s="208"/>
      <c r="AU87" s="208"/>
      <c r="AV87" s="208"/>
      <c r="AW87" s="208"/>
      <c r="AX87" s="208"/>
      <c r="BD87" s="210"/>
      <c r="BE87" s="208"/>
      <c r="BF87" s="208"/>
      <c r="BG87" s="208"/>
      <c r="BH87" s="208"/>
      <c r="BI87" s="208"/>
      <c r="BJ87" s="208"/>
      <c r="BK87" s="208"/>
      <c r="BL87" s="208"/>
      <c r="BM87" s="208"/>
      <c r="BN87" s="208"/>
      <c r="BO87" s="208"/>
      <c r="BP87" s="208"/>
      <c r="BQ87" s="208"/>
      <c r="BR87" s="208"/>
      <c r="BS87" s="208"/>
      <c r="BT87" s="208"/>
      <c r="BU87" s="208"/>
      <c r="BV87" s="208"/>
      <c r="BW87" s="208"/>
      <c r="BX87" s="208"/>
      <c r="BY87" s="208"/>
    </row>
    <row r="88" spans="1:77">
      <c r="A88" s="227"/>
      <c r="B88" s="208"/>
      <c r="C88" s="248"/>
      <c r="D88" s="248"/>
      <c r="E88" s="208"/>
      <c r="F88" s="208"/>
      <c r="G88" s="208"/>
      <c r="H88" s="208"/>
      <c r="I88" s="208"/>
      <c r="J88" s="208"/>
      <c r="K88" s="208"/>
      <c r="L88" s="208"/>
      <c r="M88" s="208"/>
      <c r="N88" s="208"/>
      <c r="O88" s="208"/>
      <c r="P88" s="208"/>
      <c r="Q88" s="208"/>
      <c r="R88" s="208"/>
      <c r="S88" s="208"/>
      <c r="T88" s="208"/>
      <c r="U88" s="208"/>
      <c r="V88" s="208"/>
      <c r="W88" s="208"/>
      <c r="X88" s="208"/>
      <c r="Y88" s="208"/>
      <c r="Z88" s="208"/>
      <c r="AA88" s="208"/>
      <c r="AB88" s="208"/>
      <c r="AC88" s="208"/>
      <c r="AD88" s="208"/>
      <c r="AE88" s="208"/>
      <c r="AF88" s="208"/>
      <c r="AG88" s="208"/>
      <c r="AH88" s="208"/>
      <c r="AI88" s="208"/>
      <c r="AJ88" s="208"/>
      <c r="AK88" s="208"/>
      <c r="AL88" s="208"/>
      <c r="AM88" s="208"/>
      <c r="AN88" s="208"/>
      <c r="AO88" s="208"/>
      <c r="AP88" s="208"/>
      <c r="AQ88" s="208"/>
      <c r="AR88" s="208"/>
      <c r="AS88" s="208"/>
      <c r="AT88" s="208"/>
      <c r="AU88" s="208"/>
      <c r="AV88" s="208"/>
      <c r="AW88" s="208"/>
      <c r="AX88" s="208"/>
      <c r="BD88" s="210"/>
      <c r="BE88" s="208"/>
      <c r="BF88" s="208"/>
      <c r="BG88" s="208"/>
      <c r="BH88" s="208"/>
      <c r="BI88" s="208"/>
      <c r="BJ88" s="208"/>
      <c r="BK88" s="208"/>
      <c r="BL88" s="208"/>
      <c r="BM88" s="208"/>
      <c r="BN88" s="208"/>
      <c r="BO88" s="208"/>
      <c r="BP88" s="208"/>
      <c r="BQ88" s="208"/>
      <c r="BR88" s="208"/>
      <c r="BS88" s="208"/>
      <c r="BT88" s="208"/>
      <c r="BU88" s="208"/>
      <c r="BV88" s="208"/>
      <c r="BW88" s="208"/>
      <c r="BX88" s="208"/>
      <c r="BY88" s="208"/>
    </row>
    <row r="89" spans="1:77">
      <c r="A89" s="227"/>
      <c r="B89" s="208"/>
      <c r="C89" s="248"/>
      <c r="D89" s="248"/>
      <c r="E89" s="208"/>
      <c r="F89" s="208"/>
      <c r="G89" s="208"/>
      <c r="H89" s="208"/>
      <c r="I89" s="208"/>
      <c r="J89" s="208"/>
      <c r="K89" s="208"/>
      <c r="L89" s="208"/>
      <c r="M89" s="208"/>
      <c r="N89" s="208"/>
      <c r="O89" s="208"/>
      <c r="P89" s="208"/>
      <c r="Q89" s="208"/>
      <c r="R89" s="208"/>
      <c r="S89" s="208"/>
      <c r="T89" s="208"/>
      <c r="U89" s="208"/>
      <c r="V89" s="208"/>
      <c r="W89" s="208"/>
      <c r="X89" s="208"/>
      <c r="Y89" s="208"/>
      <c r="Z89" s="208"/>
      <c r="AA89" s="208"/>
      <c r="AB89" s="208"/>
      <c r="AC89" s="208"/>
      <c r="AD89" s="208"/>
      <c r="AE89" s="208"/>
      <c r="AF89" s="208"/>
      <c r="AG89" s="208"/>
      <c r="AH89" s="208"/>
      <c r="AI89" s="208"/>
      <c r="AJ89" s="208"/>
      <c r="AK89" s="208"/>
      <c r="AL89" s="208"/>
      <c r="AM89" s="208"/>
      <c r="AN89" s="208"/>
      <c r="AO89" s="208"/>
      <c r="AP89" s="208"/>
      <c r="AQ89" s="208"/>
      <c r="AR89" s="208"/>
      <c r="AS89" s="208"/>
      <c r="AT89" s="208"/>
      <c r="AU89" s="208"/>
      <c r="AV89" s="208"/>
      <c r="AW89" s="208"/>
      <c r="AX89" s="208"/>
      <c r="BD89" s="210"/>
      <c r="BE89" s="208"/>
      <c r="BF89" s="208"/>
      <c r="BG89" s="208"/>
      <c r="BH89" s="208"/>
      <c r="BI89" s="208"/>
      <c r="BJ89" s="208"/>
      <c r="BK89" s="208"/>
      <c r="BL89" s="208"/>
      <c r="BM89" s="208"/>
      <c r="BN89" s="208"/>
      <c r="BO89" s="208"/>
      <c r="BP89" s="208"/>
      <c r="BQ89" s="208"/>
      <c r="BR89" s="208"/>
      <c r="BS89" s="208"/>
      <c r="BT89" s="208"/>
      <c r="BU89" s="208"/>
      <c r="BV89" s="208"/>
      <c r="BW89" s="208"/>
      <c r="BX89" s="208"/>
      <c r="BY89" s="208"/>
    </row>
    <row r="90" spans="1:77">
      <c r="A90" s="227"/>
      <c r="B90" s="208"/>
      <c r="C90" s="248"/>
      <c r="D90" s="248"/>
      <c r="E90" s="208"/>
      <c r="F90" s="208"/>
      <c r="G90" s="208"/>
      <c r="H90" s="208"/>
      <c r="I90" s="208"/>
      <c r="J90" s="208"/>
      <c r="K90" s="208"/>
      <c r="L90" s="208"/>
      <c r="M90" s="208"/>
      <c r="N90" s="208"/>
      <c r="O90" s="208"/>
      <c r="P90" s="208"/>
      <c r="Q90" s="208"/>
      <c r="R90" s="208"/>
      <c r="S90" s="208"/>
      <c r="T90" s="208"/>
      <c r="U90" s="208"/>
      <c r="V90" s="208"/>
      <c r="W90" s="208"/>
      <c r="X90" s="208"/>
      <c r="Y90" s="208"/>
      <c r="Z90" s="208"/>
      <c r="AA90" s="208"/>
      <c r="AB90" s="208"/>
      <c r="AC90" s="208"/>
      <c r="AD90" s="208"/>
      <c r="AE90" s="208"/>
      <c r="AF90" s="208"/>
      <c r="AG90" s="208"/>
      <c r="AH90" s="208"/>
      <c r="AI90" s="208"/>
      <c r="AJ90" s="208"/>
      <c r="AK90" s="208"/>
      <c r="AL90" s="208"/>
      <c r="AM90" s="208"/>
      <c r="AN90" s="208"/>
      <c r="AO90" s="208"/>
      <c r="AP90" s="208"/>
      <c r="AQ90" s="208"/>
      <c r="AR90" s="208"/>
      <c r="AS90" s="208"/>
      <c r="AT90" s="208"/>
      <c r="AU90" s="208"/>
      <c r="AV90" s="208"/>
      <c r="AW90" s="208"/>
      <c r="AX90" s="208"/>
      <c r="BD90" s="210"/>
      <c r="BE90" s="208"/>
      <c r="BF90" s="208"/>
      <c r="BG90" s="208"/>
      <c r="BH90" s="208"/>
      <c r="BI90" s="208"/>
      <c r="BJ90" s="208"/>
      <c r="BK90" s="208"/>
      <c r="BL90" s="208"/>
      <c r="BM90" s="208"/>
      <c r="BN90" s="208"/>
      <c r="BO90" s="208"/>
      <c r="BP90" s="208"/>
      <c r="BQ90" s="208"/>
      <c r="BR90" s="208"/>
      <c r="BS90" s="208"/>
      <c r="BT90" s="208"/>
      <c r="BU90" s="208"/>
      <c r="BV90" s="208"/>
      <c r="BW90" s="208"/>
      <c r="BX90" s="208"/>
      <c r="BY90" s="208"/>
    </row>
    <row r="91" spans="1:77">
      <c r="A91" s="227"/>
      <c r="B91" s="208"/>
      <c r="C91" s="248"/>
      <c r="D91" s="248"/>
      <c r="E91" s="208"/>
      <c r="F91" s="208"/>
      <c r="G91" s="208"/>
      <c r="H91" s="208"/>
      <c r="I91" s="208"/>
      <c r="J91" s="208"/>
      <c r="K91" s="208"/>
      <c r="L91" s="208"/>
      <c r="M91" s="208"/>
      <c r="N91" s="208"/>
      <c r="O91" s="208"/>
      <c r="P91" s="208"/>
      <c r="Q91" s="208"/>
      <c r="R91" s="208"/>
      <c r="S91" s="208"/>
      <c r="T91" s="208"/>
      <c r="U91" s="208"/>
      <c r="V91" s="208"/>
      <c r="W91" s="208"/>
      <c r="X91" s="208"/>
      <c r="Y91" s="208"/>
      <c r="Z91" s="208"/>
      <c r="AA91" s="208"/>
      <c r="AB91" s="208"/>
      <c r="AC91" s="208"/>
      <c r="AD91" s="208"/>
      <c r="AE91" s="208"/>
      <c r="AF91" s="208"/>
      <c r="AG91" s="208"/>
      <c r="AH91" s="208"/>
      <c r="AI91" s="208"/>
      <c r="AJ91" s="208"/>
      <c r="AK91" s="208"/>
      <c r="AL91" s="208"/>
      <c r="AM91" s="208"/>
      <c r="AN91" s="208"/>
      <c r="AO91" s="208"/>
      <c r="AP91" s="208"/>
      <c r="AQ91" s="208"/>
      <c r="AR91" s="208"/>
      <c r="AS91" s="208"/>
      <c r="AT91" s="208"/>
      <c r="AU91" s="208"/>
      <c r="AV91" s="208"/>
      <c r="AW91" s="208"/>
      <c r="AX91" s="208"/>
      <c r="BD91" s="210"/>
      <c r="BE91" s="208"/>
      <c r="BF91" s="208"/>
      <c r="BG91" s="208"/>
      <c r="BH91" s="208"/>
      <c r="BI91" s="208"/>
      <c r="BJ91" s="208"/>
      <c r="BK91" s="208"/>
      <c r="BL91" s="208"/>
      <c r="BM91" s="208"/>
      <c r="BN91" s="208"/>
      <c r="BO91" s="208"/>
      <c r="BP91" s="208"/>
      <c r="BQ91" s="208"/>
      <c r="BR91" s="208"/>
      <c r="BS91" s="208"/>
      <c r="BT91" s="208"/>
      <c r="BU91" s="208"/>
      <c r="BV91" s="208"/>
      <c r="BW91" s="208"/>
      <c r="BX91" s="208"/>
      <c r="BY91" s="208"/>
    </row>
    <row r="92" spans="1:77">
      <c r="A92" s="227"/>
      <c r="B92" s="208"/>
      <c r="C92" s="248"/>
      <c r="D92" s="248"/>
      <c r="E92" s="208"/>
      <c r="F92" s="208"/>
      <c r="G92" s="208"/>
      <c r="H92" s="208"/>
      <c r="I92" s="208"/>
      <c r="J92" s="208"/>
      <c r="K92" s="208"/>
      <c r="L92" s="208"/>
      <c r="M92" s="208"/>
      <c r="N92" s="208"/>
      <c r="O92" s="208"/>
      <c r="P92" s="208"/>
      <c r="Q92" s="208"/>
      <c r="R92" s="208"/>
      <c r="S92" s="208"/>
      <c r="T92" s="208"/>
      <c r="U92" s="208"/>
      <c r="V92" s="208"/>
      <c r="W92" s="208"/>
      <c r="X92" s="208"/>
      <c r="Y92" s="208"/>
      <c r="Z92" s="208"/>
      <c r="AA92" s="208"/>
      <c r="AB92" s="208"/>
      <c r="AC92" s="208"/>
      <c r="AD92" s="208"/>
      <c r="AE92" s="208"/>
      <c r="AF92" s="208"/>
      <c r="AG92" s="208"/>
      <c r="AH92" s="208"/>
      <c r="AI92" s="208"/>
      <c r="AJ92" s="208"/>
      <c r="AK92" s="208"/>
      <c r="AL92" s="208"/>
      <c r="AM92" s="208"/>
      <c r="AN92" s="208"/>
      <c r="AO92" s="208"/>
      <c r="AP92" s="208"/>
      <c r="AQ92" s="208"/>
      <c r="AR92" s="208"/>
      <c r="AS92" s="208"/>
      <c r="AT92" s="208"/>
      <c r="AU92" s="208"/>
      <c r="AV92" s="208"/>
      <c r="AW92" s="208"/>
      <c r="AX92" s="208"/>
      <c r="BD92" s="210"/>
      <c r="BE92" s="208"/>
      <c r="BF92" s="208"/>
      <c r="BG92" s="208"/>
      <c r="BH92" s="208"/>
      <c r="BI92" s="208"/>
      <c r="BJ92" s="208"/>
      <c r="BK92" s="208"/>
      <c r="BL92" s="208"/>
      <c r="BM92" s="208"/>
      <c r="BN92" s="208"/>
      <c r="BO92" s="208"/>
      <c r="BP92" s="208"/>
      <c r="BQ92" s="208"/>
      <c r="BR92" s="208"/>
      <c r="BS92" s="208"/>
      <c r="BT92" s="208"/>
      <c r="BU92" s="208"/>
      <c r="BV92" s="208"/>
      <c r="BW92" s="208"/>
      <c r="BX92" s="208"/>
      <c r="BY92" s="208"/>
    </row>
    <row r="93" spans="1:77">
      <c r="A93" s="227"/>
      <c r="B93" s="208"/>
      <c r="C93" s="248"/>
      <c r="D93" s="248"/>
      <c r="E93" s="208"/>
      <c r="F93" s="208"/>
      <c r="G93" s="208"/>
      <c r="H93" s="208"/>
      <c r="I93" s="208"/>
      <c r="J93" s="208"/>
      <c r="K93" s="208"/>
      <c r="L93" s="208"/>
      <c r="M93" s="208"/>
      <c r="N93" s="208"/>
      <c r="O93" s="208"/>
      <c r="P93" s="208"/>
      <c r="Q93" s="208"/>
      <c r="R93" s="208"/>
      <c r="S93" s="208"/>
      <c r="T93" s="208"/>
      <c r="U93" s="208"/>
      <c r="V93" s="208"/>
      <c r="W93" s="208"/>
      <c r="X93" s="208"/>
      <c r="Y93" s="208"/>
      <c r="Z93" s="208"/>
      <c r="AA93" s="208"/>
      <c r="AB93" s="208"/>
      <c r="AC93" s="208"/>
      <c r="AD93" s="208"/>
      <c r="AE93" s="208"/>
      <c r="AF93" s="208"/>
      <c r="AG93" s="208"/>
      <c r="AH93" s="208"/>
      <c r="AI93" s="208"/>
      <c r="AJ93" s="208"/>
      <c r="AK93" s="208"/>
      <c r="AL93" s="208"/>
      <c r="AM93" s="208"/>
      <c r="AN93" s="208"/>
      <c r="AO93" s="208"/>
      <c r="AP93" s="208"/>
      <c r="AQ93" s="208"/>
      <c r="AR93" s="208"/>
      <c r="AS93" s="208"/>
      <c r="AT93" s="208"/>
      <c r="AU93" s="208"/>
      <c r="AV93" s="208"/>
      <c r="AW93" s="208"/>
      <c r="AX93" s="208"/>
      <c r="BD93" s="210">
        <f>BC75/BB75</f>
        <v>0.19999999999999998</v>
      </c>
      <c r="BE93" s="208"/>
      <c r="BF93" s="208"/>
      <c r="BG93" s="208"/>
      <c r="BH93" s="208"/>
      <c r="BI93" s="208"/>
      <c r="BJ93" s="208"/>
      <c r="BK93" s="208"/>
      <c r="BL93" s="208"/>
      <c r="BM93" s="208"/>
      <c r="BN93" s="208"/>
      <c r="BO93" s="208"/>
      <c r="BP93" s="208"/>
      <c r="BQ93" s="208"/>
      <c r="BR93" s="208"/>
      <c r="BS93" s="208"/>
      <c r="BT93" s="208"/>
      <c r="BU93" s="208"/>
      <c r="BV93" s="208"/>
      <c r="BW93" s="208"/>
      <c r="BX93" s="208"/>
      <c r="BY93" s="208"/>
    </row>
    <row r="94" spans="1:77">
      <c r="A94" s="227"/>
      <c r="B94" s="208"/>
      <c r="C94" s="248"/>
      <c r="D94" s="248"/>
      <c r="E94" s="208"/>
      <c r="F94" s="208"/>
      <c r="G94" s="208"/>
      <c r="H94" s="208"/>
      <c r="I94" s="208"/>
      <c r="J94" s="208"/>
      <c r="K94" s="208"/>
      <c r="L94" s="208"/>
      <c r="M94" s="208"/>
      <c r="N94" s="208"/>
      <c r="O94" s="208"/>
      <c r="P94" s="208"/>
      <c r="Q94" s="208"/>
      <c r="R94" s="208"/>
      <c r="S94" s="208"/>
      <c r="T94" s="208"/>
      <c r="U94" s="208"/>
      <c r="V94" s="208"/>
      <c r="W94" s="208"/>
      <c r="X94" s="208"/>
      <c r="Y94" s="208"/>
      <c r="Z94" s="208"/>
      <c r="AA94" s="208"/>
      <c r="AB94" s="208"/>
      <c r="AC94" s="208"/>
      <c r="AD94" s="208"/>
      <c r="AE94" s="208"/>
      <c r="AF94" s="208"/>
      <c r="AG94" s="208"/>
      <c r="AH94" s="208"/>
      <c r="AI94" s="208"/>
      <c r="AJ94" s="208"/>
      <c r="AK94" s="208"/>
      <c r="AL94" s="208"/>
      <c r="AM94" s="208"/>
      <c r="AN94" s="208"/>
      <c r="AO94" s="208"/>
      <c r="AP94" s="208"/>
      <c r="AQ94" s="208"/>
      <c r="AR94" s="208"/>
      <c r="AS94" s="208"/>
      <c r="AT94" s="208"/>
      <c r="AU94" s="208"/>
      <c r="AV94" s="208"/>
      <c r="AW94" s="208"/>
      <c r="AX94" s="208"/>
      <c r="BD94" s="210"/>
      <c r="BE94" s="208"/>
      <c r="BF94" s="208"/>
      <c r="BG94" s="208"/>
      <c r="BH94" s="208"/>
      <c r="BI94" s="208"/>
      <c r="BJ94" s="208"/>
      <c r="BK94" s="208"/>
      <c r="BL94" s="208"/>
      <c r="BM94" s="208"/>
      <c r="BN94" s="208"/>
      <c r="BO94" s="208"/>
      <c r="BP94" s="208"/>
      <c r="BQ94" s="208"/>
      <c r="BR94" s="208"/>
      <c r="BS94" s="208"/>
      <c r="BT94" s="208"/>
      <c r="BU94" s="208"/>
      <c r="BV94" s="208"/>
      <c r="BW94" s="208"/>
      <c r="BX94" s="208"/>
      <c r="BY94" s="208"/>
    </row>
    <row r="95" spans="1:77">
      <c r="A95" s="227"/>
      <c r="B95" s="208"/>
      <c r="C95" s="248"/>
      <c r="D95" s="248"/>
      <c r="E95" s="208"/>
      <c r="F95" s="208"/>
      <c r="G95" s="208"/>
      <c r="H95" s="208"/>
      <c r="I95" s="208"/>
      <c r="J95" s="208"/>
      <c r="K95" s="208"/>
      <c r="L95" s="208"/>
      <c r="M95" s="208"/>
      <c r="N95" s="208"/>
      <c r="O95" s="208"/>
      <c r="P95" s="208"/>
      <c r="Q95" s="208"/>
      <c r="R95" s="208"/>
      <c r="S95" s="208"/>
      <c r="T95" s="208"/>
      <c r="U95" s="208"/>
      <c r="V95" s="208"/>
      <c r="W95" s="208"/>
      <c r="X95" s="208"/>
      <c r="Y95" s="208"/>
      <c r="Z95" s="208"/>
      <c r="AA95" s="208"/>
      <c r="AB95" s="208"/>
      <c r="AC95" s="208"/>
      <c r="AD95" s="208"/>
      <c r="AE95" s="208"/>
      <c r="AF95" s="208"/>
      <c r="AG95" s="208"/>
      <c r="AH95" s="208"/>
      <c r="AI95" s="208"/>
      <c r="AJ95" s="208"/>
      <c r="AK95" s="208"/>
      <c r="AL95" s="208"/>
      <c r="AM95" s="208"/>
      <c r="AN95" s="208"/>
      <c r="AO95" s="208"/>
      <c r="AP95" s="208"/>
      <c r="AQ95" s="208"/>
      <c r="AR95" s="208"/>
      <c r="AS95" s="208"/>
      <c r="AT95" s="208"/>
      <c r="AU95" s="208"/>
      <c r="AV95" s="208"/>
      <c r="AW95" s="208"/>
      <c r="AX95" s="208"/>
      <c r="BD95" s="210"/>
      <c r="BE95" s="208"/>
      <c r="BF95" s="208"/>
      <c r="BG95" s="208"/>
      <c r="BH95" s="208"/>
      <c r="BI95" s="208"/>
      <c r="BJ95" s="208"/>
      <c r="BK95" s="208"/>
      <c r="BL95" s="208"/>
      <c r="BM95" s="208"/>
      <c r="BN95" s="208"/>
      <c r="BO95" s="208"/>
      <c r="BP95" s="208"/>
      <c r="BQ95" s="208"/>
      <c r="BR95" s="208"/>
      <c r="BS95" s="208"/>
      <c r="BT95" s="208"/>
      <c r="BU95" s="208"/>
      <c r="BV95" s="208"/>
      <c r="BW95" s="208"/>
      <c r="BX95" s="208"/>
      <c r="BY95" s="208"/>
    </row>
    <row r="96" spans="1:77">
      <c r="A96" s="227"/>
      <c r="B96" s="208"/>
      <c r="C96" s="248"/>
      <c r="D96" s="248"/>
      <c r="E96" s="208"/>
      <c r="F96" s="208"/>
      <c r="G96" s="208"/>
      <c r="H96" s="208"/>
      <c r="I96" s="208"/>
      <c r="J96" s="208"/>
      <c r="K96" s="208"/>
      <c r="L96" s="208"/>
      <c r="M96" s="208"/>
      <c r="N96" s="208"/>
      <c r="O96" s="208"/>
      <c r="P96" s="208"/>
      <c r="Q96" s="208"/>
      <c r="R96" s="208"/>
      <c r="S96" s="208"/>
      <c r="T96" s="208"/>
      <c r="U96" s="208"/>
      <c r="V96" s="208"/>
      <c r="W96" s="208"/>
      <c r="X96" s="208"/>
      <c r="Y96" s="208"/>
      <c r="Z96" s="208"/>
      <c r="AA96" s="208"/>
      <c r="AB96" s="208"/>
      <c r="AC96" s="208"/>
      <c r="AD96" s="208"/>
      <c r="AE96" s="208"/>
      <c r="AF96" s="208"/>
      <c r="AG96" s="208"/>
      <c r="AH96" s="208"/>
      <c r="AI96" s="208"/>
      <c r="AJ96" s="208"/>
      <c r="AK96" s="208"/>
      <c r="AL96" s="208"/>
      <c r="AM96" s="208"/>
      <c r="AN96" s="208"/>
      <c r="AO96" s="208"/>
      <c r="AP96" s="208"/>
      <c r="AQ96" s="208"/>
      <c r="AR96" s="208"/>
      <c r="AS96" s="208"/>
      <c r="AT96" s="208"/>
      <c r="AU96" s="208"/>
      <c r="AV96" s="208"/>
      <c r="AW96" s="208"/>
      <c r="AX96" s="208"/>
      <c r="BD96" s="210"/>
      <c r="BE96" s="208"/>
      <c r="BF96" s="208"/>
      <c r="BG96" s="208"/>
      <c r="BH96" s="208"/>
      <c r="BI96" s="208"/>
      <c r="BJ96" s="208"/>
      <c r="BK96" s="208"/>
      <c r="BL96" s="208"/>
      <c r="BM96" s="208"/>
      <c r="BN96" s="208"/>
      <c r="BO96" s="208"/>
      <c r="BP96" s="208"/>
      <c r="BQ96" s="208"/>
      <c r="BR96" s="208"/>
      <c r="BS96" s="208"/>
      <c r="BT96" s="208"/>
      <c r="BU96" s="208"/>
      <c r="BV96" s="208"/>
      <c r="BW96" s="208"/>
      <c r="BX96" s="208"/>
      <c r="BY96" s="208"/>
    </row>
    <row r="97" spans="1:77">
      <c r="A97" s="227"/>
      <c r="B97" s="208"/>
      <c r="C97" s="248"/>
      <c r="D97" s="248"/>
      <c r="E97" s="208"/>
      <c r="F97" s="208"/>
      <c r="G97" s="208"/>
      <c r="H97" s="208"/>
      <c r="I97" s="208"/>
      <c r="J97" s="208"/>
      <c r="K97" s="208"/>
      <c r="L97" s="208"/>
      <c r="M97" s="208"/>
      <c r="N97" s="208"/>
      <c r="O97" s="208"/>
      <c r="P97" s="208"/>
      <c r="Q97" s="208"/>
      <c r="R97" s="208"/>
      <c r="S97" s="208"/>
      <c r="T97" s="208"/>
      <c r="U97" s="208"/>
      <c r="V97" s="208"/>
      <c r="W97" s="208"/>
      <c r="X97" s="208"/>
      <c r="Y97" s="208"/>
      <c r="Z97" s="208"/>
      <c r="AA97" s="208"/>
      <c r="AB97" s="208"/>
      <c r="AC97" s="208"/>
      <c r="AD97" s="208"/>
      <c r="AE97" s="208"/>
      <c r="AF97" s="208"/>
      <c r="AG97" s="208"/>
      <c r="AH97" s="208"/>
      <c r="AI97" s="208"/>
      <c r="AJ97" s="208"/>
      <c r="AK97" s="208"/>
      <c r="AL97" s="208"/>
      <c r="AM97" s="208"/>
      <c r="AN97" s="208"/>
      <c r="AO97" s="208"/>
      <c r="AP97" s="208"/>
      <c r="AQ97" s="208"/>
      <c r="AR97" s="208"/>
      <c r="AS97" s="208"/>
      <c r="AT97" s="208"/>
      <c r="AU97" s="208"/>
      <c r="AV97" s="208"/>
      <c r="AW97" s="208"/>
      <c r="AX97" s="208"/>
      <c r="BD97" s="210"/>
      <c r="BE97" s="208"/>
      <c r="BF97" s="208"/>
      <c r="BG97" s="208"/>
      <c r="BH97" s="208"/>
      <c r="BI97" s="208"/>
      <c r="BJ97" s="208"/>
      <c r="BK97" s="208"/>
      <c r="BL97" s="208"/>
      <c r="BM97" s="208"/>
      <c r="BN97" s="208"/>
      <c r="BO97" s="208"/>
      <c r="BP97" s="208"/>
      <c r="BQ97" s="208"/>
      <c r="BR97" s="208"/>
      <c r="BS97" s="208"/>
      <c r="BT97" s="208"/>
      <c r="BU97" s="208"/>
      <c r="BV97" s="208"/>
      <c r="BW97" s="208"/>
      <c r="BX97" s="208"/>
      <c r="BY97" s="208"/>
    </row>
    <row r="98" spans="1:77">
      <c r="A98" s="227"/>
      <c r="B98" s="208"/>
      <c r="C98" s="248"/>
      <c r="D98" s="248"/>
      <c r="E98" s="208"/>
      <c r="F98" s="208"/>
      <c r="G98" s="208"/>
      <c r="H98" s="208"/>
      <c r="I98" s="208"/>
      <c r="J98" s="208"/>
      <c r="K98" s="208"/>
      <c r="L98" s="208"/>
      <c r="M98" s="208"/>
      <c r="N98" s="208"/>
      <c r="O98" s="208"/>
      <c r="P98" s="208"/>
      <c r="Q98" s="208"/>
      <c r="R98" s="208"/>
      <c r="S98" s="208"/>
      <c r="T98" s="208"/>
      <c r="U98" s="208"/>
      <c r="V98" s="208"/>
      <c r="W98" s="208"/>
      <c r="X98" s="208"/>
      <c r="Y98" s="208"/>
      <c r="Z98" s="208"/>
      <c r="AA98" s="208"/>
      <c r="AB98" s="208"/>
      <c r="AC98" s="208"/>
      <c r="AD98" s="208"/>
      <c r="AE98" s="208"/>
      <c r="AF98" s="208"/>
      <c r="AG98" s="208"/>
      <c r="AH98" s="208"/>
      <c r="AI98" s="208"/>
      <c r="AJ98" s="208"/>
      <c r="AK98" s="208"/>
      <c r="AL98" s="208"/>
      <c r="AM98" s="208"/>
      <c r="AN98" s="208"/>
      <c r="AO98" s="208"/>
      <c r="AP98" s="208"/>
      <c r="AQ98" s="208"/>
      <c r="AR98" s="208"/>
      <c r="AS98" s="208"/>
      <c r="AT98" s="208"/>
      <c r="AU98" s="208"/>
      <c r="AV98" s="208"/>
      <c r="AW98" s="208"/>
      <c r="AX98" s="208"/>
      <c r="BD98" s="210"/>
      <c r="BE98" s="208"/>
      <c r="BF98" s="208"/>
      <c r="BG98" s="208"/>
      <c r="BH98" s="208"/>
      <c r="BI98" s="208"/>
      <c r="BJ98" s="208"/>
      <c r="BK98" s="208"/>
      <c r="BL98" s="208"/>
      <c r="BM98" s="208"/>
      <c r="BN98" s="208"/>
      <c r="BO98" s="208"/>
      <c r="BP98" s="208"/>
      <c r="BQ98" s="208"/>
      <c r="BR98" s="208"/>
      <c r="BS98" s="208"/>
      <c r="BT98" s="208"/>
      <c r="BU98" s="208"/>
      <c r="BV98" s="208"/>
      <c r="BW98" s="208"/>
      <c r="BX98" s="208"/>
      <c r="BY98" s="208"/>
    </row>
    <row r="99" spans="1:77">
      <c r="A99" s="227"/>
      <c r="B99" s="208"/>
      <c r="C99" s="248"/>
      <c r="D99" s="248"/>
      <c r="E99" s="208"/>
      <c r="F99" s="208"/>
      <c r="G99" s="208"/>
      <c r="H99" s="208"/>
      <c r="I99" s="208"/>
      <c r="J99" s="208"/>
      <c r="K99" s="208"/>
      <c r="L99" s="208"/>
      <c r="M99" s="208"/>
      <c r="N99" s="208"/>
      <c r="O99" s="208"/>
      <c r="P99" s="208"/>
      <c r="Q99" s="208"/>
      <c r="R99" s="208"/>
      <c r="S99" s="208"/>
      <c r="T99" s="208"/>
      <c r="U99" s="208"/>
      <c r="V99" s="208"/>
      <c r="W99" s="208"/>
      <c r="X99" s="208"/>
      <c r="Y99" s="208"/>
      <c r="Z99" s="208"/>
      <c r="AA99" s="208"/>
      <c r="AB99" s="208"/>
      <c r="AC99" s="208"/>
      <c r="AD99" s="208"/>
      <c r="AE99" s="208"/>
      <c r="AF99" s="208"/>
      <c r="AG99" s="208"/>
      <c r="AH99" s="208"/>
      <c r="AI99" s="208"/>
      <c r="AJ99" s="208"/>
      <c r="AK99" s="208"/>
      <c r="AL99" s="208"/>
      <c r="AM99" s="208"/>
      <c r="AN99" s="208"/>
      <c r="AO99" s="208"/>
      <c r="AP99" s="208"/>
      <c r="AQ99" s="208"/>
      <c r="AR99" s="208"/>
      <c r="AS99" s="208"/>
      <c r="AT99" s="208"/>
      <c r="AU99" s="208"/>
      <c r="AV99" s="208"/>
      <c r="AW99" s="208"/>
      <c r="AX99" s="208"/>
      <c r="BD99" s="210"/>
      <c r="BE99" s="208"/>
      <c r="BF99" s="208"/>
      <c r="BG99" s="208"/>
      <c r="BH99" s="208"/>
      <c r="BI99" s="208"/>
      <c r="BJ99" s="208"/>
      <c r="BK99" s="208"/>
      <c r="BL99" s="208"/>
      <c r="BM99" s="208"/>
      <c r="BN99" s="208"/>
      <c r="BO99" s="208"/>
      <c r="BP99" s="208"/>
      <c r="BQ99" s="208"/>
      <c r="BR99" s="208"/>
      <c r="BS99" s="208"/>
      <c r="BT99" s="208"/>
      <c r="BU99" s="208"/>
      <c r="BV99" s="208"/>
      <c r="BW99" s="208"/>
      <c r="BX99" s="208"/>
      <c r="BY99" s="208"/>
    </row>
    <row r="100" spans="1:77">
      <c r="A100" s="227"/>
      <c r="B100" s="208"/>
      <c r="C100" s="248"/>
      <c r="D100" s="248"/>
      <c r="E100" s="208"/>
      <c r="F100" s="208"/>
      <c r="G100" s="208"/>
      <c r="H100" s="208"/>
      <c r="I100" s="208"/>
      <c r="J100" s="208"/>
      <c r="K100" s="208"/>
      <c r="L100" s="208"/>
      <c r="M100" s="208"/>
      <c r="N100" s="208"/>
      <c r="O100" s="208"/>
      <c r="P100" s="208"/>
      <c r="Q100" s="208"/>
      <c r="R100" s="208"/>
      <c r="S100" s="208"/>
      <c r="T100" s="208"/>
      <c r="U100" s="208"/>
      <c r="V100" s="208"/>
      <c r="W100" s="208"/>
      <c r="X100" s="208"/>
      <c r="Y100" s="208"/>
      <c r="Z100" s="208"/>
      <c r="AA100" s="208"/>
      <c r="AB100" s="208"/>
      <c r="AC100" s="208"/>
      <c r="AD100" s="208"/>
      <c r="AE100" s="208"/>
      <c r="AF100" s="208"/>
      <c r="AG100" s="208"/>
      <c r="AH100" s="208"/>
      <c r="AI100" s="208"/>
      <c r="AJ100" s="208"/>
      <c r="AK100" s="208"/>
      <c r="AL100" s="208"/>
      <c r="AM100" s="208"/>
      <c r="AN100" s="208"/>
      <c r="AO100" s="208"/>
      <c r="AP100" s="208"/>
      <c r="AQ100" s="208"/>
      <c r="AR100" s="208"/>
      <c r="AS100" s="208"/>
      <c r="AT100" s="208"/>
      <c r="AU100" s="208"/>
      <c r="AV100" s="208"/>
      <c r="AW100" s="208"/>
      <c r="AX100" s="208"/>
      <c r="BD100" s="260"/>
      <c r="BE100" s="208"/>
      <c r="BF100" s="208"/>
      <c r="BG100" s="208"/>
      <c r="BH100" s="208"/>
      <c r="BI100" s="208"/>
      <c r="BJ100" s="208"/>
      <c r="BK100" s="208"/>
      <c r="BL100" s="208"/>
      <c r="BM100" s="208"/>
      <c r="BN100" s="208"/>
      <c r="BO100" s="208"/>
      <c r="BP100" s="208"/>
      <c r="BQ100" s="208"/>
      <c r="BR100" s="208"/>
      <c r="BS100" s="208"/>
      <c r="BT100" s="208"/>
      <c r="BU100" s="208"/>
      <c r="BV100" s="208"/>
      <c r="BW100" s="208"/>
      <c r="BX100" s="208"/>
      <c r="BY100" s="208"/>
    </row>
    <row r="101" spans="1:77">
      <c r="A101" s="227"/>
      <c r="B101" s="208"/>
      <c r="C101" s="248"/>
      <c r="D101" s="248"/>
      <c r="E101" s="208"/>
      <c r="F101" s="208"/>
      <c r="G101" s="208"/>
      <c r="H101" s="208"/>
      <c r="I101" s="208"/>
      <c r="J101" s="208"/>
      <c r="K101" s="208"/>
      <c r="L101" s="208"/>
      <c r="M101" s="208"/>
      <c r="N101" s="208"/>
      <c r="O101" s="208"/>
      <c r="P101" s="208"/>
      <c r="Q101" s="208"/>
      <c r="R101" s="208"/>
      <c r="S101" s="208"/>
      <c r="T101" s="208"/>
      <c r="U101" s="208"/>
      <c r="V101" s="208"/>
      <c r="W101" s="208"/>
      <c r="X101" s="208"/>
      <c r="Y101" s="208"/>
      <c r="Z101" s="208"/>
      <c r="AA101" s="208"/>
      <c r="AB101" s="208"/>
      <c r="AC101" s="208"/>
      <c r="AD101" s="208"/>
      <c r="AE101" s="208"/>
      <c r="AF101" s="208"/>
      <c r="AG101" s="208"/>
      <c r="AH101" s="208"/>
      <c r="AI101" s="208"/>
      <c r="AJ101" s="208"/>
      <c r="AK101" s="208"/>
      <c r="AL101" s="208"/>
      <c r="AM101" s="208"/>
      <c r="AN101" s="208"/>
      <c r="AO101" s="208"/>
      <c r="AP101" s="208"/>
      <c r="AQ101" s="208"/>
      <c r="AR101" s="208"/>
      <c r="AS101" s="208"/>
      <c r="AT101" s="208"/>
      <c r="AU101" s="208"/>
      <c r="AV101" s="208"/>
      <c r="AW101" s="208"/>
      <c r="AX101" s="208"/>
      <c r="AY101" s="208"/>
      <c r="AZ101" s="209"/>
      <c r="BA101" s="208"/>
      <c r="BB101" s="208"/>
      <c r="BC101" s="208"/>
      <c r="BD101" s="210"/>
      <c r="BE101" s="208"/>
      <c r="BF101" s="208"/>
      <c r="BG101" s="208"/>
      <c r="BH101" s="208"/>
      <c r="BI101" s="208"/>
      <c r="BJ101" s="208"/>
      <c r="BK101" s="208"/>
      <c r="BL101" s="208"/>
      <c r="BM101" s="208"/>
      <c r="BN101" s="208"/>
      <c r="BO101" s="208"/>
      <c r="BP101" s="208"/>
      <c r="BQ101" s="208"/>
      <c r="BR101" s="208"/>
      <c r="BS101" s="208"/>
      <c r="BT101" s="208"/>
      <c r="BU101" s="208"/>
      <c r="BV101" s="208"/>
      <c r="BW101" s="208"/>
      <c r="BX101" s="208"/>
      <c r="BY101" s="208"/>
    </row>
    <row r="102" spans="1:77">
      <c r="A102" s="227"/>
      <c r="B102" s="208"/>
      <c r="C102" s="248"/>
      <c r="D102" s="248"/>
      <c r="E102" s="208"/>
      <c r="F102" s="208"/>
      <c r="G102" s="208"/>
      <c r="H102" s="208"/>
      <c r="I102" s="208"/>
      <c r="J102" s="208"/>
      <c r="K102" s="208"/>
      <c r="L102" s="208"/>
      <c r="M102" s="208"/>
      <c r="N102" s="208"/>
      <c r="O102" s="208"/>
      <c r="P102" s="208"/>
      <c r="Q102" s="208"/>
      <c r="R102" s="208"/>
      <c r="S102" s="208"/>
      <c r="T102" s="208"/>
      <c r="U102" s="208"/>
      <c r="V102" s="208"/>
      <c r="W102" s="208"/>
      <c r="X102" s="208"/>
      <c r="Y102" s="208"/>
      <c r="Z102" s="208"/>
      <c r="AA102" s="208"/>
      <c r="AB102" s="208"/>
      <c r="AC102" s="208"/>
      <c r="AD102" s="208"/>
      <c r="AE102" s="208"/>
      <c r="AF102" s="208"/>
      <c r="AG102" s="208"/>
      <c r="AH102" s="208"/>
      <c r="AI102" s="208"/>
      <c r="AJ102" s="208"/>
      <c r="AK102" s="208"/>
      <c r="AL102" s="208"/>
      <c r="AM102" s="208"/>
      <c r="AN102" s="208"/>
      <c r="AO102" s="208"/>
      <c r="AP102" s="208"/>
      <c r="AQ102" s="208"/>
      <c r="AR102" s="208"/>
      <c r="AS102" s="208"/>
      <c r="AT102" s="208"/>
      <c r="AU102" s="208"/>
      <c r="AV102" s="208"/>
      <c r="AW102" s="208"/>
      <c r="AX102" s="208"/>
      <c r="AY102" s="208"/>
      <c r="AZ102" s="209"/>
      <c r="BA102" s="208"/>
      <c r="BB102" s="208"/>
      <c r="BC102" s="208"/>
      <c r="BD102" s="210"/>
      <c r="BE102" s="208"/>
      <c r="BF102" s="208"/>
      <c r="BG102" s="208"/>
      <c r="BH102" s="208"/>
      <c r="BI102" s="208"/>
      <c r="BJ102" s="208"/>
      <c r="BK102" s="208"/>
      <c r="BL102" s="208"/>
      <c r="BM102" s="208"/>
      <c r="BN102" s="208"/>
      <c r="BO102" s="208"/>
      <c r="BP102" s="208"/>
      <c r="BQ102" s="208"/>
      <c r="BR102" s="208"/>
      <c r="BS102" s="208"/>
      <c r="BT102" s="208"/>
      <c r="BU102" s="208"/>
      <c r="BV102" s="208"/>
      <c r="BW102" s="208"/>
      <c r="BX102" s="208"/>
      <c r="BY102" s="208"/>
    </row>
    <row r="103" spans="1:77">
      <c r="A103" s="227"/>
      <c r="B103" s="208"/>
      <c r="C103" s="248"/>
      <c r="D103" s="248"/>
      <c r="E103" s="208"/>
      <c r="F103" s="208"/>
      <c r="G103" s="208"/>
      <c r="H103" s="208"/>
      <c r="I103" s="208"/>
      <c r="J103" s="208"/>
      <c r="K103" s="208"/>
      <c r="L103" s="208"/>
      <c r="M103" s="208"/>
      <c r="N103" s="208"/>
      <c r="O103" s="208"/>
      <c r="P103" s="208"/>
      <c r="Q103" s="208"/>
      <c r="R103" s="208"/>
      <c r="S103" s="208"/>
      <c r="T103" s="208"/>
      <c r="U103" s="208"/>
      <c r="V103" s="208"/>
      <c r="W103" s="208"/>
      <c r="X103" s="208"/>
      <c r="Y103" s="208"/>
      <c r="Z103" s="208"/>
      <c r="AA103" s="208"/>
      <c r="AB103" s="208"/>
      <c r="AC103" s="208"/>
      <c r="AD103" s="208"/>
      <c r="AE103" s="208"/>
      <c r="AF103" s="208"/>
      <c r="AG103" s="208"/>
      <c r="AH103" s="208"/>
      <c r="AI103" s="208"/>
      <c r="AJ103" s="208"/>
      <c r="AK103" s="208"/>
      <c r="AL103" s="208"/>
      <c r="AM103" s="208"/>
      <c r="AN103" s="208"/>
      <c r="AO103" s="208"/>
      <c r="AP103" s="208"/>
      <c r="AQ103" s="208"/>
      <c r="AR103" s="208"/>
      <c r="AS103" s="208"/>
      <c r="AT103" s="208"/>
      <c r="AU103" s="208"/>
      <c r="AV103" s="208"/>
      <c r="AW103" s="208"/>
      <c r="AX103" s="208"/>
      <c r="AY103" s="208"/>
      <c r="AZ103" s="209"/>
      <c r="BA103" s="208"/>
      <c r="BB103" s="208"/>
      <c r="BC103" s="208"/>
      <c r="BD103" s="210"/>
      <c r="BE103" s="208"/>
      <c r="BF103" s="208"/>
      <c r="BG103" s="208"/>
      <c r="BH103" s="208"/>
      <c r="BI103" s="208"/>
      <c r="BJ103" s="208"/>
      <c r="BK103" s="208"/>
      <c r="BL103" s="208"/>
      <c r="BM103" s="208"/>
      <c r="BN103" s="208"/>
      <c r="BO103" s="208"/>
      <c r="BP103" s="208"/>
      <c r="BQ103" s="208"/>
      <c r="BR103" s="208"/>
      <c r="BS103" s="208"/>
      <c r="BT103" s="208"/>
      <c r="BU103" s="208"/>
      <c r="BV103" s="208"/>
      <c r="BW103" s="208"/>
      <c r="BX103" s="208"/>
      <c r="BY103" s="208"/>
    </row>
    <row r="104" spans="1:77">
      <c r="A104" s="227"/>
      <c r="B104" s="208"/>
      <c r="C104" s="248"/>
      <c r="D104" s="248"/>
      <c r="E104" s="208"/>
      <c r="F104" s="208"/>
      <c r="G104" s="208"/>
      <c r="H104" s="208"/>
      <c r="I104" s="208"/>
      <c r="J104" s="208"/>
      <c r="K104" s="208"/>
      <c r="L104" s="208"/>
      <c r="M104" s="208"/>
      <c r="N104" s="208"/>
      <c r="O104" s="208"/>
      <c r="P104" s="208"/>
      <c r="Q104" s="208"/>
      <c r="R104" s="208"/>
      <c r="S104" s="208"/>
      <c r="T104" s="208"/>
      <c r="U104" s="208"/>
      <c r="V104" s="208"/>
      <c r="W104" s="208"/>
      <c r="X104" s="208"/>
      <c r="Y104" s="208"/>
      <c r="Z104" s="208"/>
      <c r="AA104" s="208"/>
      <c r="AB104" s="208"/>
      <c r="AC104" s="208"/>
      <c r="AD104" s="208"/>
      <c r="AE104" s="208"/>
      <c r="AF104" s="208"/>
      <c r="AG104" s="208"/>
      <c r="AH104" s="208"/>
      <c r="AI104" s="208"/>
      <c r="AJ104" s="208"/>
      <c r="AK104" s="208"/>
      <c r="AL104" s="208"/>
      <c r="AM104" s="208"/>
      <c r="AN104" s="208"/>
      <c r="AO104" s="208"/>
      <c r="AP104" s="208"/>
      <c r="AQ104" s="208"/>
      <c r="AR104" s="208"/>
      <c r="AS104" s="208"/>
      <c r="AT104" s="208"/>
      <c r="AU104" s="208"/>
      <c r="AV104" s="208"/>
      <c r="AW104" s="208"/>
      <c r="AX104" s="208"/>
      <c r="AY104" s="208"/>
      <c r="AZ104" s="209"/>
      <c r="BA104" s="208"/>
      <c r="BB104" s="208"/>
      <c r="BC104" s="208"/>
      <c r="BD104" s="210"/>
      <c r="BE104" s="208"/>
      <c r="BF104" s="208"/>
      <c r="BG104" s="208"/>
      <c r="BH104" s="208"/>
      <c r="BI104" s="208"/>
      <c r="BJ104" s="208"/>
      <c r="BK104" s="208"/>
      <c r="BL104" s="208"/>
      <c r="BM104" s="208"/>
      <c r="BN104" s="208"/>
      <c r="BO104" s="208"/>
      <c r="BP104" s="208"/>
      <c r="BQ104" s="208"/>
      <c r="BR104" s="208"/>
      <c r="BS104" s="208"/>
      <c r="BT104" s="208"/>
      <c r="BU104" s="208"/>
      <c r="BV104" s="208"/>
      <c r="BW104" s="208"/>
      <c r="BX104" s="208"/>
      <c r="BY104" s="208"/>
    </row>
    <row r="105" spans="1:77">
      <c r="A105" s="227"/>
      <c r="B105" s="208"/>
      <c r="C105" s="248"/>
      <c r="D105" s="248"/>
      <c r="E105" s="208"/>
      <c r="F105" s="208"/>
      <c r="G105" s="208"/>
      <c r="H105" s="208"/>
      <c r="I105" s="208"/>
      <c r="J105" s="208"/>
      <c r="K105" s="208"/>
      <c r="L105" s="208"/>
      <c r="M105" s="208"/>
      <c r="N105" s="208"/>
      <c r="O105" s="208"/>
      <c r="P105" s="208"/>
      <c r="Q105" s="208"/>
      <c r="R105" s="208"/>
      <c r="S105" s="208"/>
      <c r="T105" s="208"/>
      <c r="U105" s="208"/>
      <c r="V105" s="208"/>
      <c r="W105" s="208"/>
      <c r="X105" s="208"/>
      <c r="Y105" s="208"/>
      <c r="Z105" s="208"/>
      <c r="AA105" s="208"/>
      <c r="AB105" s="208"/>
      <c r="AC105" s="208"/>
      <c r="AD105" s="208"/>
      <c r="AE105" s="208"/>
      <c r="AF105" s="208"/>
      <c r="AG105" s="208"/>
      <c r="AH105" s="208"/>
      <c r="AI105" s="208"/>
      <c r="AJ105" s="208"/>
      <c r="AK105" s="208"/>
      <c r="AL105" s="208"/>
      <c r="AM105" s="208"/>
      <c r="AN105" s="208"/>
      <c r="AO105" s="208"/>
      <c r="AP105" s="208"/>
      <c r="AQ105" s="208"/>
      <c r="AR105" s="208"/>
      <c r="AS105" s="208"/>
      <c r="AT105" s="208"/>
      <c r="AU105" s="208"/>
      <c r="AV105" s="208"/>
      <c r="AW105" s="208"/>
      <c r="AX105" s="208"/>
      <c r="AY105" s="208"/>
      <c r="AZ105" s="226"/>
      <c r="BA105" s="261"/>
      <c r="BB105" s="227"/>
      <c r="BC105" s="227"/>
      <c r="BD105" s="210"/>
      <c r="BE105" s="208"/>
      <c r="BF105" s="208"/>
      <c r="BG105" s="208"/>
      <c r="BH105" s="208"/>
      <c r="BI105" s="208"/>
      <c r="BJ105" s="208"/>
      <c r="BK105" s="208"/>
      <c r="BL105" s="208"/>
      <c r="BM105" s="208"/>
      <c r="BN105" s="208"/>
      <c r="BO105" s="208"/>
      <c r="BP105" s="208"/>
      <c r="BQ105" s="208"/>
      <c r="BR105" s="208"/>
      <c r="BS105" s="208"/>
      <c r="BT105" s="208"/>
      <c r="BU105" s="208"/>
      <c r="BV105" s="208"/>
      <c r="BW105" s="208"/>
      <c r="BX105" s="208"/>
      <c r="BY105" s="208"/>
    </row>
    <row r="106" spans="1:77">
      <c r="A106" s="227"/>
      <c r="B106" s="208"/>
      <c r="C106" s="248"/>
      <c r="D106" s="248"/>
      <c r="E106" s="208"/>
      <c r="F106" s="208"/>
      <c r="G106" s="208"/>
      <c r="H106" s="208"/>
      <c r="I106" s="208"/>
      <c r="J106" s="208"/>
      <c r="K106" s="208"/>
      <c r="L106" s="208"/>
      <c r="M106" s="208"/>
      <c r="N106" s="208"/>
      <c r="O106" s="208"/>
      <c r="P106" s="208"/>
      <c r="Q106" s="208"/>
      <c r="R106" s="208"/>
      <c r="S106" s="208"/>
      <c r="T106" s="208"/>
      <c r="U106" s="208"/>
      <c r="V106" s="208"/>
      <c r="W106" s="208"/>
      <c r="X106" s="208"/>
      <c r="Y106" s="208"/>
      <c r="Z106" s="208"/>
      <c r="AA106" s="208"/>
      <c r="AB106" s="208"/>
      <c r="AC106" s="208"/>
      <c r="AD106" s="208"/>
      <c r="AE106" s="208"/>
      <c r="AF106" s="208"/>
      <c r="AG106" s="208"/>
      <c r="AH106" s="208"/>
      <c r="AI106" s="208"/>
      <c r="AJ106" s="208"/>
      <c r="AK106" s="208"/>
      <c r="AL106" s="208"/>
      <c r="AM106" s="208"/>
      <c r="AN106" s="208"/>
      <c r="AO106" s="208"/>
      <c r="AP106" s="208"/>
      <c r="AQ106" s="208"/>
      <c r="AR106" s="208"/>
      <c r="AS106" s="208"/>
      <c r="AT106" s="208"/>
      <c r="AU106" s="208"/>
      <c r="AV106" s="208"/>
      <c r="AW106" s="208"/>
      <c r="AX106" s="208"/>
      <c r="AY106" s="208"/>
      <c r="AZ106" s="226"/>
      <c r="BA106" s="261"/>
      <c r="BB106" s="227"/>
      <c r="BC106" s="227"/>
      <c r="BD106" s="228"/>
      <c r="BE106" s="208"/>
      <c r="BF106" s="208"/>
      <c r="BG106" s="208"/>
      <c r="BH106" s="208"/>
      <c r="BI106" s="208"/>
      <c r="BJ106" s="208"/>
      <c r="BK106" s="208"/>
      <c r="BL106" s="208"/>
      <c r="BM106" s="208"/>
      <c r="BN106" s="208"/>
      <c r="BO106" s="208"/>
      <c r="BP106" s="208"/>
      <c r="BQ106" s="208"/>
      <c r="BR106" s="208"/>
      <c r="BS106" s="208"/>
      <c r="BT106" s="208"/>
      <c r="BU106" s="208"/>
      <c r="BV106" s="208"/>
      <c r="BW106" s="208"/>
      <c r="BX106" s="208"/>
      <c r="BY106" s="208"/>
    </row>
    <row r="107" spans="1:77">
      <c r="A107" s="227"/>
      <c r="B107" s="208"/>
      <c r="C107" s="248"/>
      <c r="D107" s="248"/>
      <c r="E107" s="208"/>
      <c r="F107" s="208"/>
      <c r="G107" s="208"/>
      <c r="H107" s="208"/>
      <c r="I107" s="208"/>
      <c r="J107" s="208"/>
      <c r="K107" s="208"/>
      <c r="L107" s="208"/>
      <c r="M107" s="208"/>
      <c r="N107" s="208"/>
      <c r="O107" s="208"/>
      <c r="P107" s="208"/>
      <c r="Q107" s="208"/>
      <c r="R107" s="208"/>
      <c r="S107" s="208"/>
      <c r="T107" s="208"/>
      <c r="U107" s="208"/>
      <c r="V107" s="208"/>
      <c r="W107" s="208"/>
      <c r="X107" s="208"/>
      <c r="Y107" s="208"/>
      <c r="Z107" s="208"/>
      <c r="AA107" s="208"/>
      <c r="AB107" s="208"/>
      <c r="AC107" s="208"/>
      <c r="AD107" s="208"/>
      <c r="AE107" s="208"/>
      <c r="AF107" s="208"/>
      <c r="AG107" s="208"/>
      <c r="AH107" s="208"/>
      <c r="AI107" s="208"/>
      <c r="AJ107" s="208"/>
      <c r="AK107" s="208"/>
      <c r="AL107" s="208"/>
      <c r="AM107" s="208"/>
      <c r="AN107" s="208"/>
      <c r="AO107" s="208"/>
      <c r="AP107" s="208"/>
      <c r="AQ107" s="208"/>
      <c r="AR107" s="208"/>
      <c r="AS107" s="208"/>
      <c r="AT107" s="208"/>
      <c r="AU107" s="208"/>
      <c r="AV107" s="208"/>
      <c r="AW107" s="208"/>
      <c r="AX107" s="208"/>
      <c r="AY107" s="208"/>
      <c r="AZ107" s="226"/>
      <c r="BA107" s="261"/>
      <c r="BB107" s="227"/>
      <c r="BC107" s="227"/>
      <c r="BD107" s="228"/>
      <c r="BE107" s="208"/>
      <c r="BF107" s="208"/>
      <c r="BG107" s="208"/>
      <c r="BH107" s="208"/>
      <c r="BI107" s="208"/>
      <c r="BJ107" s="208"/>
      <c r="BK107" s="208"/>
      <c r="BL107" s="208"/>
      <c r="BM107" s="208"/>
      <c r="BN107" s="208"/>
      <c r="BO107" s="208"/>
      <c r="BP107" s="208"/>
      <c r="BQ107" s="208"/>
      <c r="BR107" s="208"/>
      <c r="BS107" s="208"/>
      <c r="BT107" s="208"/>
      <c r="BU107" s="208"/>
      <c r="BV107" s="208"/>
      <c r="BW107" s="208"/>
      <c r="BX107" s="208"/>
      <c r="BY107" s="208"/>
    </row>
    <row r="108" spans="1:77">
      <c r="A108" s="227"/>
      <c r="B108" s="208"/>
      <c r="C108" s="248"/>
      <c r="D108" s="248"/>
      <c r="E108" s="208"/>
      <c r="F108" s="208"/>
      <c r="G108" s="208"/>
      <c r="H108" s="208"/>
      <c r="I108" s="208"/>
      <c r="J108" s="208"/>
      <c r="K108" s="208"/>
      <c r="L108" s="208"/>
      <c r="M108" s="208"/>
      <c r="N108" s="208"/>
      <c r="O108" s="208"/>
      <c r="P108" s="208"/>
      <c r="Q108" s="208"/>
      <c r="R108" s="208"/>
      <c r="S108" s="208"/>
      <c r="T108" s="208"/>
      <c r="U108" s="208"/>
      <c r="V108" s="208"/>
      <c r="W108" s="208"/>
      <c r="X108" s="208"/>
      <c r="Y108" s="208"/>
      <c r="Z108" s="208"/>
      <c r="AA108" s="208"/>
      <c r="AB108" s="208"/>
      <c r="AC108" s="208"/>
      <c r="AD108" s="208"/>
      <c r="AE108" s="208"/>
      <c r="AF108" s="208"/>
      <c r="AG108" s="208"/>
      <c r="AH108" s="208"/>
      <c r="AI108" s="208"/>
      <c r="AJ108" s="208"/>
      <c r="AK108" s="208"/>
      <c r="AL108" s="208"/>
      <c r="AM108" s="208"/>
      <c r="AN108" s="208"/>
      <c r="AO108" s="208"/>
      <c r="AP108" s="208"/>
      <c r="AQ108" s="208"/>
      <c r="AR108" s="208"/>
      <c r="AS108" s="208"/>
      <c r="AT108" s="208"/>
      <c r="AU108" s="208"/>
      <c r="AV108" s="208"/>
      <c r="AW108" s="208"/>
      <c r="AX108" s="208"/>
      <c r="AY108" s="208"/>
      <c r="AZ108" s="226"/>
      <c r="BA108" s="261"/>
      <c r="BB108" s="227"/>
      <c r="BC108" s="227"/>
      <c r="BD108" s="228"/>
      <c r="BE108" s="208"/>
      <c r="BF108" s="208"/>
      <c r="BG108" s="208"/>
      <c r="BH108" s="208"/>
      <c r="BI108" s="208"/>
      <c r="BJ108" s="208"/>
      <c r="BK108" s="208"/>
      <c r="BL108" s="208"/>
      <c r="BM108" s="208"/>
      <c r="BN108" s="208"/>
      <c r="BO108" s="208"/>
      <c r="BP108" s="208"/>
      <c r="BQ108" s="208"/>
      <c r="BR108" s="208"/>
      <c r="BS108" s="208"/>
      <c r="BT108" s="208"/>
      <c r="BU108" s="208"/>
      <c r="BV108" s="208"/>
      <c r="BW108" s="208"/>
      <c r="BX108" s="208"/>
      <c r="BY108" s="208"/>
    </row>
    <row r="109" spans="1:77">
      <c r="A109" s="227"/>
      <c r="B109" s="208"/>
      <c r="C109" s="248"/>
      <c r="D109" s="248"/>
      <c r="E109" s="208"/>
      <c r="F109" s="208"/>
      <c r="G109" s="208"/>
      <c r="H109" s="208"/>
      <c r="I109" s="208"/>
      <c r="J109" s="208"/>
      <c r="K109" s="208"/>
      <c r="L109" s="208"/>
      <c r="M109" s="208"/>
      <c r="N109" s="208"/>
      <c r="O109" s="208"/>
      <c r="P109" s="208"/>
      <c r="Q109" s="208"/>
      <c r="R109" s="208"/>
      <c r="S109" s="208"/>
      <c r="T109" s="208"/>
      <c r="U109" s="208"/>
      <c r="V109" s="208"/>
      <c r="W109" s="208"/>
      <c r="X109" s="208"/>
      <c r="Y109" s="208"/>
      <c r="Z109" s="208"/>
      <c r="AA109" s="208"/>
      <c r="AB109" s="208"/>
      <c r="AC109" s="208"/>
      <c r="AD109" s="208"/>
      <c r="AE109" s="208"/>
      <c r="AF109" s="208"/>
      <c r="AG109" s="208"/>
      <c r="AH109" s="208"/>
      <c r="AI109" s="208"/>
      <c r="AJ109" s="208"/>
      <c r="AK109" s="208"/>
      <c r="AL109" s="208"/>
      <c r="AM109" s="208"/>
      <c r="AN109" s="208"/>
      <c r="AO109" s="208"/>
      <c r="AP109" s="208"/>
      <c r="AQ109" s="208"/>
      <c r="AR109" s="208"/>
      <c r="AS109" s="208"/>
      <c r="AT109" s="208"/>
      <c r="AU109" s="208"/>
      <c r="AV109" s="208"/>
      <c r="AW109" s="208"/>
      <c r="AX109" s="208"/>
      <c r="AY109" s="208"/>
      <c r="AZ109" s="226"/>
      <c r="BA109" s="227"/>
      <c r="BB109" s="227"/>
      <c r="BC109" s="227"/>
      <c r="BD109" s="228"/>
      <c r="BE109" s="208"/>
      <c r="BF109" s="208"/>
      <c r="BG109" s="208"/>
      <c r="BH109" s="208"/>
      <c r="BI109" s="208"/>
      <c r="BJ109" s="208"/>
      <c r="BK109" s="208"/>
      <c r="BL109" s="208"/>
      <c r="BM109" s="208"/>
      <c r="BN109" s="208"/>
      <c r="BO109" s="208"/>
      <c r="BP109" s="208"/>
      <c r="BQ109" s="208"/>
      <c r="BR109" s="208"/>
      <c r="BS109" s="208"/>
      <c r="BT109" s="208"/>
      <c r="BU109" s="208"/>
      <c r="BV109" s="208"/>
      <c r="BW109" s="208"/>
      <c r="BX109" s="208"/>
      <c r="BY109" s="208"/>
    </row>
    <row r="110" spans="1:77">
      <c r="A110" s="227"/>
      <c r="B110" s="208"/>
      <c r="C110" s="248"/>
      <c r="D110" s="248"/>
      <c r="E110" s="208"/>
      <c r="F110" s="208"/>
      <c r="G110" s="208"/>
      <c r="H110" s="208"/>
      <c r="I110" s="208"/>
      <c r="J110" s="208"/>
      <c r="K110" s="208"/>
      <c r="L110" s="208"/>
      <c r="M110" s="208"/>
      <c r="N110" s="208"/>
      <c r="O110" s="208"/>
      <c r="P110" s="208"/>
      <c r="Q110" s="208"/>
      <c r="R110" s="208"/>
      <c r="S110" s="208"/>
      <c r="T110" s="208"/>
      <c r="U110" s="208"/>
      <c r="V110" s="208"/>
      <c r="W110" s="208"/>
      <c r="X110" s="208"/>
      <c r="Y110" s="208"/>
      <c r="Z110" s="208"/>
      <c r="AA110" s="208"/>
      <c r="AB110" s="208"/>
      <c r="AC110" s="208"/>
      <c r="AD110" s="208"/>
      <c r="AE110" s="208"/>
      <c r="AF110" s="208"/>
      <c r="AG110" s="208"/>
      <c r="AH110" s="208"/>
      <c r="AI110" s="208"/>
      <c r="AJ110" s="208"/>
      <c r="AK110" s="208"/>
      <c r="AL110" s="208"/>
      <c r="AM110" s="208"/>
      <c r="AN110" s="208"/>
      <c r="AO110" s="208"/>
      <c r="AP110" s="208"/>
      <c r="AQ110" s="208"/>
      <c r="AR110" s="208"/>
      <c r="AS110" s="208"/>
      <c r="AT110" s="208"/>
      <c r="AU110" s="208"/>
      <c r="AV110" s="208"/>
      <c r="AW110" s="208"/>
      <c r="AX110" s="208"/>
      <c r="AY110" s="208"/>
      <c r="AZ110" s="226"/>
      <c r="BA110" s="227"/>
      <c r="BB110" s="227"/>
      <c r="BC110" s="227"/>
      <c r="BD110" s="228"/>
      <c r="BE110" s="208"/>
      <c r="BF110" s="208"/>
      <c r="BG110" s="208"/>
      <c r="BH110" s="208"/>
      <c r="BI110" s="208"/>
      <c r="BJ110" s="208"/>
      <c r="BK110" s="208"/>
      <c r="BL110" s="208"/>
      <c r="BM110" s="208"/>
      <c r="BN110" s="208"/>
      <c r="BO110" s="208"/>
      <c r="BP110" s="208"/>
      <c r="BQ110" s="208"/>
      <c r="BR110" s="208"/>
      <c r="BS110" s="208"/>
      <c r="BT110" s="208"/>
      <c r="BU110" s="208"/>
      <c r="BV110" s="208"/>
      <c r="BW110" s="208"/>
      <c r="BX110" s="208"/>
      <c r="BY110" s="208"/>
    </row>
    <row r="111" spans="1:77">
      <c r="A111" s="227"/>
      <c r="B111" s="208"/>
      <c r="C111" s="248"/>
      <c r="D111" s="248"/>
      <c r="E111" s="208"/>
      <c r="F111" s="208"/>
      <c r="G111" s="208"/>
      <c r="H111" s="208"/>
      <c r="I111" s="208"/>
      <c r="J111" s="208"/>
      <c r="K111" s="208"/>
      <c r="L111" s="208"/>
      <c r="M111" s="208"/>
      <c r="N111" s="208"/>
      <c r="O111" s="208"/>
      <c r="P111" s="208"/>
      <c r="Q111" s="208"/>
      <c r="R111" s="208"/>
      <c r="S111" s="208"/>
      <c r="T111" s="208"/>
      <c r="U111" s="208"/>
      <c r="V111" s="208"/>
      <c r="W111" s="208"/>
      <c r="X111" s="208"/>
      <c r="Y111" s="208"/>
      <c r="Z111" s="208"/>
      <c r="AA111" s="208"/>
      <c r="AB111" s="208"/>
      <c r="AC111" s="208"/>
      <c r="AD111" s="208"/>
      <c r="AE111" s="208"/>
      <c r="AF111" s="208"/>
      <c r="AG111" s="208"/>
      <c r="AH111" s="208"/>
      <c r="AI111" s="208"/>
      <c r="AJ111" s="208"/>
      <c r="AK111" s="208"/>
      <c r="AL111" s="208"/>
      <c r="AM111" s="208"/>
      <c r="AN111" s="208"/>
      <c r="AO111" s="208"/>
      <c r="AP111" s="208"/>
      <c r="AQ111" s="208"/>
      <c r="AR111" s="208"/>
      <c r="AS111" s="208"/>
      <c r="AT111" s="208"/>
      <c r="AU111" s="208"/>
      <c r="AV111" s="208"/>
      <c r="AW111" s="208"/>
      <c r="AX111" s="208"/>
      <c r="AY111" s="208"/>
      <c r="AZ111" s="226"/>
      <c r="BA111" s="227"/>
      <c r="BB111" s="227"/>
      <c r="BC111" s="227"/>
      <c r="BD111" s="228"/>
      <c r="BE111" s="208"/>
      <c r="BF111" s="208"/>
      <c r="BG111" s="208"/>
      <c r="BH111" s="208"/>
      <c r="BI111" s="208"/>
      <c r="BJ111" s="208"/>
      <c r="BK111" s="208"/>
      <c r="BL111" s="208"/>
      <c r="BM111" s="208"/>
      <c r="BN111" s="208"/>
      <c r="BO111" s="208"/>
      <c r="BP111" s="208"/>
      <c r="BQ111" s="208"/>
      <c r="BR111" s="208"/>
      <c r="BS111" s="208"/>
      <c r="BT111" s="208"/>
      <c r="BU111" s="208"/>
      <c r="BV111" s="208"/>
      <c r="BW111" s="208"/>
      <c r="BX111" s="208"/>
      <c r="BY111" s="208"/>
    </row>
    <row r="112" spans="1:77">
      <c r="A112" s="227"/>
      <c r="B112" s="208"/>
      <c r="C112" s="248"/>
      <c r="D112" s="248"/>
      <c r="E112" s="208"/>
      <c r="F112" s="208"/>
      <c r="G112" s="208"/>
      <c r="H112" s="208"/>
      <c r="I112" s="208"/>
      <c r="J112" s="208"/>
      <c r="K112" s="208"/>
      <c r="L112" s="208"/>
      <c r="M112" s="208"/>
      <c r="N112" s="208"/>
      <c r="O112" s="208"/>
      <c r="P112" s="208"/>
      <c r="Q112" s="208"/>
      <c r="R112" s="208"/>
      <c r="S112" s="208"/>
      <c r="T112" s="208"/>
      <c r="U112" s="208"/>
      <c r="V112" s="208"/>
      <c r="W112" s="208"/>
      <c r="X112" s="208"/>
      <c r="Y112" s="208"/>
      <c r="Z112" s="208"/>
      <c r="AA112" s="208"/>
      <c r="AB112" s="208"/>
      <c r="AC112" s="208"/>
      <c r="AD112" s="208"/>
      <c r="AE112" s="208"/>
      <c r="AF112" s="208"/>
      <c r="AG112" s="208"/>
      <c r="AH112" s="208"/>
      <c r="AI112" s="208"/>
      <c r="AJ112" s="208"/>
      <c r="AK112" s="208"/>
      <c r="AL112" s="208"/>
      <c r="AM112" s="208"/>
      <c r="AN112" s="208"/>
      <c r="AO112" s="208"/>
      <c r="AP112" s="208"/>
      <c r="AQ112" s="208"/>
      <c r="AR112" s="208"/>
      <c r="AS112" s="208"/>
      <c r="AT112" s="208"/>
      <c r="AU112" s="208"/>
      <c r="AV112" s="208"/>
      <c r="AW112" s="208"/>
      <c r="AX112" s="208"/>
      <c r="AY112" s="208"/>
      <c r="AZ112" s="226"/>
      <c r="BA112" s="227"/>
      <c r="BB112" s="227"/>
      <c r="BC112" s="227"/>
      <c r="BD112" s="228"/>
      <c r="BE112" s="208"/>
      <c r="BF112" s="208"/>
      <c r="BG112" s="208"/>
      <c r="BH112" s="208"/>
      <c r="BI112" s="208"/>
      <c r="BJ112" s="208"/>
      <c r="BK112" s="208"/>
      <c r="BL112" s="208"/>
      <c r="BM112" s="208"/>
      <c r="BN112" s="208"/>
      <c r="BO112" s="208"/>
      <c r="BP112" s="208"/>
      <c r="BQ112" s="208"/>
      <c r="BR112" s="208"/>
      <c r="BS112" s="208"/>
      <c r="BT112" s="208"/>
      <c r="BU112" s="208"/>
      <c r="BV112" s="208"/>
      <c r="BW112" s="208"/>
      <c r="BX112" s="208"/>
      <c r="BY112" s="208"/>
    </row>
    <row r="113" spans="1:77">
      <c r="A113" s="227"/>
      <c r="B113" s="208"/>
      <c r="C113" s="248"/>
      <c r="D113" s="248"/>
      <c r="E113" s="208"/>
      <c r="F113" s="208"/>
      <c r="G113" s="208"/>
      <c r="H113" s="208"/>
      <c r="I113" s="208"/>
      <c r="J113" s="208"/>
      <c r="K113" s="208"/>
      <c r="L113" s="208"/>
      <c r="M113" s="208"/>
      <c r="N113" s="208"/>
      <c r="O113" s="208"/>
      <c r="P113" s="208"/>
      <c r="Q113" s="208"/>
      <c r="R113" s="208"/>
      <c r="S113" s="208"/>
      <c r="T113" s="208"/>
      <c r="U113" s="208"/>
      <c r="V113" s="208"/>
      <c r="W113" s="208"/>
      <c r="X113" s="208"/>
      <c r="Y113" s="208"/>
      <c r="Z113" s="208"/>
      <c r="AA113" s="208"/>
      <c r="AB113" s="208"/>
      <c r="AC113" s="208"/>
      <c r="AD113" s="208"/>
      <c r="AE113" s="208"/>
      <c r="AF113" s="208"/>
      <c r="AG113" s="208"/>
      <c r="AH113" s="208"/>
      <c r="AI113" s="208"/>
      <c r="AJ113" s="208"/>
      <c r="AK113" s="208"/>
      <c r="AL113" s="208"/>
      <c r="AM113" s="208"/>
      <c r="AN113" s="208"/>
      <c r="AO113" s="208"/>
      <c r="AP113" s="208"/>
      <c r="AQ113" s="208"/>
      <c r="AR113" s="208"/>
      <c r="AS113" s="208"/>
      <c r="AT113" s="208"/>
      <c r="AU113" s="208"/>
      <c r="AV113" s="208"/>
      <c r="AW113" s="208"/>
      <c r="AX113" s="208"/>
      <c r="AY113" s="208"/>
      <c r="AZ113" s="226"/>
      <c r="BA113" s="227"/>
      <c r="BB113" s="227"/>
      <c r="BC113" s="227"/>
      <c r="BD113" s="228"/>
      <c r="BE113" s="208"/>
      <c r="BF113" s="208"/>
      <c r="BG113" s="208"/>
      <c r="BH113" s="208"/>
      <c r="BI113" s="208"/>
      <c r="BJ113" s="208"/>
      <c r="BK113" s="208"/>
      <c r="BL113" s="208"/>
      <c r="BM113" s="208"/>
      <c r="BN113" s="208"/>
      <c r="BO113" s="208"/>
      <c r="BP113" s="208"/>
      <c r="BQ113" s="208"/>
      <c r="BR113" s="208"/>
      <c r="BS113" s="208"/>
      <c r="BT113" s="208"/>
      <c r="BU113" s="208"/>
      <c r="BV113" s="208"/>
      <c r="BW113" s="208"/>
      <c r="BX113" s="208"/>
      <c r="BY113" s="208"/>
    </row>
    <row r="114" spans="1:77">
      <c r="A114" s="227"/>
      <c r="B114" s="208"/>
      <c r="C114" s="248"/>
      <c r="D114" s="248"/>
      <c r="E114" s="208"/>
      <c r="F114" s="208"/>
      <c r="G114" s="208"/>
      <c r="H114" s="208"/>
      <c r="I114" s="208"/>
      <c r="J114" s="208"/>
      <c r="K114" s="208"/>
      <c r="L114" s="208"/>
      <c r="M114" s="208"/>
      <c r="N114" s="208"/>
      <c r="O114" s="208"/>
      <c r="P114" s="208"/>
      <c r="Q114" s="208"/>
      <c r="R114" s="208"/>
      <c r="S114" s="208"/>
      <c r="T114" s="208"/>
      <c r="U114" s="208"/>
      <c r="V114" s="208"/>
      <c r="W114" s="208"/>
      <c r="X114" s="208"/>
      <c r="Y114" s="208"/>
      <c r="Z114" s="208"/>
      <c r="AA114" s="208"/>
      <c r="AB114" s="208"/>
      <c r="AC114" s="208"/>
      <c r="AD114" s="208"/>
      <c r="AE114" s="208"/>
      <c r="AF114" s="208"/>
      <c r="AG114" s="208"/>
      <c r="AH114" s="208"/>
      <c r="AI114" s="208"/>
      <c r="AJ114" s="208"/>
      <c r="AK114" s="208"/>
      <c r="AL114" s="208"/>
      <c r="AM114" s="208"/>
      <c r="AN114" s="208"/>
      <c r="AO114" s="208"/>
      <c r="AP114" s="208"/>
      <c r="AQ114" s="208"/>
      <c r="AR114" s="208"/>
      <c r="AS114" s="208"/>
      <c r="AT114" s="208"/>
      <c r="AU114" s="208"/>
      <c r="AV114" s="208"/>
      <c r="AW114" s="208"/>
      <c r="AX114" s="208"/>
      <c r="AY114" s="208"/>
      <c r="AZ114" s="226"/>
      <c r="BA114" s="227"/>
      <c r="BB114" s="227"/>
      <c r="BC114" s="227"/>
      <c r="BD114" s="228"/>
      <c r="BE114" s="208"/>
      <c r="BF114" s="208"/>
      <c r="BG114" s="208"/>
      <c r="BH114" s="208"/>
      <c r="BI114" s="208"/>
      <c r="BJ114" s="208"/>
      <c r="BK114" s="208"/>
      <c r="BL114" s="208"/>
      <c r="BM114" s="208"/>
      <c r="BN114" s="208"/>
      <c r="BO114" s="208"/>
      <c r="BP114" s="208"/>
      <c r="BQ114" s="208"/>
      <c r="BR114" s="208"/>
      <c r="BS114" s="208"/>
      <c r="BT114" s="208"/>
      <c r="BU114" s="208"/>
      <c r="BV114" s="208"/>
      <c r="BW114" s="208"/>
      <c r="BX114" s="208"/>
      <c r="BY114" s="208"/>
    </row>
    <row r="115" spans="1:77">
      <c r="A115" s="227"/>
      <c r="B115" s="208"/>
      <c r="C115" s="248"/>
      <c r="D115" s="248"/>
      <c r="E115" s="208"/>
      <c r="F115" s="208"/>
      <c r="G115" s="208"/>
      <c r="H115" s="208"/>
      <c r="I115" s="208"/>
      <c r="J115" s="208"/>
      <c r="K115" s="208"/>
      <c r="L115" s="208"/>
      <c r="M115" s="208"/>
      <c r="N115" s="208"/>
      <c r="O115" s="208"/>
      <c r="P115" s="208"/>
      <c r="Q115" s="208"/>
      <c r="R115" s="208"/>
      <c r="S115" s="208"/>
      <c r="T115" s="208"/>
      <c r="U115" s="208"/>
      <c r="V115" s="208"/>
      <c r="W115" s="208"/>
      <c r="X115" s="208"/>
      <c r="Y115" s="208"/>
      <c r="Z115" s="208"/>
      <c r="AA115" s="208"/>
      <c r="AB115" s="208"/>
      <c r="AC115" s="208"/>
      <c r="AD115" s="208"/>
      <c r="AE115" s="208"/>
      <c r="AF115" s="208"/>
      <c r="AG115" s="208"/>
      <c r="AH115" s="208"/>
      <c r="AI115" s="208"/>
      <c r="AJ115" s="208"/>
      <c r="AK115" s="208"/>
      <c r="AL115" s="208"/>
      <c r="AM115" s="208"/>
      <c r="AN115" s="208"/>
      <c r="AO115" s="208"/>
      <c r="AP115" s="208"/>
      <c r="AQ115" s="208"/>
      <c r="AR115" s="208"/>
      <c r="AS115" s="208"/>
      <c r="AT115" s="208"/>
      <c r="AU115" s="208"/>
      <c r="AV115" s="208"/>
      <c r="AW115" s="208"/>
      <c r="AX115" s="208"/>
      <c r="AY115" s="208"/>
      <c r="AZ115" s="226"/>
      <c r="BA115" s="227"/>
      <c r="BB115" s="227"/>
      <c r="BC115" s="227"/>
      <c r="BD115" s="228"/>
      <c r="BE115" s="208"/>
      <c r="BF115" s="208"/>
      <c r="BG115" s="208"/>
      <c r="BH115" s="208"/>
      <c r="BI115" s="208"/>
      <c r="BJ115" s="208"/>
      <c r="BK115" s="208"/>
      <c r="BL115" s="208"/>
      <c r="BM115" s="208"/>
      <c r="BN115" s="208"/>
      <c r="BO115" s="208"/>
      <c r="BP115" s="208"/>
      <c r="BQ115" s="208"/>
      <c r="BR115" s="208"/>
      <c r="BS115" s="208"/>
      <c r="BT115" s="208"/>
      <c r="BU115" s="208"/>
      <c r="BV115" s="208"/>
      <c r="BW115" s="208"/>
      <c r="BX115" s="208"/>
      <c r="BY115" s="208"/>
    </row>
    <row r="116" spans="1:77">
      <c r="A116" s="227"/>
      <c r="B116" s="208"/>
      <c r="C116" s="248"/>
      <c r="D116" s="248"/>
      <c r="E116" s="208"/>
      <c r="F116" s="208"/>
      <c r="G116" s="208"/>
      <c r="H116" s="208"/>
      <c r="I116" s="208"/>
      <c r="J116" s="208"/>
      <c r="K116" s="208"/>
      <c r="L116" s="208"/>
      <c r="M116" s="208"/>
      <c r="N116" s="208"/>
      <c r="O116" s="208"/>
      <c r="P116" s="208"/>
      <c r="Q116" s="208"/>
      <c r="R116" s="208"/>
      <c r="S116" s="208"/>
      <c r="T116" s="208"/>
      <c r="U116" s="208"/>
      <c r="V116" s="208"/>
      <c r="W116" s="208"/>
      <c r="X116" s="208"/>
      <c r="Y116" s="208"/>
      <c r="Z116" s="208"/>
      <c r="AA116" s="208"/>
      <c r="AB116" s="208"/>
      <c r="AC116" s="208"/>
      <c r="AD116" s="208"/>
      <c r="AE116" s="208"/>
      <c r="AF116" s="208"/>
      <c r="AG116" s="208"/>
      <c r="AH116" s="208"/>
      <c r="AI116" s="208"/>
      <c r="AJ116" s="208"/>
      <c r="AK116" s="208"/>
      <c r="AL116" s="208"/>
      <c r="AM116" s="208"/>
      <c r="AN116" s="208"/>
      <c r="AO116" s="208"/>
      <c r="AP116" s="208"/>
      <c r="AQ116" s="208"/>
      <c r="AR116" s="208"/>
      <c r="AS116" s="208"/>
      <c r="AT116" s="208"/>
      <c r="AU116" s="208"/>
      <c r="AV116" s="208"/>
      <c r="AW116" s="208"/>
      <c r="AX116" s="208"/>
      <c r="AY116" s="208"/>
      <c r="AZ116" s="226"/>
      <c r="BA116" s="227"/>
      <c r="BB116" s="227"/>
      <c r="BC116" s="227"/>
      <c r="BD116" s="228"/>
      <c r="BE116" s="208"/>
      <c r="BF116" s="208"/>
      <c r="BG116" s="208"/>
      <c r="BH116" s="208"/>
      <c r="BI116" s="208"/>
      <c r="BJ116" s="208"/>
      <c r="BK116" s="208"/>
      <c r="BL116" s="208"/>
      <c r="BM116" s="208"/>
      <c r="BN116" s="208"/>
      <c r="BO116" s="208"/>
      <c r="BP116" s="208"/>
      <c r="BQ116" s="208"/>
      <c r="BR116" s="208"/>
      <c r="BS116" s="208"/>
      <c r="BT116" s="208"/>
      <c r="BU116" s="208"/>
      <c r="BV116" s="208"/>
      <c r="BW116" s="208"/>
      <c r="BX116" s="208"/>
      <c r="BY116" s="208"/>
    </row>
    <row r="117" spans="1:77">
      <c r="A117" s="227"/>
      <c r="B117" s="208"/>
      <c r="C117" s="248"/>
      <c r="D117" s="248"/>
      <c r="E117" s="208"/>
      <c r="F117" s="208"/>
      <c r="G117" s="208"/>
      <c r="H117" s="208"/>
      <c r="I117" s="208"/>
      <c r="J117" s="208"/>
      <c r="K117" s="208"/>
      <c r="L117" s="208"/>
      <c r="M117" s="208"/>
      <c r="N117" s="208"/>
      <c r="O117" s="208"/>
      <c r="P117" s="208"/>
      <c r="Q117" s="208"/>
      <c r="R117" s="208"/>
      <c r="S117" s="208"/>
      <c r="T117" s="208"/>
      <c r="U117" s="208"/>
      <c r="V117" s="208"/>
      <c r="W117" s="208"/>
      <c r="X117" s="208"/>
      <c r="Y117" s="208"/>
      <c r="Z117" s="208"/>
      <c r="AA117" s="208"/>
      <c r="AB117" s="208"/>
      <c r="AC117" s="208"/>
      <c r="AD117" s="208"/>
      <c r="AE117" s="208"/>
      <c r="AF117" s="208"/>
      <c r="AG117" s="208"/>
      <c r="AH117" s="208"/>
      <c r="AI117" s="208"/>
      <c r="AJ117" s="208"/>
      <c r="AK117" s="208"/>
      <c r="AL117" s="208"/>
      <c r="AM117" s="208"/>
      <c r="AN117" s="208"/>
      <c r="AO117" s="208"/>
      <c r="AP117" s="208"/>
      <c r="AQ117" s="208"/>
      <c r="AR117" s="208"/>
      <c r="AS117" s="208"/>
      <c r="AT117" s="208"/>
      <c r="AU117" s="208"/>
      <c r="AV117" s="208"/>
      <c r="AW117" s="208"/>
      <c r="AX117" s="208"/>
      <c r="AY117" s="208"/>
      <c r="AZ117" s="226"/>
      <c r="BA117" s="227"/>
      <c r="BB117" s="227"/>
      <c r="BC117" s="227"/>
      <c r="BD117" s="228"/>
      <c r="BE117" s="208"/>
      <c r="BF117" s="208"/>
      <c r="BG117" s="208"/>
      <c r="BH117" s="208"/>
      <c r="BI117" s="208"/>
      <c r="BJ117" s="208"/>
      <c r="BK117" s="208"/>
      <c r="BL117" s="208"/>
      <c r="BM117" s="208"/>
      <c r="BN117" s="208"/>
      <c r="BO117" s="208"/>
      <c r="BP117" s="208"/>
      <c r="BQ117" s="208"/>
      <c r="BR117" s="208"/>
      <c r="BS117" s="208"/>
      <c r="BT117" s="208"/>
      <c r="BU117" s="208"/>
      <c r="BV117" s="208"/>
      <c r="BW117" s="208"/>
      <c r="BX117" s="208"/>
      <c r="BY117" s="208"/>
    </row>
    <row r="118" spans="1:77">
      <c r="A118" s="227"/>
      <c r="B118" s="208"/>
      <c r="C118" s="248"/>
      <c r="D118" s="248"/>
      <c r="E118" s="208"/>
      <c r="F118" s="208"/>
      <c r="G118" s="208"/>
      <c r="H118" s="208"/>
      <c r="I118" s="208"/>
      <c r="J118" s="208"/>
      <c r="K118" s="208"/>
      <c r="L118" s="208"/>
      <c r="M118" s="208"/>
      <c r="N118" s="208"/>
      <c r="O118" s="208"/>
      <c r="P118" s="208"/>
      <c r="Q118" s="208"/>
      <c r="R118" s="208"/>
      <c r="S118" s="208"/>
      <c r="T118" s="208"/>
      <c r="U118" s="208"/>
      <c r="V118" s="208"/>
      <c r="W118" s="208"/>
      <c r="X118" s="208"/>
      <c r="Y118" s="208"/>
      <c r="Z118" s="208"/>
      <c r="AA118" s="208"/>
      <c r="AB118" s="208"/>
      <c r="AC118" s="208"/>
      <c r="AD118" s="208"/>
      <c r="AE118" s="208"/>
      <c r="AF118" s="208"/>
      <c r="AG118" s="208"/>
      <c r="AH118" s="208"/>
      <c r="AI118" s="208"/>
      <c r="AJ118" s="208"/>
      <c r="AK118" s="208"/>
      <c r="AL118" s="208"/>
      <c r="AM118" s="208"/>
      <c r="AN118" s="208"/>
      <c r="AO118" s="208"/>
      <c r="AP118" s="208"/>
      <c r="AQ118" s="208"/>
      <c r="AR118" s="208"/>
      <c r="AS118" s="208"/>
      <c r="AT118" s="208"/>
      <c r="AU118" s="208"/>
      <c r="AV118" s="208"/>
      <c r="AW118" s="208"/>
      <c r="AX118" s="208"/>
      <c r="AY118" s="208"/>
      <c r="AZ118" s="226"/>
      <c r="BA118" s="227"/>
      <c r="BB118" s="227"/>
      <c r="BC118" s="227"/>
      <c r="BD118" s="228"/>
      <c r="BE118" s="208"/>
      <c r="BF118" s="208"/>
      <c r="BG118" s="208"/>
      <c r="BH118" s="208"/>
      <c r="BI118" s="208"/>
      <c r="BJ118" s="208"/>
      <c r="BK118" s="208"/>
      <c r="BL118" s="208"/>
      <c r="BM118" s="208"/>
      <c r="BN118" s="208"/>
      <c r="BO118" s="208"/>
      <c r="BP118" s="208"/>
      <c r="BQ118" s="208"/>
      <c r="BR118" s="208"/>
      <c r="BS118" s="208"/>
      <c r="BT118" s="208"/>
      <c r="BU118" s="208"/>
      <c r="BV118" s="208"/>
      <c r="BW118" s="208"/>
      <c r="BX118" s="208"/>
      <c r="BY118" s="208"/>
    </row>
    <row r="119" spans="1:77">
      <c r="A119" s="227"/>
      <c r="B119" s="208"/>
      <c r="C119" s="248"/>
      <c r="D119" s="248"/>
      <c r="E119" s="208"/>
      <c r="F119" s="208"/>
      <c r="G119" s="208"/>
      <c r="H119" s="208"/>
      <c r="I119" s="208"/>
      <c r="J119" s="208"/>
      <c r="K119" s="208"/>
      <c r="L119" s="208"/>
      <c r="M119" s="208"/>
      <c r="N119" s="208"/>
      <c r="O119" s="208"/>
      <c r="P119" s="208"/>
      <c r="Q119" s="208"/>
      <c r="R119" s="208"/>
      <c r="S119" s="208"/>
      <c r="T119" s="208"/>
      <c r="U119" s="208"/>
      <c r="V119" s="208"/>
      <c r="W119" s="208"/>
      <c r="X119" s="208"/>
      <c r="Y119" s="208"/>
      <c r="Z119" s="208"/>
      <c r="AA119" s="208"/>
      <c r="AB119" s="208"/>
      <c r="AC119" s="208"/>
      <c r="AD119" s="208"/>
      <c r="AE119" s="208"/>
      <c r="AF119" s="208"/>
      <c r="AG119" s="208"/>
      <c r="AH119" s="208"/>
      <c r="AI119" s="208"/>
      <c r="AJ119" s="208"/>
      <c r="AK119" s="208"/>
      <c r="AL119" s="208"/>
      <c r="AM119" s="208"/>
      <c r="AN119" s="208"/>
      <c r="AO119" s="208"/>
      <c r="AP119" s="208"/>
      <c r="AQ119" s="208"/>
      <c r="AR119" s="208"/>
      <c r="AS119" s="208"/>
      <c r="AT119" s="208"/>
      <c r="AU119" s="208"/>
      <c r="AV119" s="208"/>
      <c r="AW119" s="208"/>
      <c r="AX119" s="208"/>
      <c r="AY119" s="208"/>
      <c r="AZ119" s="226"/>
      <c r="BA119" s="227"/>
      <c r="BB119" s="227"/>
      <c r="BC119" s="227"/>
      <c r="BD119" s="228"/>
      <c r="BE119" s="208"/>
      <c r="BF119" s="208"/>
      <c r="BG119" s="208"/>
      <c r="BH119" s="208"/>
      <c r="BI119" s="208"/>
      <c r="BJ119" s="208"/>
      <c r="BK119" s="208"/>
      <c r="BL119" s="208"/>
      <c r="BM119" s="208"/>
      <c r="BN119" s="208"/>
      <c r="BO119" s="208"/>
      <c r="BP119" s="208"/>
      <c r="BQ119" s="208"/>
      <c r="BR119" s="208"/>
      <c r="BS119" s="208"/>
      <c r="BT119" s="208"/>
      <c r="BU119" s="208"/>
      <c r="BV119" s="208"/>
      <c r="BW119" s="208"/>
      <c r="BX119" s="208"/>
      <c r="BY119" s="208"/>
    </row>
    <row r="120" spans="1:77">
      <c r="A120" s="227"/>
      <c r="B120" s="208"/>
      <c r="C120" s="248"/>
      <c r="D120" s="248"/>
      <c r="E120" s="208"/>
      <c r="F120" s="208"/>
      <c r="G120" s="208"/>
      <c r="H120" s="208"/>
      <c r="I120" s="208"/>
      <c r="J120" s="208"/>
      <c r="K120" s="208"/>
      <c r="L120" s="208"/>
      <c r="M120" s="208"/>
      <c r="N120" s="208"/>
      <c r="O120" s="208"/>
      <c r="P120" s="208"/>
      <c r="Q120" s="208"/>
      <c r="R120" s="208"/>
      <c r="S120" s="208"/>
      <c r="T120" s="208"/>
      <c r="U120" s="208"/>
      <c r="V120" s="208"/>
      <c r="W120" s="208"/>
      <c r="X120" s="208"/>
      <c r="Y120" s="208"/>
      <c r="Z120" s="208"/>
      <c r="AA120" s="208"/>
      <c r="AB120" s="208"/>
      <c r="AC120" s="208"/>
      <c r="AD120" s="208"/>
      <c r="AE120" s="208"/>
      <c r="AF120" s="208"/>
      <c r="AG120" s="208"/>
      <c r="AH120" s="208"/>
      <c r="AI120" s="208"/>
      <c r="AJ120" s="208"/>
      <c r="AK120" s="208"/>
      <c r="AL120" s="208"/>
      <c r="AM120" s="208"/>
      <c r="AN120" s="208"/>
      <c r="AO120" s="208"/>
      <c r="AP120" s="208"/>
      <c r="AQ120" s="208"/>
      <c r="AR120" s="208"/>
      <c r="AS120" s="208"/>
      <c r="AT120" s="208"/>
      <c r="AU120" s="208"/>
      <c r="AV120" s="208"/>
      <c r="AW120" s="208"/>
      <c r="AX120" s="208"/>
      <c r="AY120" s="208"/>
      <c r="AZ120" s="226"/>
      <c r="BA120" s="227"/>
      <c r="BB120" s="227"/>
      <c r="BC120" s="227"/>
      <c r="BD120" s="228"/>
      <c r="BE120" s="208"/>
      <c r="BF120" s="208"/>
      <c r="BG120" s="208"/>
      <c r="BH120" s="208"/>
      <c r="BI120" s="208"/>
      <c r="BJ120" s="208"/>
      <c r="BK120" s="208"/>
      <c r="BL120" s="208"/>
      <c r="BM120" s="208"/>
      <c r="BN120" s="208"/>
      <c r="BO120" s="208"/>
      <c r="BP120" s="208"/>
      <c r="BQ120" s="208"/>
      <c r="BR120" s="208"/>
      <c r="BS120" s="208"/>
      <c r="BT120" s="208"/>
      <c r="BU120" s="208"/>
      <c r="BV120" s="208"/>
      <c r="BW120" s="208"/>
      <c r="BX120" s="208"/>
      <c r="BY120" s="208"/>
    </row>
    <row r="121" spans="1:77" ht="15.75">
      <c r="A121" s="227"/>
      <c r="B121" s="208"/>
      <c r="C121" s="248"/>
      <c r="D121" s="248"/>
      <c r="E121" s="208"/>
      <c r="F121" s="208"/>
      <c r="G121" s="208"/>
      <c r="H121" s="208"/>
      <c r="I121" s="208"/>
      <c r="J121" s="208"/>
      <c r="K121" s="208"/>
      <c r="L121" s="208"/>
      <c r="M121" s="208"/>
      <c r="N121" s="208"/>
      <c r="O121" s="208"/>
      <c r="P121" s="208"/>
      <c r="Q121" s="208"/>
      <c r="R121" s="208"/>
      <c r="S121" s="208"/>
      <c r="T121" s="208"/>
      <c r="U121" s="208"/>
      <c r="V121" s="208"/>
      <c r="W121" s="208"/>
      <c r="X121" s="208"/>
      <c r="Y121" s="208"/>
      <c r="Z121" s="208"/>
      <c r="AA121" s="208"/>
      <c r="AB121" s="208"/>
      <c r="AC121" s="208"/>
      <c r="AD121" s="208"/>
      <c r="AE121" s="208"/>
      <c r="AF121" s="208"/>
      <c r="AG121" s="208"/>
      <c r="AH121" s="208"/>
      <c r="AI121" s="208"/>
      <c r="AJ121" s="208"/>
      <c r="AK121" s="208"/>
      <c r="AL121" s="208"/>
      <c r="AM121" s="208"/>
      <c r="AN121" s="208"/>
      <c r="AO121" s="208"/>
      <c r="AP121" s="208"/>
      <c r="AQ121" s="208"/>
      <c r="AR121" s="208"/>
      <c r="AS121" s="208"/>
      <c r="AT121" s="208"/>
      <c r="AU121" s="208"/>
      <c r="AV121" s="208"/>
      <c r="AW121" s="208"/>
      <c r="AX121" s="208"/>
      <c r="AY121" s="245"/>
      <c r="AZ121" s="246"/>
      <c r="BA121" s="247"/>
      <c r="BB121" s="247"/>
      <c r="BC121" s="247"/>
      <c r="BD121" s="228"/>
      <c r="BE121" s="208"/>
      <c r="BF121" s="208"/>
      <c r="BG121" s="208"/>
      <c r="BH121" s="208"/>
      <c r="BI121" s="208"/>
      <c r="BJ121" s="208"/>
      <c r="BK121" s="208"/>
      <c r="BL121" s="208"/>
      <c r="BM121" s="208"/>
      <c r="BN121" s="208"/>
      <c r="BO121" s="208"/>
      <c r="BP121" s="208"/>
      <c r="BQ121" s="208"/>
      <c r="BR121" s="208"/>
      <c r="BS121" s="208"/>
      <c r="BT121" s="208"/>
      <c r="BU121" s="208"/>
      <c r="BV121" s="208"/>
      <c r="BW121" s="208"/>
      <c r="BX121" s="208"/>
      <c r="BY121" s="208"/>
    </row>
    <row r="122" spans="1:77">
      <c r="A122" s="227"/>
      <c r="B122" s="208"/>
      <c r="C122" s="248"/>
      <c r="D122" s="248"/>
      <c r="E122" s="208"/>
      <c r="F122" s="208"/>
      <c r="G122" s="208"/>
      <c r="H122" s="208"/>
      <c r="I122" s="208"/>
      <c r="J122" s="208"/>
      <c r="K122" s="208"/>
      <c r="L122" s="208"/>
      <c r="M122" s="208"/>
      <c r="N122" s="208"/>
      <c r="O122" s="208"/>
      <c r="P122" s="208"/>
      <c r="Q122" s="208"/>
      <c r="R122" s="208"/>
      <c r="S122" s="208"/>
      <c r="T122" s="208"/>
      <c r="U122" s="208"/>
      <c r="V122" s="208"/>
      <c r="W122" s="208"/>
      <c r="X122" s="208"/>
      <c r="Y122" s="208"/>
      <c r="Z122" s="208"/>
      <c r="AA122" s="208"/>
      <c r="AB122" s="208"/>
      <c r="AC122" s="208"/>
      <c r="AD122" s="208"/>
      <c r="AE122" s="208"/>
      <c r="AF122" s="208"/>
      <c r="AG122" s="208"/>
      <c r="AH122" s="208"/>
      <c r="AI122" s="208"/>
      <c r="AJ122" s="208"/>
      <c r="AK122" s="208"/>
      <c r="AL122" s="208"/>
      <c r="AM122" s="208"/>
      <c r="AN122" s="208"/>
      <c r="AO122" s="208"/>
      <c r="AP122" s="208"/>
      <c r="AQ122" s="208"/>
      <c r="AR122" s="208"/>
      <c r="AS122" s="208"/>
      <c r="AT122" s="208"/>
      <c r="AU122" s="208"/>
      <c r="AV122" s="208"/>
      <c r="AW122" s="208"/>
      <c r="AX122" s="208"/>
      <c r="AY122" s="208"/>
      <c r="AZ122" s="226"/>
      <c r="BA122" s="227"/>
      <c r="BB122" s="227"/>
      <c r="BC122" s="227"/>
      <c r="BD122" s="210"/>
      <c r="BE122" s="208"/>
      <c r="BF122" s="208"/>
      <c r="BG122" s="208"/>
      <c r="BH122" s="208"/>
      <c r="BI122" s="208"/>
      <c r="BJ122" s="208"/>
      <c r="BK122" s="208"/>
      <c r="BL122" s="208"/>
      <c r="BM122" s="208"/>
      <c r="BN122" s="208"/>
      <c r="BO122" s="208"/>
      <c r="BP122" s="208"/>
      <c r="BQ122" s="208"/>
      <c r="BR122" s="208"/>
      <c r="BS122" s="208"/>
      <c r="BT122" s="208"/>
      <c r="BU122" s="208"/>
      <c r="BV122" s="208"/>
      <c r="BW122" s="208"/>
      <c r="BX122" s="208"/>
      <c r="BY122" s="208"/>
    </row>
    <row r="123" spans="1:77">
      <c r="A123" s="227"/>
      <c r="B123" s="208"/>
      <c r="C123" s="248"/>
      <c r="D123" s="248"/>
      <c r="E123" s="208"/>
      <c r="F123" s="208"/>
      <c r="G123" s="208"/>
      <c r="H123" s="208"/>
      <c r="I123" s="208"/>
      <c r="J123" s="208"/>
      <c r="K123" s="208"/>
      <c r="L123" s="208"/>
      <c r="M123" s="208"/>
      <c r="N123" s="208"/>
      <c r="O123" s="208"/>
      <c r="P123" s="208"/>
      <c r="Q123" s="208"/>
      <c r="R123" s="208"/>
      <c r="S123" s="208"/>
      <c r="T123" s="208"/>
      <c r="U123" s="208"/>
      <c r="V123" s="208"/>
      <c r="W123" s="208"/>
      <c r="X123" s="208"/>
      <c r="Y123" s="208"/>
      <c r="Z123" s="208"/>
      <c r="AA123" s="208"/>
      <c r="AB123" s="208"/>
      <c r="AC123" s="208"/>
      <c r="AD123" s="208"/>
      <c r="AE123" s="208"/>
      <c r="AF123" s="208"/>
      <c r="AG123" s="208"/>
      <c r="AH123" s="208"/>
      <c r="AI123" s="208"/>
      <c r="AJ123" s="208"/>
      <c r="AK123" s="208"/>
      <c r="AL123" s="208"/>
      <c r="AM123" s="208"/>
      <c r="AN123" s="208"/>
      <c r="AO123" s="208"/>
      <c r="AP123" s="208"/>
      <c r="AQ123" s="208"/>
      <c r="AR123" s="208"/>
      <c r="AS123" s="208"/>
      <c r="AT123" s="208"/>
      <c r="AU123" s="208"/>
      <c r="AV123" s="208"/>
      <c r="AW123" s="208"/>
      <c r="AX123" s="208"/>
      <c r="AY123" s="208"/>
      <c r="AZ123" s="209"/>
      <c r="BA123" s="208"/>
      <c r="BB123" s="208"/>
      <c r="BC123" s="208"/>
      <c r="BD123" s="210"/>
      <c r="BE123" s="208"/>
      <c r="BF123" s="208"/>
      <c r="BG123" s="208"/>
      <c r="BH123" s="208"/>
      <c r="BI123" s="208"/>
      <c r="BJ123" s="208"/>
      <c r="BK123" s="208"/>
      <c r="BL123" s="208"/>
      <c r="BM123" s="208"/>
      <c r="BN123" s="208"/>
      <c r="BO123" s="208"/>
      <c r="BP123" s="208"/>
      <c r="BQ123" s="208"/>
      <c r="BR123" s="208"/>
      <c r="BS123" s="208"/>
      <c r="BT123" s="208"/>
      <c r="BU123" s="208"/>
      <c r="BV123" s="208"/>
      <c r="BW123" s="208"/>
      <c r="BX123" s="208"/>
      <c r="BY123" s="208"/>
    </row>
    <row r="124" spans="1:77">
      <c r="A124" s="227"/>
      <c r="B124" s="208"/>
      <c r="C124" s="248"/>
      <c r="D124" s="248"/>
      <c r="E124" s="208"/>
      <c r="F124" s="208"/>
      <c r="G124" s="208"/>
      <c r="H124" s="208"/>
      <c r="I124" s="208"/>
      <c r="J124" s="208"/>
      <c r="K124" s="208"/>
      <c r="L124" s="208"/>
      <c r="M124" s="208"/>
      <c r="N124" s="208"/>
      <c r="O124" s="208"/>
      <c r="P124" s="208"/>
      <c r="Q124" s="208"/>
      <c r="R124" s="208"/>
      <c r="S124" s="208"/>
      <c r="T124" s="208"/>
      <c r="U124" s="208"/>
      <c r="V124" s="208"/>
      <c r="W124" s="208"/>
      <c r="X124" s="208"/>
      <c r="Y124" s="208"/>
      <c r="Z124" s="208"/>
      <c r="AA124" s="208"/>
      <c r="AB124" s="208"/>
      <c r="AC124" s="208"/>
      <c r="AD124" s="208"/>
      <c r="AE124" s="208"/>
      <c r="AF124" s="208"/>
      <c r="AG124" s="208"/>
      <c r="AH124" s="208"/>
      <c r="AI124" s="208"/>
      <c r="AJ124" s="208"/>
      <c r="AK124" s="208"/>
      <c r="AL124" s="208"/>
      <c r="AM124" s="208"/>
      <c r="AN124" s="208"/>
      <c r="AO124" s="208"/>
      <c r="AP124" s="208"/>
      <c r="AQ124" s="208"/>
      <c r="AR124" s="208"/>
      <c r="AS124" s="208"/>
      <c r="AT124" s="208"/>
      <c r="AU124" s="208"/>
      <c r="AV124" s="208"/>
      <c r="AW124" s="208"/>
      <c r="AX124" s="208"/>
      <c r="AY124" s="208"/>
      <c r="AZ124" s="209"/>
      <c r="BA124" s="208"/>
      <c r="BB124" s="208"/>
      <c r="BC124" s="208"/>
      <c r="BD124" s="210"/>
      <c r="BE124" s="208"/>
      <c r="BF124" s="208"/>
      <c r="BG124" s="208"/>
      <c r="BH124" s="208"/>
      <c r="BI124" s="208"/>
      <c r="BJ124" s="208"/>
      <c r="BK124" s="208"/>
      <c r="BL124" s="208"/>
      <c r="BM124" s="208"/>
      <c r="BN124" s="208"/>
      <c r="BO124" s="208"/>
      <c r="BP124" s="208"/>
      <c r="BQ124" s="208"/>
      <c r="BR124" s="208"/>
      <c r="BS124" s="208"/>
      <c r="BT124" s="208"/>
      <c r="BU124" s="208"/>
      <c r="BV124" s="208"/>
      <c r="BW124" s="208"/>
      <c r="BX124" s="208"/>
      <c r="BY124" s="208"/>
    </row>
    <row r="125" spans="1:77">
      <c r="A125" s="227"/>
      <c r="B125" s="208"/>
      <c r="C125" s="248"/>
      <c r="D125" s="248"/>
      <c r="E125" s="208"/>
      <c r="F125" s="208"/>
      <c r="G125" s="208"/>
      <c r="H125" s="208"/>
      <c r="I125" s="208"/>
      <c r="J125" s="208"/>
      <c r="K125" s="208"/>
      <c r="L125" s="208"/>
      <c r="M125" s="208"/>
      <c r="N125" s="208"/>
      <c r="O125" s="208"/>
      <c r="P125" s="208"/>
      <c r="Q125" s="208"/>
      <c r="R125" s="208"/>
      <c r="S125" s="208"/>
      <c r="T125" s="208"/>
      <c r="U125" s="208"/>
      <c r="V125" s="208"/>
      <c r="W125" s="208"/>
      <c r="X125" s="208"/>
      <c r="Y125" s="208"/>
      <c r="Z125" s="208"/>
      <c r="AA125" s="208"/>
      <c r="AB125" s="208"/>
      <c r="AC125" s="208"/>
      <c r="AD125" s="208"/>
      <c r="AE125" s="208"/>
      <c r="AF125" s="208"/>
      <c r="AG125" s="208"/>
      <c r="AH125" s="208"/>
      <c r="AI125" s="208"/>
      <c r="AJ125" s="208"/>
      <c r="AK125" s="208"/>
      <c r="AL125" s="208"/>
      <c r="AM125" s="208"/>
      <c r="AN125" s="208"/>
      <c r="AO125" s="208"/>
      <c r="AP125" s="208"/>
      <c r="AQ125" s="208"/>
      <c r="AR125" s="208"/>
      <c r="AS125" s="208"/>
      <c r="AT125" s="208"/>
      <c r="AU125" s="208"/>
      <c r="AV125" s="208"/>
      <c r="AW125" s="208"/>
      <c r="AX125" s="208"/>
      <c r="AY125" s="208"/>
      <c r="AZ125" s="209"/>
      <c r="BA125" s="208"/>
      <c r="BB125" s="208"/>
      <c r="BC125" s="208"/>
      <c r="BD125" s="210"/>
      <c r="BE125" s="208"/>
      <c r="BF125" s="208"/>
      <c r="BG125" s="208"/>
      <c r="BH125" s="208"/>
      <c r="BI125" s="208"/>
      <c r="BJ125" s="208"/>
      <c r="BK125" s="208"/>
      <c r="BL125" s="208"/>
      <c r="BM125" s="208"/>
      <c r="BN125" s="208"/>
      <c r="BO125" s="208"/>
      <c r="BP125" s="208"/>
      <c r="BQ125" s="208"/>
      <c r="BR125" s="208"/>
      <c r="BS125" s="208"/>
      <c r="BT125" s="208"/>
      <c r="BU125" s="208"/>
      <c r="BV125" s="208"/>
      <c r="BW125" s="208"/>
      <c r="BX125" s="208"/>
      <c r="BY125" s="208"/>
    </row>
    <row r="126" spans="1:77">
      <c r="A126" s="227"/>
      <c r="B126" s="208"/>
      <c r="C126" s="248"/>
      <c r="D126" s="248"/>
      <c r="E126" s="208"/>
      <c r="F126" s="208"/>
      <c r="G126" s="208"/>
      <c r="H126" s="208"/>
      <c r="I126" s="208"/>
      <c r="J126" s="208"/>
      <c r="K126" s="208"/>
      <c r="L126" s="208"/>
      <c r="M126" s="208"/>
      <c r="N126" s="208"/>
      <c r="O126" s="208"/>
      <c r="P126" s="208"/>
      <c r="Q126" s="208"/>
      <c r="R126" s="208"/>
      <c r="S126" s="208"/>
      <c r="T126" s="208"/>
      <c r="U126" s="208"/>
      <c r="V126" s="208"/>
      <c r="W126" s="208"/>
      <c r="X126" s="208"/>
      <c r="Y126" s="208"/>
      <c r="Z126" s="208"/>
      <c r="AA126" s="208"/>
      <c r="AB126" s="208"/>
      <c r="AC126" s="208"/>
      <c r="AD126" s="208"/>
      <c r="AE126" s="208"/>
      <c r="AF126" s="208"/>
      <c r="AG126" s="208"/>
      <c r="AH126" s="208"/>
      <c r="AI126" s="208"/>
      <c r="AJ126" s="208"/>
      <c r="AK126" s="208"/>
      <c r="AL126" s="208"/>
      <c r="AM126" s="208"/>
      <c r="AN126" s="208"/>
      <c r="AO126" s="208"/>
      <c r="AP126" s="208"/>
      <c r="AQ126" s="208"/>
      <c r="AR126" s="208"/>
      <c r="AS126" s="208"/>
      <c r="AT126" s="208"/>
      <c r="AU126" s="208"/>
      <c r="AV126" s="208"/>
      <c r="AW126" s="208"/>
      <c r="AX126" s="208"/>
      <c r="AY126" s="208"/>
      <c r="AZ126" s="209"/>
      <c r="BA126" s="208"/>
      <c r="BB126" s="208"/>
      <c r="BC126" s="208"/>
      <c r="BD126" s="210"/>
      <c r="BE126" s="208"/>
      <c r="BF126" s="208"/>
      <c r="BG126" s="208"/>
      <c r="BH126" s="208"/>
      <c r="BI126" s="208"/>
      <c r="BJ126" s="208"/>
      <c r="BK126" s="208"/>
      <c r="BL126" s="208"/>
      <c r="BM126" s="208"/>
      <c r="BN126" s="208"/>
      <c r="BO126" s="208"/>
      <c r="BP126" s="208"/>
      <c r="BQ126" s="208"/>
      <c r="BR126" s="208"/>
      <c r="BS126" s="208"/>
      <c r="BT126" s="208"/>
      <c r="BU126" s="208"/>
      <c r="BV126" s="208"/>
      <c r="BW126" s="208"/>
      <c r="BX126" s="208"/>
      <c r="BY126" s="208"/>
    </row>
    <row r="127" spans="1:77">
      <c r="A127" s="227"/>
      <c r="B127" s="208"/>
      <c r="C127" s="248"/>
      <c r="D127" s="248"/>
      <c r="E127" s="208"/>
      <c r="F127" s="208"/>
      <c r="G127" s="208"/>
      <c r="H127" s="208"/>
      <c r="I127" s="208"/>
      <c r="J127" s="208"/>
      <c r="K127" s="208"/>
      <c r="L127" s="208"/>
      <c r="M127" s="208"/>
      <c r="N127" s="208"/>
      <c r="O127" s="208"/>
      <c r="P127" s="208"/>
      <c r="Q127" s="208"/>
      <c r="R127" s="208"/>
      <c r="S127" s="208"/>
      <c r="T127" s="208"/>
      <c r="U127" s="208"/>
      <c r="V127" s="208"/>
      <c r="W127" s="208"/>
      <c r="X127" s="208"/>
      <c r="Y127" s="208"/>
      <c r="Z127" s="208"/>
      <c r="AA127" s="208"/>
      <c r="AB127" s="208"/>
      <c r="AC127" s="208"/>
      <c r="AD127" s="208"/>
      <c r="AE127" s="208"/>
      <c r="AF127" s="208"/>
      <c r="AG127" s="208"/>
      <c r="AH127" s="208"/>
      <c r="AI127" s="208"/>
      <c r="AJ127" s="208"/>
      <c r="AK127" s="208"/>
      <c r="AL127" s="208"/>
      <c r="AM127" s="208"/>
      <c r="AN127" s="208"/>
      <c r="AO127" s="208"/>
      <c r="AP127" s="208"/>
      <c r="AQ127" s="208"/>
      <c r="AR127" s="208"/>
      <c r="AS127" s="208"/>
      <c r="AT127" s="208"/>
      <c r="AU127" s="208"/>
      <c r="AV127" s="208"/>
      <c r="AW127" s="208"/>
      <c r="AX127" s="208"/>
      <c r="AY127" s="208"/>
      <c r="AZ127" s="209"/>
      <c r="BA127" s="208"/>
      <c r="BB127" s="208"/>
      <c r="BC127" s="208"/>
      <c r="BD127" s="210"/>
      <c r="BE127" s="208"/>
      <c r="BF127" s="208"/>
      <c r="BG127" s="208"/>
      <c r="BH127" s="208"/>
      <c r="BI127" s="208"/>
      <c r="BJ127" s="208"/>
      <c r="BK127" s="208"/>
      <c r="BL127" s="208"/>
      <c r="BM127" s="208"/>
      <c r="BN127" s="208"/>
      <c r="BO127" s="208"/>
      <c r="BP127" s="208"/>
      <c r="BQ127" s="208"/>
      <c r="BR127" s="208"/>
      <c r="BS127" s="208"/>
      <c r="BT127" s="208"/>
      <c r="BU127" s="208"/>
      <c r="BV127" s="208"/>
      <c r="BW127" s="208"/>
      <c r="BX127" s="208"/>
      <c r="BY127" s="208"/>
    </row>
    <row r="128" spans="1:77">
      <c r="A128" s="227"/>
      <c r="B128" s="208"/>
      <c r="C128" s="248"/>
      <c r="D128" s="248"/>
      <c r="E128" s="208"/>
      <c r="F128" s="208"/>
      <c r="G128" s="208"/>
      <c r="H128" s="208"/>
      <c r="I128" s="208"/>
      <c r="J128" s="208"/>
      <c r="K128" s="208"/>
      <c r="L128" s="208"/>
      <c r="M128" s="208"/>
      <c r="N128" s="208"/>
      <c r="O128" s="208"/>
      <c r="P128" s="208"/>
      <c r="Q128" s="208"/>
      <c r="R128" s="208"/>
      <c r="S128" s="208"/>
      <c r="T128" s="208"/>
      <c r="U128" s="208"/>
      <c r="V128" s="208"/>
      <c r="W128" s="208"/>
      <c r="X128" s="208"/>
      <c r="Y128" s="208"/>
      <c r="Z128" s="208"/>
      <c r="AA128" s="208"/>
      <c r="AB128" s="208"/>
      <c r="AC128" s="208"/>
      <c r="AD128" s="208"/>
      <c r="AE128" s="208"/>
      <c r="AF128" s="208"/>
      <c r="AG128" s="208"/>
      <c r="AH128" s="208"/>
      <c r="AI128" s="208"/>
      <c r="AJ128" s="208"/>
      <c r="AK128" s="208"/>
      <c r="AL128" s="208"/>
      <c r="AM128" s="208"/>
      <c r="AN128" s="208"/>
      <c r="AO128" s="208"/>
      <c r="AP128" s="208"/>
      <c r="AQ128" s="208"/>
      <c r="AR128" s="208"/>
      <c r="AS128" s="208"/>
      <c r="AT128" s="208"/>
      <c r="AU128" s="208"/>
      <c r="AV128" s="208"/>
      <c r="AW128" s="208"/>
      <c r="AX128" s="208"/>
      <c r="AY128" s="208"/>
      <c r="AZ128" s="209"/>
      <c r="BA128" s="208"/>
      <c r="BB128" s="208"/>
      <c r="BC128" s="208"/>
      <c r="BD128" s="210"/>
      <c r="BE128" s="208"/>
      <c r="BF128" s="208"/>
      <c r="BG128" s="208"/>
      <c r="BH128" s="208"/>
      <c r="BI128" s="208"/>
      <c r="BJ128" s="208"/>
      <c r="BK128" s="208"/>
      <c r="BL128" s="208"/>
      <c r="BM128" s="208"/>
      <c r="BN128" s="208"/>
      <c r="BO128" s="208"/>
      <c r="BP128" s="208"/>
      <c r="BQ128" s="208"/>
      <c r="BR128" s="208"/>
      <c r="BS128" s="208"/>
      <c r="BT128" s="208"/>
      <c r="BU128" s="208"/>
      <c r="BV128" s="208"/>
      <c r="BW128" s="208"/>
      <c r="BX128" s="208"/>
      <c r="BY128" s="208"/>
    </row>
    <row r="129" spans="1:77">
      <c r="A129" s="227"/>
      <c r="B129" s="208"/>
      <c r="C129" s="248"/>
      <c r="D129" s="248"/>
      <c r="E129" s="208"/>
      <c r="F129" s="208"/>
      <c r="G129" s="208"/>
      <c r="H129" s="208"/>
      <c r="I129" s="208"/>
      <c r="J129" s="208"/>
      <c r="K129" s="208"/>
      <c r="L129" s="208"/>
      <c r="M129" s="208"/>
      <c r="N129" s="208"/>
      <c r="O129" s="208"/>
      <c r="P129" s="208"/>
      <c r="Q129" s="208"/>
      <c r="R129" s="208"/>
      <c r="S129" s="208"/>
      <c r="T129" s="208"/>
      <c r="U129" s="208"/>
      <c r="V129" s="208"/>
      <c r="W129" s="208"/>
      <c r="X129" s="208"/>
      <c r="Y129" s="208"/>
      <c r="Z129" s="208"/>
      <c r="AA129" s="208"/>
      <c r="AB129" s="208"/>
      <c r="AC129" s="208"/>
      <c r="AD129" s="208"/>
      <c r="AE129" s="208"/>
      <c r="AF129" s="208"/>
      <c r="AG129" s="208"/>
      <c r="AH129" s="208"/>
      <c r="AI129" s="208"/>
      <c r="AJ129" s="208"/>
      <c r="AK129" s="208"/>
      <c r="AL129" s="208"/>
      <c r="AM129" s="208"/>
      <c r="AN129" s="208"/>
      <c r="AO129" s="208"/>
      <c r="AP129" s="208"/>
      <c r="AQ129" s="208"/>
      <c r="AR129" s="208"/>
      <c r="AS129" s="208"/>
      <c r="AT129" s="208"/>
      <c r="AU129" s="208"/>
      <c r="AV129" s="208"/>
      <c r="AW129" s="208"/>
      <c r="AX129" s="208"/>
      <c r="AY129" s="208"/>
      <c r="AZ129" s="209"/>
      <c r="BA129" s="208"/>
      <c r="BB129" s="208"/>
      <c r="BC129" s="208"/>
      <c r="BD129" s="210"/>
      <c r="BE129" s="208"/>
      <c r="BF129" s="208"/>
      <c r="BG129" s="208"/>
      <c r="BH129" s="208"/>
      <c r="BI129" s="208"/>
      <c r="BJ129" s="208"/>
      <c r="BK129" s="208"/>
      <c r="BL129" s="208"/>
      <c r="BM129" s="208"/>
      <c r="BN129" s="208"/>
      <c r="BO129" s="208"/>
      <c r="BP129" s="208"/>
      <c r="BQ129" s="208"/>
      <c r="BR129" s="208"/>
      <c r="BS129" s="208"/>
      <c r="BT129" s="208"/>
      <c r="BU129" s="208"/>
      <c r="BV129" s="208"/>
      <c r="BW129" s="208"/>
      <c r="BX129" s="208"/>
      <c r="BY129" s="208"/>
    </row>
    <row r="130" spans="1:77">
      <c r="A130" s="227"/>
      <c r="B130" s="208"/>
      <c r="C130" s="248"/>
      <c r="D130" s="248"/>
      <c r="E130" s="208"/>
      <c r="F130" s="208"/>
      <c r="G130" s="208"/>
      <c r="H130" s="208"/>
      <c r="I130" s="208"/>
      <c r="J130" s="208"/>
      <c r="K130" s="208"/>
      <c r="L130" s="208"/>
      <c r="M130" s="208"/>
      <c r="N130" s="208"/>
      <c r="O130" s="208"/>
      <c r="P130" s="208"/>
      <c r="Q130" s="208"/>
      <c r="R130" s="208"/>
      <c r="S130" s="208"/>
      <c r="T130" s="208"/>
      <c r="U130" s="208"/>
      <c r="V130" s="208"/>
      <c r="W130" s="208"/>
      <c r="X130" s="208"/>
      <c r="Y130" s="208"/>
      <c r="Z130" s="208"/>
      <c r="AA130" s="208"/>
      <c r="AB130" s="208"/>
      <c r="AC130" s="208"/>
      <c r="AD130" s="208"/>
      <c r="AE130" s="208"/>
      <c r="AF130" s="208"/>
      <c r="AG130" s="208"/>
      <c r="AH130" s="208"/>
      <c r="AI130" s="208"/>
      <c r="AJ130" s="208"/>
      <c r="AK130" s="208"/>
      <c r="AL130" s="208"/>
      <c r="AM130" s="208"/>
      <c r="AN130" s="208"/>
      <c r="AO130" s="208"/>
      <c r="AP130" s="208"/>
      <c r="AQ130" s="208"/>
      <c r="AR130" s="208"/>
      <c r="AS130" s="208"/>
      <c r="AT130" s="208"/>
      <c r="AU130" s="208"/>
      <c r="AV130" s="208"/>
      <c r="AW130" s="208"/>
      <c r="AX130" s="208"/>
      <c r="AY130" s="208"/>
      <c r="AZ130" s="209"/>
      <c r="BA130" s="208"/>
      <c r="BB130" s="208"/>
      <c r="BC130" s="208"/>
      <c r="BD130" s="210"/>
      <c r="BE130" s="208"/>
      <c r="BF130" s="208"/>
      <c r="BG130" s="208"/>
      <c r="BH130" s="208"/>
      <c r="BI130" s="208"/>
      <c r="BJ130" s="208"/>
      <c r="BK130" s="208"/>
      <c r="BL130" s="208"/>
      <c r="BM130" s="208"/>
      <c r="BN130" s="208"/>
      <c r="BO130" s="208"/>
      <c r="BP130" s="208"/>
      <c r="BQ130" s="208"/>
      <c r="BR130" s="208"/>
      <c r="BS130" s="208"/>
      <c r="BT130" s="208"/>
      <c r="BU130" s="208"/>
      <c r="BV130" s="208"/>
      <c r="BW130" s="208"/>
      <c r="BX130" s="208"/>
      <c r="BY130" s="208"/>
    </row>
    <row r="131" spans="1:77">
      <c r="A131" s="227"/>
      <c r="B131" s="208"/>
      <c r="C131" s="248"/>
      <c r="D131" s="248"/>
      <c r="E131" s="208"/>
      <c r="F131" s="208"/>
      <c r="G131" s="208"/>
      <c r="H131" s="208"/>
      <c r="I131" s="208"/>
      <c r="J131" s="208"/>
      <c r="K131" s="208"/>
      <c r="L131" s="208"/>
      <c r="M131" s="208"/>
      <c r="N131" s="208"/>
      <c r="O131" s="208"/>
      <c r="P131" s="208"/>
      <c r="Q131" s="208"/>
      <c r="R131" s="208"/>
      <c r="S131" s="208"/>
      <c r="T131" s="208"/>
      <c r="U131" s="208"/>
      <c r="V131" s="208"/>
      <c r="W131" s="208"/>
      <c r="X131" s="208"/>
      <c r="Y131" s="208"/>
      <c r="Z131" s="208"/>
      <c r="AA131" s="208"/>
      <c r="AB131" s="208"/>
      <c r="AC131" s="208"/>
      <c r="AD131" s="208"/>
      <c r="AE131" s="208"/>
      <c r="AF131" s="208"/>
      <c r="AG131" s="208"/>
      <c r="AH131" s="208"/>
      <c r="AI131" s="208"/>
      <c r="AJ131" s="208"/>
      <c r="AK131" s="208"/>
      <c r="AL131" s="208"/>
      <c r="AM131" s="208"/>
      <c r="AN131" s="208"/>
      <c r="AO131" s="208"/>
      <c r="AP131" s="208"/>
      <c r="AQ131" s="208"/>
      <c r="AR131" s="208"/>
      <c r="AS131" s="208"/>
      <c r="AT131" s="208"/>
      <c r="AU131" s="208"/>
      <c r="AV131" s="208"/>
      <c r="AW131" s="208"/>
      <c r="AX131" s="208"/>
      <c r="AY131" s="208"/>
      <c r="AZ131" s="209"/>
      <c r="BA131" s="208"/>
      <c r="BB131" s="208"/>
      <c r="BC131" s="208"/>
      <c r="BD131" s="210"/>
      <c r="BE131" s="208"/>
      <c r="BF131" s="208"/>
      <c r="BG131" s="208"/>
      <c r="BH131" s="208"/>
      <c r="BI131" s="208"/>
      <c r="BJ131" s="208"/>
      <c r="BK131" s="208"/>
      <c r="BL131" s="208"/>
      <c r="BM131" s="208"/>
      <c r="BN131" s="208"/>
      <c r="BO131" s="208"/>
      <c r="BP131" s="208"/>
      <c r="BQ131" s="208"/>
      <c r="BR131" s="208"/>
      <c r="BS131" s="208"/>
      <c r="BT131" s="208"/>
      <c r="BU131" s="208"/>
      <c r="BV131" s="208"/>
      <c r="BW131" s="208"/>
      <c r="BX131" s="208"/>
      <c r="BY131" s="208"/>
    </row>
    <row r="132" spans="1:77">
      <c r="A132" s="227"/>
      <c r="B132" s="208"/>
      <c r="C132" s="248"/>
      <c r="D132" s="248"/>
      <c r="E132" s="208"/>
      <c r="F132" s="208"/>
      <c r="G132" s="208"/>
      <c r="H132" s="208"/>
      <c r="I132" s="208"/>
      <c r="J132" s="208"/>
      <c r="K132" s="208"/>
      <c r="L132" s="208"/>
      <c r="M132" s="208"/>
      <c r="N132" s="208"/>
      <c r="O132" s="208"/>
      <c r="P132" s="208"/>
      <c r="Q132" s="208"/>
      <c r="R132" s="208"/>
      <c r="S132" s="208"/>
      <c r="T132" s="208"/>
      <c r="U132" s="208"/>
      <c r="V132" s="208"/>
      <c r="W132" s="208"/>
      <c r="X132" s="208"/>
      <c r="Y132" s="208"/>
      <c r="Z132" s="208"/>
      <c r="AA132" s="208"/>
      <c r="AB132" s="208"/>
      <c r="AC132" s="208"/>
      <c r="AD132" s="208"/>
      <c r="AE132" s="208"/>
      <c r="AF132" s="208"/>
      <c r="AG132" s="208"/>
      <c r="AH132" s="208"/>
      <c r="AI132" s="208"/>
      <c r="AJ132" s="208"/>
      <c r="AK132" s="208"/>
      <c r="AL132" s="208"/>
      <c r="AM132" s="208"/>
      <c r="AN132" s="208"/>
      <c r="AO132" s="208"/>
      <c r="AP132" s="208"/>
      <c r="AQ132" s="208"/>
      <c r="AR132" s="208"/>
      <c r="AS132" s="208"/>
      <c r="AT132" s="208"/>
      <c r="AU132" s="208"/>
      <c r="AV132" s="208"/>
      <c r="AW132" s="208"/>
      <c r="AX132" s="208"/>
      <c r="AY132" s="208"/>
      <c r="AZ132" s="209"/>
      <c r="BA132" s="208"/>
      <c r="BB132" s="208"/>
      <c r="BC132" s="208"/>
      <c r="BD132" s="210"/>
      <c r="BE132" s="208"/>
      <c r="BF132" s="208"/>
      <c r="BG132" s="208"/>
      <c r="BH132" s="208"/>
      <c r="BI132" s="208"/>
      <c r="BJ132" s="208"/>
      <c r="BK132" s="208"/>
      <c r="BL132" s="208"/>
      <c r="BM132" s="208"/>
      <c r="BN132" s="208"/>
      <c r="BO132" s="208"/>
      <c r="BP132" s="208"/>
      <c r="BQ132" s="208"/>
      <c r="BR132" s="208"/>
      <c r="BS132" s="208"/>
      <c r="BT132" s="208"/>
      <c r="BU132" s="208"/>
      <c r="BV132" s="208"/>
      <c r="BW132" s="208"/>
      <c r="BX132" s="208"/>
      <c r="BY132" s="208"/>
    </row>
    <row r="133" spans="1:77">
      <c r="A133" s="227"/>
      <c r="B133" s="208"/>
      <c r="C133" s="248"/>
      <c r="D133" s="248"/>
      <c r="E133" s="208"/>
      <c r="F133" s="208"/>
      <c r="G133" s="208"/>
      <c r="H133" s="208"/>
      <c r="I133" s="208"/>
      <c r="J133" s="208"/>
      <c r="K133" s="208"/>
      <c r="L133" s="208"/>
      <c r="M133" s="208"/>
      <c r="N133" s="208"/>
      <c r="O133" s="208"/>
      <c r="P133" s="208"/>
      <c r="Q133" s="208"/>
      <c r="R133" s="208"/>
      <c r="S133" s="208"/>
      <c r="T133" s="208"/>
      <c r="U133" s="208"/>
      <c r="V133" s="208"/>
      <c r="W133" s="208"/>
      <c r="X133" s="208"/>
      <c r="Y133" s="208"/>
      <c r="Z133" s="208"/>
      <c r="AA133" s="208"/>
      <c r="AB133" s="208"/>
      <c r="AC133" s="208"/>
      <c r="AD133" s="208"/>
      <c r="AE133" s="208"/>
      <c r="AF133" s="208"/>
      <c r="AG133" s="208"/>
      <c r="AH133" s="208"/>
      <c r="AI133" s="208"/>
      <c r="AJ133" s="208"/>
      <c r="AK133" s="208"/>
      <c r="AL133" s="208"/>
      <c r="AM133" s="208"/>
      <c r="AN133" s="208"/>
      <c r="AO133" s="208"/>
      <c r="AP133" s="208"/>
      <c r="AQ133" s="208"/>
      <c r="AR133" s="208"/>
      <c r="AS133" s="208"/>
      <c r="AT133" s="208"/>
      <c r="AU133" s="208"/>
      <c r="AV133" s="208"/>
      <c r="AW133" s="208"/>
      <c r="AX133" s="208"/>
      <c r="AY133" s="208"/>
      <c r="AZ133" s="209"/>
      <c r="BA133" s="208"/>
      <c r="BB133" s="208"/>
      <c r="BC133" s="208"/>
      <c r="BD133" s="210"/>
      <c r="BE133" s="208"/>
      <c r="BF133" s="208"/>
      <c r="BG133" s="208"/>
      <c r="BH133" s="208"/>
      <c r="BI133" s="208"/>
      <c r="BJ133" s="208"/>
      <c r="BK133" s="208"/>
      <c r="BL133" s="208"/>
      <c r="BM133" s="208"/>
      <c r="BN133" s="208"/>
      <c r="BO133" s="208"/>
      <c r="BP133" s="208"/>
      <c r="BQ133" s="208"/>
      <c r="BR133" s="208"/>
      <c r="BS133" s="208"/>
      <c r="BT133" s="208"/>
      <c r="BU133" s="208"/>
      <c r="BV133" s="208"/>
      <c r="BW133" s="208"/>
      <c r="BX133" s="208"/>
      <c r="BY133" s="208"/>
    </row>
    <row r="134" spans="1:77">
      <c r="A134" s="227"/>
      <c r="B134" s="208"/>
      <c r="C134" s="248"/>
      <c r="D134" s="248"/>
      <c r="E134" s="208"/>
      <c r="F134" s="208"/>
      <c r="G134" s="208"/>
      <c r="H134" s="208"/>
      <c r="I134" s="208"/>
      <c r="J134" s="208"/>
      <c r="K134" s="208"/>
      <c r="L134" s="208"/>
      <c r="M134" s="208"/>
      <c r="N134" s="208"/>
      <c r="O134" s="208"/>
      <c r="P134" s="208"/>
      <c r="Q134" s="208"/>
      <c r="R134" s="208"/>
      <c r="S134" s="208"/>
      <c r="T134" s="208"/>
      <c r="U134" s="208"/>
      <c r="V134" s="208"/>
      <c r="W134" s="208"/>
      <c r="X134" s="208"/>
      <c r="Y134" s="208"/>
      <c r="Z134" s="208"/>
      <c r="AA134" s="208"/>
      <c r="AB134" s="208"/>
      <c r="AC134" s="208"/>
      <c r="AD134" s="208"/>
      <c r="AE134" s="208"/>
      <c r="AF134" s="208"/>
      <c r="AG134" s="208"/>
      <c r="AH134" s="208"/>
      <c r="AI134" s="208"/>
      <c r="AJ134" s="208"/>
      <c r="AK134" s="208"/>
      <c r="AL134" s="208"/>
      <c r="AM134" s="208"/>
      <c r="AN134" s="208"/>
      <c r="AO134" s="208"/>
      <c r="AP134" s="208"/>
      <c r="AQ134" s="208"/>
      <c r="AR134" s="208"/>
      <c r="AS134" s="208"/>
      <c r="AT134" s="208"/>
      <c r="AU134" s="208"/>
      <c r="AV134" s="208"/>
      <c r="AW134" s="208"/>
      <c r="AX134" s="208"/>
      <c r="AY134" s="208"/>
      <c r="AZ134" s="209"/>
      <c r="BA134" s="208"/>
      <c r="BB134" s="208"/>
      <c r="BC134" s="208"/>
      <c r="BD134" s="210"/>
      <c r="BE134" s="208"/>
      <c r="BF134" s="208"/>
      <c r="BG134" s="208"/>
      <c r="BH134" s="208"/>
      <c r="BI134" s="208"/>
      <c r="BJ134" s="208"/>
      <c r="BK134" s="208"/>
      <c r="BL134" s="208"/>
      <c r="BM134" s="208"/>
      <c r="BN134" s="208"/>
      <c r="BO134" s="208"/>
      <c r="BP134" s="208"/>
      <c r="BQ134" s="208"/>
      <c r="BR134" s="208"/>
      <c r="BS134" s="208"/>
      <c r="BT134" s="208"/>
      <c r="BU134" s="208"/>
      <c r="BV134" s="208"/>
      <c r="BW134" s="208"/>
      <c r="BX134" s="208"/>
      <c r="BY134" s="208"/>
    </row>
    <row r="135" spans="1:77">
      <c r="A135" s="227"/>
      <c r="B135" s="208"/>
      <c r="C135" s="248"/>
      <c r="D135" s="248"/>
      <c r="E135" s="208"/>
      <c r="F135" s="208"/>
      <c r="G135" s="208"/>
      <c r="H135" s="208"/>
      <c r="I135" s="208"/>
      <c r="J135" s="208"/>
      <c r="K135" s="208"/>
      <c r="L135" s="208"/>
      <c r="M135" s="208"/>
      <c r="N135" s="208"/>
      <c r="O135" s="208"/>
      <c r="P135" s="208"/>
      <c r="Q135" s="208"/>
      <c r="R135" s="208"/>
      <c r="S135" s="208"/>
      <c r="T135" s="208"/>
      <c r="U135" s="208"/>
      <c r="V135" s="208"/>
      <c r="W135" s="208"/>
      <c r="X135" s="208"/>
      <c r="Y135" s="208"/>
      <c r="Z135" s="208"/>
      <c r="AA135" s="208"/>
      <c r="AB135" s="208"/>
      <c r="AC135" s="208"/>
      <c r="AD135" s="208"/>
      <c r="AE135" s="208"/>
      <c r="AF135" s="208"/>
      <c r="AG135" s="208"/>
      <c r="AH135" s="208"/>
      <c r="AI135" s="208"/>
      <c r="AJ135" s="208"/>
      <c r="AK135" s="208"/>
      <c r="AL135" s="208"/>
      <c r="AM135" s="208"/>
      <c r="AN135" s="208"/>
      <c r="AO135" s="208"/>
      <c r="AP135" s="208"/>
      <c r="AQ135" s="208"/>
      <c r="AR135" s="208"/>
      <c r="AS135" s="208"/>
      <c r="AT135" s="208"/>
      <c r="AU135" s="208"/>
      <c r="AV135" s="208"/>
      <c r="AW135" s="208"/>
      <c r="AX135" s="208"/>
      <c r="AY135" s="208"/>
      <c r="AZ135" s="209"/>
      <c r="BA135" s="208"/>
      <c r="BB135" s="208"/>
      <c r="BC135" s="208"/>
      <c r="BD135" s="210"/>
      <c r="BE135" s="208"/>
      <c r="BF135" s="208"/>
      <c r="BG135" s="208"/>
      <c r="BH135" s="208"/>
      <c r="BI135" s="208"/>
      <c r="BJ135" s="208"/>
      <c r="BK135" s="208"/>
      <c r="BL135" s="208"/>
      <c r="BM135" s="208"/>
      <c r="BN135" s="208"/>
      <c r="BO135" s="208"/>
      <c r="BP135" s="208"/>
      <c r="BQ135" s="208"/>
      <c r="BR135" s="208"/>
      <c r="BS135" s="208"/>
      <c r="BT135" s="208"/>
      <c r="BU135" s="208"/>
      <c r="BV135" s="208"/>
      <c r="BW135" s="208"/>
      <c r="BX135" s="208"/>
      <c r="BY135" s="208"/>
    </row>
    <row r="136" spans="1:77">
      <c r="A136" s="227"/>
      <c r="B136" s="208"/>
      <c r="C136" s="248"/>
      <c r="D136" s="248"/>
      <c r="E136" s="208"/>
      <c r="F136" s="208"/>
      <c r="G136" s="208"/>
      <c r="H136" s="208"/>
      <c r="I136" s="208"/>
      <c r="J136" s="208"/>
      <c r="K136" s="208"/>
      <c r="L136" s="208"/>
      <c r="M136" s="208"/>
      <c r="N136" s="208"/>
      <c r="O136" s="208"/>
      <c r="P136" s="208"/>
      <c r="Q136" s="208"/>
      <c r="R136" s="208"/>
      <c r="S136" s="208"/>
      <c r="T136" s="208"/>
      <c r="U136" s="208"/>
      <c r="V136" s="208"/>
      <c r="W136" s="208"/>
      <c r="X136" s="208"/>
      <c r="Y136" s="208"/>
      <c r="Z136" s="208"/>
      <c r="AA136" s="208"/>
      <c r="AB136" s="208"/>
      <c r="AC136" s="208"/>
      <c r="AD136" s="208"/>
      <c r="AE136" s="208"/>
      <c r="AF136" s="208"/>
      <c r="AG136" s="208"/>
      <c r="AH136" s="208"/>
      <c r="AI136" s="208"/>
      <c r="AJ136" s="208"/>
      <c r="AK136" s="208"/>
      <c r="AL136" s="208"/>
      <c r="AM136" s="208"/>
      <c r="AN136" s="208"/>
      <c r="AO136" s="208"/>
      <c r="AP136" s="208"/>
      <c r="AQ136" s="208"/>
      <c r="AR136" s="208"/>
      <c r="AS136" s="208"/>
      <c r="AT136" s="208"/>
      <c r="AU136" s="208"/>
      <c r="AV136" s="208"/>
      <c r="AW136" s="208"/>
      <c r="AX136" s="208"/>
      <c r="AY136" s="208"/>
      <c r="AZ136" s="209"/>
      <c r="BA136" s="208"/>
      <c r="BB136" s="208"/>
      <c r="BC136" s="208"/>
      <c r="BD136" s="210"/>
      <c r="BE136" s="208"/>
      <c r="BF136" s="208"/>
      <c r="BG136" s="208"/>
      <c r="BH136" s="208"/>
      <c r="BI136" s="208"/>
      <c r="BJ136" s="208"/>
      <c r="BK136" s="208"/>
      <c r="BL136" s="208"/>
      <c r="BM136" s="208"/>
      <c r="BN136" s="208"/>
      <c r="BO136" s="208"/>
      <c r="BP136" s="208"/>
      <c r="BQ136" s="208"/>
      <c r="BR136" s="208"/>
      <c r="BS136" s="208"/>
      <c r="BT136" s="208"/>
      <c r="BU136" s="208"/>
      <c r="BV136" s="208"/>
      <c r="BW136" s="208"/>
      <c r="BX136" s="208"/>
      <c r="BY136" s="208"/>
    </row>
    <row r="137" spans="1:77">
      <c r="A137" s="227"/>
      <c r="B137" s="208"/>
      <c r="C137" s="248"/>
      <c r="D137" s="248"/>
      <c r="E137" s="208"/>
      <c r="F137" s="208"/>
      <c r="G137" s="208"/>
      <c r="H137" s="208"/>
      <c r="I137" s="208"/>
      <c r="J137" s="208"/>
      <c r="K137" s="208"/>
      <c r="L137" s="208"/>
      <c r="M137" s="208"/>
      <c r="N137" s="208"/>
      <c r="O137" s="208"/>
      <c r="P137" s="208"/>
      <c r="Q137" s="208"/>
      <c r="R137" s="208"/>
      <c r="S137" s="208"/>
      <c r="T137" s="208"/>
      <c r="U137" s="208"/>
      <c r="V137" s="208"/>
      <c r="W137" s="208"/>
      <c r="X137" s="208"/>
      <c r="Y137" s="208"/>
      <c r="Z137" s="208"/>
      <c r="AA137" s="208"/>
      <c r="AB137" s="208"/>
      <c r="AC137" s="208"/>
      <c r="AD137" s="208"/>
      <c r="AE137" s="208"/>
      <c r="AF137" s="208"/>
      <c r="AG137" s="208"/>
      <c r="AH137" s="208"/>
      <c r="AI137" s="208"/>
      <c r="AJ137" s="208"/>
      <c r="AK137" s="208"/>
      <c r="AL137" s="208"/>
      <c r="AM137" s="208"/>
      <c r="AN137" s="208"/>
      <c r="AO137" s="208"/>
      <c r="AP137" s="208"/>
      <c r="AQ137" s="208"/>
      <c r="AR137" s="208"/>
      <c r="AS137" s="208"/>
      <c r="AT137" s="208"/>
      <c r="AU137" s="208"/>
      <c r="AV137" s="208"/>
      <c r="AW137" s="208"/>
      <c r="AX137" s="208"/>
      <c r="AY137" s="208"/>
      <c r="AZ137" s="209"/>
      <c r="BA137" s="208"/>
      <c r="BB137" s="208"/>
      <c r="BC137" s="208"/>
      <c r="BD137" s="210"/>
      <c r="BE137" s="208"/>
      <c r="BF137" s="208"/>
      <c r="BG137" s="208"/>
      <c r="BH137" s="208"/>
      <c r="BI137" s="208"/>
      <c r="BJ137" s="208"/>
      <c r="BK137" s="208"/>
      <c r="BL137" s="208"/>
      <c r="BM137" s="208"/>
      <c r="BN137" s="208"/>
      <c r="BO137" s="208"/>
      <c r="BP137" s="208"/>
      <c r="BQ137" s="208"/>
      <c r="BR137" s="208"/>
      <c r="BS137" s="208"/>
      <c r="BT137" s="208"/>
      <c r="BU137" s="208"/>
      <c r="BV137" s="208"/>
      <c r="BW137" s="208"/>
      <c r="BX137" s="208"/>
      <c r="BY137" s="208"/>
    </row>
    <row r="138" spans="1:77">
      <c r="A138" s="227"/>
      <c r="B138" s="208"/>
      <c r="C138" s="248"/>
      <c r="D138" s="248"/>
      <c r="E138" s="208"/>
      <c r="F138" s="208"/>
      <c r="G138" s="208"/>
      <c r="H138" s="208"/>
      <c r="I138" s="208"/>
      <c r="J138" s="208"/>
      <c r="K138" s="208"/>
      <c r="L138" s="208"/>
      <c r="M138" s="208"/>
      <c r="N138" s="208"/>
      <c r="O138" s="208"/>
      <c r="P138" s="208"/>
      <c r="Q138" s="208"/>
      <c r="R138" s="208"/>
      <c r="S138" s="208"/>
      <c r="T138" s="208"/>
      <c r="U138" s="208"/>
      <c r="V138" s="208"/>
      <c r="W138" s="208"/>
      <c r="X138" s="208"/>
      <c r="Y138" s="208"/>
      <c r="Z138" s="208"/>
      <c r="AA138" s="208"/>
      <c r="AB138" s="208"/>
      <c r="AC138" s="208"/>
      <c r="AD138" s="208"/>
      <c r="AE138" s="208"/>
      <c r="AF138" s="208"/>
      <c r="AG138" s="208"/>
      <c r="AH138" s="208"/>
      <c r="AI138" s="208"/>
      <c r="AJ138" s="208"/>
      <c r="AK138" s="208"/>
      <c r="AL138" s="208"/>
      <c r="AM138" s="208"/>
      <c r="AN138" s="208"/>
      <c r="AO138" s="208"/>
      <c r="AP138" s="208"/>
      <c r="AQ138" s="208"/>
      <c r="AR138" s="208"/>
      <c r="AS138" s="208"/>
      <c r="AT138" s="208"/>
      <c r="AU138" s="208"/>
      <c r="AV138" s="208"/>
      <c r="AW138" s="208"/>
      <c r="AX138" s="208"/>
      <c r="AY138" s="208"/>
      <c r="AZ138" s="209"/>
      <c r="BA138" s="208"/>
      <c r="BB138" s="208"/>
      <c r="BC138" s="208"/>
      <c r="BD138" s="210"/>
      <c r="BE138" s="208"/>
      <c r="BF138" s="208"/>
      <c r="BG138" s="208"/>
      <c r="BH138" s="208"/>
      <c r="BI138" s="208"/>
      <c r="BJ138" s="208"/>
      <c r="BK138" s="208"/>
      <c r="BL138" s="208"/>
      <c r="BM138" s="208"/>
      <c r="BN138" s="208"/>
      <c r="BO138" s="208"/>
      <c r="BP138" s="208"/>
      <c r="BQ138" s="208"/>
      <c r="BR138" s="208"/>
      <c r="BS138" s="208"/>
      <c r="BT138" s="208"/>
      <c r="BU138" s="208"/>
      <c r="BV138" s="208"/>
      <c r="BW138" s="208"/>
      <c r="BX138" s="208"/>
      <c r="BY138" s="208"/>
    </row>
    <row r="139" spans="1:77">
      <c r="A139" s="227"/>
      <c r="B139" s="208"/>
      <c r="C139" s="248"/>
      <c r="D139" s="248"/>
      <c r="E139" s="208"/>
      <c r="F139" s="208"/>
      <c r="G139" s="208"/>
      <c r="H139" s="208"/>
      <c r="I139" s="208"/>
      <c r="J139" s="208"/>
      <c r="K139" s="208"/>
      <c r="L139" s="208"/>
      <c r="M139" s="208"/>
      <c r="N139" s="208"/>
      <c r="O139" s="208"/>
      <c r="P139" s="208"/>
      <c r="Q139" s="208"/>
      <c r="R139" s="208"/>
      <c r="S139" s="208"/>
      <c r="T139" s="208"/>
      <c r="U139" s="208"/>
      <c r="V139" s="208"/>
      <c r="W139" s="208"/>
      <c r="X139" s="208"/>
      <c r="Y139" s="208"/>
      <c r="Z139" s="208"/>
      <c r="AA139" s="208"/>
      <c r="AB139" s="208"/>
      <c r="AC139" s="208"/>
      <c r="AD139" s="208"/>
      <c r="AE139" s="208"/>
      <c r="AF139" s="208"/>
      <c r="AG139" s="208"/>
      <c r="AH139" s="208"/>
      <c r="AI139" s="208"/>
      <c r="AJ139" s="208"/>
      <c r="AK139" s="208"/>
      <c r="AL139" s="208"/>
      <c r="AM139" s="208"/>
      <c r="AN139" s="208"/>
      <c r="AO139" s="208"/>
      <c r="AP139" s="208"/>
      <c r="AQ139" s="208"/>
      <c r="AR139" s="208"/>
      <c r="AS139" s="208"/>
      <c r="AT139" s="208"/>
      <c r="AU139" s="208"/>
      <c r="AV139" s="208"/>
      <c r="AW139" s="208"/>
      <c r="AX139" s="208"/>
      <c r="AY139" s="208"/>
      <c r="AZ139" s="209"/>
      <c r="BA139" s="208"/>
      <c r="BB139" s="208"/>
      <c r="BC139" s="208"/>
      <c r="BD139" s="210"/>
      <c r="BE139" s="208"/>
      <c r="BF139" s="208"/>
      <c r="BG139" s="208"/>
      <c r="BH139" s="208"/>
      <c r="BI139" s="208"/>
      <c r="BJ139" s="208"/>
      <c r="BK139" s="208"/>
      <c r="BL139" s="208"/>
      <c r="BM139" s="208"/>
      <c r="BN139" s="208"/>
      <c r="BO139" s="208"/>
      <c r="BP139" s="208"/>
      <c r="BQ139" s="208"/>
      <c r="BR139" s="208"/>
      <c r="BS139" s="208"/>
      <c r="BT139" s="208"/>
      <c r="BU139" s="208"/>
      <c r="BV139" s="208"/>
      <c r="BW139" s="208"/>
      <c r="BX139" s="208"/>
      <c r="BY139" s="208"/>
    </row>
    <row r="140" spans="1:77">
      <c r="A140" s="227"/>
      <c r="B140" s="208"/>
      <c r="C140" s="248"/>
      <c r="D140" s="248"/>
      <c r="E140" s="208"/>
      <c r="F140" s="208"/>
      <c r="G140" s="208"/>
      <c r="H140" s="208"/>
      <c r="I140" s="208"/>
      <c r="J140" s="208"/>
      <c r="K140" s="208"/>
      <c r="L140" s="208"/>
      <c r="M140" s="208"/>
      <c r="N140" s="208"/>
      <c r="O140" s="208"/>
      <c r="P140" s="208"/>
      <c r="Q140" s="208"/>
      <c r="R140" s="208"/>
      <c r="S140" s="208"/>
      <c r="T140" s="208"/>
      <c r="U140" s="208"/>
      <c r="V140" s="208"/>
      <c r="W140" s="208"/>
      <c r="X140" s="208"/>
      <c r="Y140" s="208"/>
      <c r="Z140" s="208"/>
      <c r="AA140" s="208"/>
      <c r="AB140" s="208"/>
      <c r="AC140" s="208"/>
      <c r="AD140" s="208"/>
      <c r="AE140" s="208"/>
      <c r="AF140" s="208"/>
      <c r="AG140" s="208"/>
      <c r="AH140" s="208"/>
      <c r="AI140" s="208"/>
      <c r="AJ140" s="208"/>
      <c r="AK140" s="208"/>
      <c r="AL140" s="208"/>
      <c r="AM140" s="208"/>
      <c r="AN140" s="208"/>
      <c r="AO140" s="208"/>
      <c r="AP140" s="208"/>
      <c r="AQ140" s="208"/>
      <c r="AR140" s="208"/>
      <c r="AS140" s="208"/>
      <c r="AT140" s="208"/>
      <c r="AU140" s="208"/>
      <c r="AV140" s="208"/>
      <c r="AW140" s="208"/>
      <c r="AX140" s="208"/>
      <c r="AY140" s="208"/>
      <c r="AZ140" s="209"/>
      <c r="BA140" s="208"/>
      <c r="BB140" s="208"/>
      <c r="BC140" s="208"/>
      <c r="BD140" s="210"/>
      <c r="BE140" s="208"/>
      <c r="BF140" s="208"/>
      <c r="BG140" s="208"/>
      <c r="BH140" s="208"/>
      <c r="BI140" s="208"/>
      <c r="BJ140" s="208"/>
      <c r="BK140" s="208"/>
      <c r="BL140" s="208"/>
      <c r="BM140" s="208"/>
      <c r="BN140" s="208"/>
      <c r="BO140" s="208"/>
      <c r="BP140" s="208"/>
      <c r="BQ140" s="208"/>
      <c r="BR140" s="208"/>
      <c r="BS140" s="208"/>
      <c r="BT140" s="208"/>
      <c r="BU140" s="208"/>
      <c r="BV140" s="208"/>
      <c r="BW140" s="208"/>
      <c r="BX140" s="208"/>
      <c r="BY140" s="208"/>
    </row>
    <row r="141" spans="1:77">
      <c r="A141" s="227"/>
      <c r="B141" s="208"/>
      <c r="C141" s="248"/>
      <c r="D141" s="248"/>
      <c r="E141" s="208"/>
      <c r="F141" s="208"/>
      <c r="G141" s="208"/>
      <c r="H141" s="208"/>
      <c r="I141" s="208"/>
      <c r="J141" s="208"/>
      <c r="K141" s="208"/>
      <c r="L141" s="208"/>
      <c r="M141" s="208"/>
      <c r="N141" s="208"/>
      <c r="O141" s="208"/>
      <c r="P141" s="208"/>
      <c r="Q141" s="208"/>
      <c r="R141" s="208"/>
      <c r="S141" s="208"/>
      <c r="T141" s="208"/>
      <c r="U141" s="208"/>
      <c r="V141" s="208"/>
      <c r="W141" s="208"/>
      <c r="X141" s="208"/>
      <c r="Y141" s="208"/>
      <c r="Z141" s="208"/>
      <c r="AA141" s="208"/>
      <c r="AB141" s="208"/>
      <c r="AC141" s="208"/>
      <c r="AD141" s="208"/>
      <c r="AE141" s="208"/>
      <c r="AF141" s="208"/>
      <c r="AG141" s="208"/>
      <c r="AH141" s="208"/>
      <c r="AI141" s="208"/>
      <c r="AJ141" s="208"/>
      <c r="AK141" s="208"/>
      <c r="AL141" s="208"/>
      <c r="AM141" s="208"/>
      <c r="AN141" s="208"/>
      <c r="AO141" s="208"/>
      <c r="AP141" s="208"/>
      <c r="AQ141" s="208"/>
      <c r="AR141" s="208"/>
      <c r="AS141" s="208"/>
      <c r="AT141" s="208"/>
      <c r="AU141" s="208"/>
      <c r="AV141" s="208"/>
      <c r="AW141" s="208"/>
      <c r="AX141" s="208"/>
      <c r="AY141" s="208"/>
      <c r="AZ141" s="209"/>
      <c r="BA141" s="208"/>
      <c r="BB141" s="208"/>
      <c r="BC141" s="208"/>
      <c r="BD141" s="210"/>
      <c r="BE141" s="208"/>
      <c r="BF141" s="208"/>
      <c r="BG141" s="208"/>
      <c r="BH141" s="208"/>
      <c r="BI141" s="208"/>
      <c r="BJ141" s="208"/>
      <c r="BK141" s="208"/>
      <c r="BL141" s="208"/>
      <c r="BM141" s="208"/>
      <c r="BN141" s="208"/>
      <c r="BO141" s="208"/>
      <c r="BP141" s="208"/>
      <c r="BQ141" s="208"/>
      <c r="BR141" s="208"/>
      <c r="BS141" s="208"/>
      <c r="BT141" s="208"/>
      <c r="BU141" s="208"/>
      <c r="BV141" s="208"/>
      <c r="BW141" s="208"/>
      <c r="BX141" s="208"/>
      <c r="BY141" s="208"/>
    </row>
    <row r="142" spans="1:77">
      <c r="A142" s="227"/>
      <c r="B142" s="208"/>
      <c r="C142" s="248"/>
      <c r="D142" s="248"/>
      <c r="E142" s="208"/>
      <c r="F142" s="208"/>
      <c r="G142" s="208"/>
      <c r="H142" s="208"/>
      <c r="I142" s="208"/>
      <c r="J142" s="208"/>
      <c r="K142" s="208"/>
      <c r="L142" s="208"/>
      <c r="M142" s="208"/>
      <c r="N142" s="208"/>
      <c r="O142" s="208"/>
      <c r="P142" s="208"/>
      <c r="Q142" s="208"/>
      <c r="R142" s="208"/>
      <c r="S142" s="208"/>
      <c r="T142" s="208"/>
      <c r="U142" s="208"/>
      <c r="V142" s="208"/>
      <c r="W142" s="208"/>
      <c r="X142" s="208"/>
      <c r="Y142" s="208"/>
      <c r="Z142" s="208"/>
      <c r="AA142" s="208"/>
      <c r="AB142" s="208"/>
      <c r="AC142" s="208"/>
      <c r="AD142" s="208"/>
      <c r="AE142" s="208"/>
      <c r="AF142" s="208"/>
      <c r="AG142" s="208"/>
      <c r="AH142" s="208"/>
      <c r="AI142" s="208"/>
      <c r="AJ142" s="208"/>
      <c r="AK142" s="208"/>
      <c r="AL142" s="208"/>
      <c r="AM142" s="208"/>
      <c r="AN142" s="208"/>
      <c r="AO142" s="208"/>
      <c r="AP142" s="208"/>
      <c r="AQ142" s="208"/>
      <c r="AR142" s="208"/>
      <c r="AS142" s="208"/>
      <c r="AT142" s="208"/>
      <c r="AU142" s="208"/>
      <c r="AV142" s="208"/>
      <c r="AW142" s="208"/>
      <c r="AX142" s="208"/>
      <c r="AY142" s="208"/>
      <c r="AZ142" s="209"/>
      <c r="BA142" s="208"/>
      <c r="BB142" s="208"/>
      <c r="BC142" s="208"/>
      <c r="BD142" s="210"/>
      <c r="BE142" s="208"/>
      <c r="BF142" s="208"/>
      <c r="BG142" s="208"/>
      <c r="BH142" s="208"/>
      <c r="BI142" s="208"/>
      <c r="BJ142" s="208"/>
      <c r="BK142" s="208"/>
      <c r="BL142" s="208"/>
      <c r="BM142" s="208"/>
      <c r="BN142" s="208"/>
      <c r="BO142" s="208"/>
      <c r="BP142" s="208"/>
      <c r="BQ142" s="208"/>
      <c r="BR142" s="208"/>
      <c r="BS142" s="208"/>
      <c r="BT142" s="208"/>
      <c r="BU142" s="208"/>
      <c r="BV142" s="208"/>
      <c r="BW142" s="208"/>
      <c r="BX142" s="208"/>
      <c r="BY142" s="208"/>
    </row>
    <row r="143" spans="1:77">
      <c r="A143" s="227"/>
      <c r="B143" s="208"/>
      <c r="C143" s="248"/>
      <c r="D143" s="248"/>
      <c r="E143" s="208"/>
      <c r="F143" s="208"/>
      <c r="G143" s="208"/>
      <c r="H143" s="208"/>
      <c r="I143" s="208"/>
      <c r="J143" s="208"/>
      <c r="K143" s="208"/>
      <c r="L143" s="208"/>
      <c r="M143" s="208"/>
      <c r="N143" s="208"/>
      <c r="O143" s="208"/>
      <c r="P143" s="208"/>
      <c r="Q143" s="208"/>
      <c r="R143" s="208"/>
      <c r="S143" s="208"/>
      <c r="T143" s="208"/>
      <c r="U143" s="208"/>
      <c r="V143" s="208"/>
      <c r="W143" s="208"/>
      <c r="X143" s="208"/>
      <c r="Y143" s="208"/>
      <c r="Z143" s="208"/>
      <c r="AA143" s="208"/>
      <c r="AB143" s="208"/>
      <c r="AC143" s="208"/>
      <c r="AD143" s="208"/>
      <c r="AE143" s="208"/>
      <c r="AF143" s="208"/>
      <c r="AG143" s="208"/>
      <c r="AH143" s="208"/>
      <c r="AI143" s="208"/>
      <c r="AJ143" s="208"/>
      <c r="AK143" s="208"/>
      <c r="AL143" s="208"/>
      <c r="AM143" s="208"/>
      <c r="AN143" s="208"/>
      <c r="AO143" s="208"/>
      <c r="AP143" s="208"/>
      <c r="AQ143" s="208"/>
      <c r="AR143" s="208"/>
      <c r="AS143" s="208"/>
      <c r="AT143" s="208"/>
      <c r="AU143" s="208"/>
      <c r="AV143" s="208"/>
      <c r="AW143" s="208"/>
      <c r="AX143" s="208"/>
      <c r="AY143" s="208"/>
      <c r="AZ143" s="209"/>
      <c r="BA143" s="208"/>
      <c r="BB143" s="208"/>
      <c r="BC143" s="208"/>
      <c r="BD143" s="210"/>
      <c r="BE143" s="208"/>
      <c r="BF143" s="208"/>
      <c r="BG143" s="208"/>
      <c r="BH143" s="208"/>
      <c r="BI143" s="208"/>
      <c r="BJ143" s="208"/>
      <c r="BK143" s="208"/>
      <c r="BL143" s="208"/>
      <c r="BM143" s="208"/>
      <c r="BN143" s="208"/>
      <c r="BO143" s="208"/>
      <c r="BP143" s="208"/>
      <c r="BQ143" s="208"/>
      <c r="BR143" s="208"/>
      <c r="BS143" s="208"/>
      <c r="BT143" s="208"/>
      <c r="BU143" s="208"/>
      <c r="BV143" s="208"/>
      <c r="BW143" s="208"/>
      <c r="BX143" s="208"/>
      <c r="BY143" s="208"/>
    </row>
    <row r="144" spans="1:77">
      <c r="A144" s="227"/>
      <c r="B144" s="208"/>
      <c r="C144" s="248"/>
      <c r="D144" s="248"/>
      <c r="E144" s="208"/>
      <c r="F144" s="208"/>
      <c r="G144" s="208"/>
      <c r="H144" s="208"/>
      <c r="I144" s="208"/>
      <c r="J144" s="208"/>
      <c r="K144" s="208"/>
      <c r="L144" s="208"/>
      <c r="M144" s="208"/>
      <c r="N144" s="208"/>
      <c r="O144" s="208"/>
      <c r="P144" s="208"/>
      <c r="Q144" s="208"/>
      <c r="R144" s="208"/>
      <c r="S144" s="208"/>
      <c r="T144" s="208"/>
      <c r="U144" s="208"/>
      <c r="V144" s="208"/>
      <c r="W144" s="208"/>
      <c r="X144" s="208"/>
      <c r="Y144" s="208"/>
      <c r="Z144" s="208"/>
      <c r="AA144" s="208"/>
      <c r="AB144" s="208"/>
      <c r="AC144" s="208"/>
      <c r="AD144" s="208"/>
      <c r="AE144" s="208"/>
      <c r="AF144" s="208"/>
      <c r="AG144" s="208"/>
      <c r="AH144" s="208"/>
      <c r="AI144" s="208"/>
      <c r="AJ144" s="208"/>
      <c r="AK144" s="208"/>
      <c r="AL144" s="208"/>
      <c r="AM144" s="208"/>
      <c r="AN144" s="208"/>
      <c r="AO144" s="208"/>
      <c r="AP144" s="208"/>
      <c r="AQ144" s="208"/>
      <c r="AR144" s="208"/>
      <c r="AS144" s="208"/>
      <c r="AT144" s="208"/>
      <c r="AU144" s="208"/>
      <c r="AV144" s="208"/>
      <c r="AW144" s="208"/>
      <c r="AX144" s="208"/>
      <c r="AY144" s="208"/>
      <c r="AZ144" s="209"/>
      <c r="BA144" s="208"/>
      <c r="BB144" s="208"/>
      <c r="BC144" s="208"/>
      <c r="BD144" s="210"/>
      <c r="BE144" s="208"/>
      <c r="BF144" s="208"/>
      <c r="BG144" s="208"/>
      <c r="BH144" s="208"/>
      <c r="BI144" s="208"/>
      <c r="BJ144" s="208"/>
      <c r="BK144" s="208"/>
      <c r="BL144" s="208"/>
      <c r="BM144" s="208"/>
      <c r="BN144" s="208"/>
      <c r="BO144" s="208"/>
      <c r="BP144" s="208"/>
      <c r="BQ144" s="208"/>
      <c r="BR144" s="208"/>
      <c r="BS144" s="208"/>
      <c r="BT144" s="208"/>
      <c r="BU144" s="208"/>
      <c r="BV144" s="208"/>
      <c r="BW144" s="208"/>
      <c r="BX144" s="208"/>
      <c r="BY144" s="208"/>
    </row>
    <row r="145" spans="1:77">
      <c r="A145" s="227"/>
      <c r="B145" s="208"/>
      <c r="C145" s="248"/>
      <c r="D145" s="248"/>
      <c r="E145" s="208"/>
      <c r="F145" s="208"/>
      <c r="G145" s="208"/>
      <c r="H145" s="208"/>
      <c r="I145" s="208"/>
      <c r="J145" s="208"/>
      <c r="K145" s="208"/>
      <c r="L145" s="208"/>
      <c r="M145" s="208"/>
      <c r="N145" s="208"/>
      <c r="O145" s="208"/>
      <c r="P145" s="208"/>
      <c r="Q145" s="208"/>
      <c r="R145" s="208"/>
      <c r="S145" s="208"/>
      <c r="T145" s="208"/>
      <c r="U145" s="208"/>
      <c r="V145" s="208"/>
      <c r="W145" s="208"/>
      <c r="X145" s="208"/>
      <c r="Y145" s="208"/>
      <c r="Z145" s="208"/>
      <c r="AA145" s="208"/>
      <c r="AB145" s="208"/>
      <c r="AC145" s="208"/>
      <c r="AD145" s="208"/>
      <c r="AE145" s="208"/>
      <c r="AF145" s="208"/>
      <c r="AG145" s="208"/>
      <c r="AH145" s="208"/>
      <c r="AI145" s="208"/>
      <c r="AJ145" s="208"/>
      <c r="AK145" s="208"/>
      <c r="AL145" s="208"/>
      <c r="AM145" s="208"/>
      <c r="AN145" s="208"/>
      <c r="AO145" s="208"/>
      <c r="AP145" s="208"/>
      <c r="AQ145" s="208"/>
      <c r="AR145" s="208"/>
      <c r="AS145" s="208"/>
      <c r="AT145" s="208"/>
      <c r="AU145" s="208"/>
      <c r="AV145" s="208"/>
      <c r="AW145" s="208"/>
      <c r="AX145" s="208"/>
      <c r="AY145" s="208"/>
      <c r="AZ145" s="209"/>
      <c r="BA145" s="208"/>
      <c r="BB145" s="208"/>
      <c r="BC145" s="208"/>
      <c r="BD145" s="210"/>
      <c r="BE145" s="208"/>
      <c r="BF145" s="208"/>
      <c r="BG145" s="208"/>
      <c r="BH145" s="208"/>
      <c r="BI145" s="208"/>
      <c r="BJ145" s="208"/>
      <c r="BK145" s="208"/>
      <c r="BL145" s="208"/>
      <c r="BM145" s="208"/>
      <c r="BN145" s="208"/>
      <c r="BO145" s="208"/>
      <c r="BP145" s="208"/>
      <c r="BQ145" s="208"/>
      <c r="BR145" s="208"/>
      <c r="BS145" s="208"/>
      <c r="BT145" s="208"/>
      <c r="BU145" s="208"/>
      <c r="BV145" s="208"/>
      <c r="BW145" s="208"/>
      <c r="BX145" s="208"/>
      <c r="BY145" s="208"/>
    </row>
    <row r="146" spans="1:77">
      <c r="A146" s="227"/>
      <c r="B146" s="208"/>
      <c r="C146" s="248"/>
      <c r="D146" s="248"/>
      <c r="E146" s="208"/>
      <c r="F146" s="208"/>
      <c r="G146" s="208"/>
      <c r="H146" s="208"/>
      <c r="I146" s="208"/>
      <c r="J146" s="208"/>
      <c r="K146" s="208"/>
      <c r="L146" s="208"/>
      <c r="M146" s="208"/>
      <c r="N146" s="208"/>
      <c r="O146" s="208"/>
      <c r="P146" s="208"/>
      <c r="Q146" s="208"/>
      <c r="R146" s="208"/>
      <c r="S146" s="208"/>
      <c r="T146" s="208"/>
      <c r="U146" s="208"/>
      <c r="V146" s="208"/>
      <c r="W146" s="208"/>
      <c r="X146" s="208"/>
      <c r="Y146" s="208"/>
      <c r="Z146" s="208"/>
      <c r="AA146" s="208"/>
      <c r="AB146" s="208"/>
      <c r="AC146" s="208"/>
      <c r="AD146" s="208"/>
      <c r="AE146" s="208"/>
      <c r="AF146" s="208"/>
      <c r="AG146" s="208"/>
      <c r="AH146" s="208"/>
      <c r="AI146" s="208"/>
      <c r="AJ146" s="208"/>
      <c r="AK146" s="208"/>
      <c r="AL146" s="208"/>
      <c r="AM146" s="208"/>
      <c r="AN146" s="208"/>
      <c r="AO146" s="208"/>
      <c r="AP146" s="208"/>
      <c r="AQ146" s="208"/>
      <c r="AR146" s="208"/>
      <c r="AS146" s="208"/>
      <c r="AT146" s="208"/>
      <c r="AU146" s="208"/>
      <c r="AV146" s="208"/>
      <c r="AW146" s="208"/>
      <c r="AX146" s="208"/>
      <c r="AY146" s="208"/>
      <c r="AZ146" s="209"/>
      <c r="BA146" s="208"/>
      <c r="BB146" s="208"/>
      <c r="BC146" s="208"/>
      <c r="BD146" s="210"/>
      <c r="BE146" s="208"/>
      <c r="BF146" s="208"/>
      <c r="BG146" s="208"/>
      <c r="BH146" s="208"/>
      <c r="BI146" s="208"/>
      <c r="BJ146" s="208"/>
      <c r="BK146" s="208"/>
      <c r="BL146" s="208"/>
      <c r="BM146" s="208"/>
      <c r="BN146" s="208"/>
      <c r="BO146" s="208"/>
      <c r="BP146" s="208"/>
      <c r="BQ146" s="208"/>
      <c r="BR146" s="208"/>
      <c r="BS146" s="208"/>
      <c r="BT146" s="208"/>
      <c r="BU146" s="208"/>
      <c r="BV146" s="208"/>
      <c r="BW146" s="208"/>
      <c r="BX146" s="208"/>
      <c r="BY146" s="208"/>
    </row>
    <row r="147" spans="1:77">
      <c r="A147" s="227"/>
      <c r="B147" s="208"/>
      <c r="C147" s="248"/>
      <c r="D147" s="248"/>
      <c r="E147" s="208"/>
      <c r="F147" s="208"/>
      <c r="G147" s="208"/>
      <c r="H147" s="208"/>
      <c r="I147" s="208"/>
      <c r="J147" s="208"/>
      <c r="K147" s="208"/>
      <c r="L147" s="208"/>
      <c r="M147" s="208"/>
      <c r="N147" s="208"/>
      <c r="O147" s="208"/>
      <c r="P147" s="208"/>
      <c r="Q147" s="208"/>
      <c r="R147" s="208"/>
      <c r="S147" s="208"/>
      <c r="T147" s="208"/>
      <c r="U147" s="208"/>
      <c r="V147" s="208"/>
      <c r="W147" s="208"/>
      <c r="X147" s="208"/>
      <c r="Y147" s="208"/>
      <c r="Z147" s="208"/>
      <c r="AA147" s="208"/>
      <c r="AB147" s="208"/>
      <c r="AC147" s="208"/>
      <c r="AD147" s="208"/>
      <c r="AE147" s="208"/>
      <c r="AF147" s="208"/>
      <c r="AG147" s="208"/>
      <c r="AH147" s="208"/>
      <c r="AI147" s="208"/>
      <c r="AJ147" s="208"/>
      <c r="AK147" s="208"/>
      <c r="AL147" s="208"/>
      <c r="AM147" s="208"/>
      <c r="AN147" s="208"/>
      <c r="AO147" s="208"/>
      <c r="AP147" s="208"/>
      <c r="AQ147" s="208"/>
      <c r="AR147" s="208"/>
      <c r="AS147" s="208"/>
      <c r="AT147" s="208"/>
      <c r="AU147" s="208"/>
      <c r="AV147" s="208"/>
      <c r="AW147" s="208"/>
      <c r="AX147" s="208"/>
      <c r="AY147" s="208"/>
      <c r="AZ147" s="209"/>
      <c r="BA147" s="208"/>
      <c r="BB147" s="208"/>
      <c r="BC147" s="208"/>
      <c r="BD147" s="210"/>
      <c r="BE147" s="208"/>
      <c r="BF147" s="208"/>
      <c r="BG147" s="208"/>
      <c r="BH147" s="208"/>
      <c r="BI147" s="208"/>
      <c r="BJ147" s="208"/>
      <c r="BK147" s="208"/>
      <c r="BL147" s="208"/>
      <c r="BM147" s="208"/>
      <c r="BN147" s="208"/>
      <c r="BO147" s="208"/>
      <c r="BP147" s="208"/>
      <c r="BQ147" s="208"/>
      <c r="BR147" s="208"/>
      <c r="BS147" s="208"/>
      <c r="BT147" s="208"/>
      <c r="BU147" s="208"/>
      <c r="BV147" s="208"/>
      <c r="BW147" s="208"/>
      <c r="BX147" s="208"/>
      <c r="BY147" s="208"/>
    </row>
    <row r="148" spans="1:77">
      <c r="A148" s="227"/>
      <c r="B148" s="208"/>
      <c r="C148" s="248"/>
      <c r="D148" s="248"/>
      <c r="E148" s="208"/>
      <c r="F148" s="208"/>
      <c r="G148" s="208"/>
      <c r="H148" s="208"/>
      <c r="I148" s="208"/>
      <c r="J148" s="208"/>
      <c r="K148" s="208"/>
      <c r="L148" s="208"/>
      <c r="M148" s="208"/>
      <c r="N148" s="208"/>
      <c r="O148" s="208"/>
      <c r="P148" s="208"/>
      <c r="Q148" s="208"/>
      <c r="R148" s="208"/>
      <c r="S148" s="208"/>
      <c r="T148" s="208"/>
      <c r="U148" s="208"/>
      <c r="V148" s="208"/>
      <c r="W148" s="208"/>
      <c r="X148" s="208"/>
      <c r="Y148" s="208"/>
      <c r="Z148" s="208"/>
      <c r="AA148" s="208"/>
      <c r="AB148" s="208"/>
      <c r="AC148" s="208"/>
      <c r="AD148" s="208"/>
      <c r="AE148" s="208"/>
      <c r="AF148" s="208"/>
      <c r="AG148" s="208"/>
      <c r="AH148" s="208"/>
      <c r="AI148" s="208"/>
      <c r="AJ148" s="208"/>
      <c r="AK148" s="208"/>
      <c r="AL148" s="208"/>
      <c r="AM148" s="208"/>
      <c r="AN148" s="208"/>
      <c r="AO148" s="208"/>
      <c r="AP148" s="208"/>
      <c r="AQ148" s="208"/>
      <c r="AR148" s="208"/>
      <c r="AS148" s="208"/>
      <c r="AT148" s="208"/>
      <c r="AU148" s="208"/>
      <c r="AV148" s="208"/>
      <c r="AW148" s="208"/>
      <c r="AX148" s="208"/>
      <c r="AY148" s="208"/>
      <c r="AZ148" s="209"/>
      <c r="BA148" s="208"/>
      <c r="BB148" s="208"/>
      <c r="BC148" s="208"/>
      <c r="BD148" s="210"/>
      <c r="BE148" s="208"/>
      <c r="BF148" s="208"/>
      <c r="BG148" s="208"/>
      <c r="BH148" s="208"/>
      <c r="BI148" s="208"/>
      <c r="BJ148" s="208"/>
      <c r="BK148" s="208"/>
      <c r="BL148" s="208"/>
      <c r="BM148" s="208"/>
      <c r="BN148" s="208"/>
      <c r="BO148" s="208"/>
      <c r="BP148" s="208"/>
      <c r="BQ148" s="208"/>
      <c r="BR148" s="208"/>
      <c r="BS148" s="208"/>
      <c r="BT148" s="208"/>
      <c r="BU148" s="208"/>
      <c r="BV148" s="208"/>
      <c r="BW148" s="208"/>
      <c r="BX148" s="208"/>
      <c r="BY148" s="208"/>
    </row>
    <row r="149" spans="1:77">
      <c r="A149" s="227"/>
      <c r="B149" s="208"/>
      <c r="C149" s="248"/>
      <c r="D149" s="248"/>
      <c r="E149" s="208"/>
      <c r="F149" s="208"/>
      <c r="G149" s="208"/>
      <c r="H149" s="208"/>
      <c r="I149" s="208"/>
      <c r="J149" s="208"/>
      <c r="K149" s="208"/>
      <c r="L149" s="208"/>
      <c r="M149" s="208"/>
      <c r="N149" s="208"/>
      <c r="O149" s="208"/>
      <c r="P149" s="208"/>
      <c r="Q149" s="208"/>
      <c r="R149" s="208"/>
      <c r="S149" s="208"/>
      <c r="T149" s="208"/>
      <c r="U149" s="208"/>
      <c r="V149" s="208"/>
      <c r="W149" s="208"/>
      <c r="X149" s="208"/>
      <c r="Y149" s="208"/>
      <c r="Z149" s="208"/>
      <c r="AA149" s="208"/>
      <c r="AB149" s="208"/>
      <c r="AC149" s="208"/>
      <c r="AD149" s="208"/>
      <c r="AE149" s="208"/>
      <c r="AF149" s="208"/>
      <c r="AG149" s="208"/>
      <c r="AH149" s="208"/>
      <c r="AI149" s="208"/>
      <c r="AJ149" s="208"/>
      <c r="AK149" s="208"/>
      <c r="AL149" s="208"/>
      <c r="AM149" s="208"/>
      <c r="AN149" s="208"/>
      <c r="AO149" s="208"/>
      <c r="AP149" s="208"/>
      <c r="AQ149" s="208"/>
      <c r="AR149" s="208"/>
      <c r="AS149" s="208"/>
      <c r="AT149" s="208"/>
      <c r="AU149" s="208"/>
      <c r="AV149" s="208"/>
      <c r="AW149" s="208"/>
      <c r="AX149" s="208"/>
      <c r="AY149" s="208"/>
      <c r="AZ149" s="209"/>
      <c r="BA149" s="208"/>
      <c r="BB149" s="208"/>
      <c r="BC149" s="208"/>
      <c r="BD149" s="210"/>
      <c r="BE149" s="208"/>
      <c r="BF149" s="208"/>
      <c r="BG149" s="208"/>
      <c r="BH149" s="208"/>
      <c r="BI149" s="208"/>
      <c r="BJ149" s="208"/>
      <c r="BK149" s="208"/>
      <c r="BL149" s="208"/>
      <c r="BM149" s="208"/>
      <c r="BN149" s="208"/>
      <c r="BO149" s="208"/>
      <c r="BP149" s="208"/>
      <c r="BQ149" s="208"/>
      <c r="BR149" s="208"/>
      <c r="BS149" s="208"/>
      <c r="BT149" s="208"/>
      <c r="BU149" s="208"/>
      <c r="BV149" s="208"/>
      <c r="BW149" s="208"/>
      <c r="BX149" s="208"/>
      <c r="BY149" s="208"/>
    </row>
    <row r="150" spans="1:77">
      <c r="A150" s="227"/>
      <c r="B150" s="208"/>
      <c r="C150" s="248"/>
      <c r="D150" s="248"/>
      <c r="E150" s="208"/>
      <c r="F150" s="208"/>
      <c r="G150" s="208"/>
      <c r="H150" s="208"/>
      <c r="I150" s="208"/>
      <c r="J150" s="208"/>
      <c r="K150" s="208"/>
      <c r="L150" s="208"/>
      <c r="M150" s="208"/>
      <c r="N150" s="208"/>
      <c r="O150" s="208"/>
      <c r="P150" s="208"/>
      <c r="Q150" s="208"/>
      <c r="R150" s="208"/>
      <c r="S150" s="208"/>
      <c r="T150" s="208"/>
      <c r="U150" s="208"/>
      <c r="V150" s="208"/>
      <c r="W150" s="208"/>
      <c r="X150" s="208"/>
      <c r="Y150" s="208"/>
      <c r="Z150" s="208"/>
      <c r="AA150" s="208"/>
      <c r="AB150" s="208"/>
      <c r="AC150" s="208"/>
      <c r="AD150" s="208"/>
      <c r="AE150" s="208"/>
      <c r="AF150" s="208"/>
      <c r="AG150" s="208"/>
      <c r="AH150" s="208"/>
      <c r="AI150" s="208"/>
      <c r="AJ150" s="208"/>
      <c r="AK150" s="208"/>
      <c r="AL150" s="208"/>
      <c r="AM150" s="208"/>
      <c r="AN150" s="208"/>
      <c r="AO150" s="208"/>
      <c r="AP150" s="208"/>
      <c r="AQ150" s="208"/>
      <c r="AR150" s="208"/>
      <c r="AS150" s="208"/>
      <c r="AT150" s="208"/>
      <c r="AU150" s="208"/>
      <c r="AV150" s="208"/>
      <c r="AW150" s="208"/>
      <c r="AX150" s="208"/>
      <c r="AY150" s="208"/>
      <c r="AZ150" s="209"/>
      <c r="BA150" s="208"/>
      <c r="BB150" s="208"/>
      <c r="BC150" s="208"/>
      <c r="BD150" s="210"/>
      <c r="BE150" s="208"/>
      <c r="BF150" s="208"/>
      <c r="BG150" s="208"/>
      <c r="BH150" s="208"/>
      <c r="BI150" s="208"/>
      <c r="BJ150" s="208"/>
      <c r="BK150" s="208"/>
      <c r="BL150" s="208"/>
      <c r="BM150" s="208"/>
      <c r="BN150" s="208"/>
      <c r="BO150" s="208"/>
      <c r="BP150" s="208"/>
      <c r="BQ150" s="208"/>
      <c r="BR150" s="208"/>
      <c r="BS150" s="208"/>
      <c r="BT150" s="208"/>
      <c r="BU150" s="208"/>
      <c r="BV150" s="208"/>
      <c r="BW150" s="208"/>
      <c r="BX150" s="208"/>
      <c r="BY150" s="208"/>
    </row>
    <row r="151" spans="1:77">
      <c r="A151" s="227"/>
      <c r="B151" s="208"/>
      <c r="C151" s="248"/>
      <c r="D151" s="248"/>
      <c r="E151" s="208"/>
      <c r="F151" s="208"/>
      <c r="G151" s="208"/>
      <c r="H151" s="208"/>
      <c r="I151" s="208"/>
      <c r="J151" s="208"/>
      <c r="K151" s="208"/>
      <c r="L151" s="208"/>
      <c r="M151" s="208"/>
      <c r="N151" s="208"/>
      <c r="O151" s="208"/>
      <c r="P151" s="208"/>
      <c r="Q151" s="208"/>
      <c r="R151" s="208"/>
      <c r="S151" s="208"/>
      <c r="T151" s="208"/>
      <c r="U151" s="208"/>
      <c r="V151" s="208"/>
      <c r="W151" s="208"/>
      <c r="X151" s="208"/>
      <c r="Y151" s="208"/>
      <c r="Z151" s="208"/>
      <c r="AA151" s="208"/>
      <c r="AB151" s="208"/>
      <c r="AC151" s="208"/>
      <c r="AD151" s="208"/>
      <c r="AE151" s="208"/>
      <c r="AF151" s="208"/>
      <c r="AG151" s="208"/>
      <c r="AH151" s="208"/>
      <c r="AI151" s="208"/>
      <c r="AJ151" s="208"/>
      <c r="AK151" s="208"/>
      <c r="AL151" s="208"/>
      <c r="AM151" s="208"/>
      <c r="AN151" s="208"/>
      <c r="AO151" s="208"/>
      <c r="AP151" s="208"/>
      <c r="AQ151" s="208"/>
      <c r="AR151" s="208"/>
      <c r="AS151" s="208"/>
      <c r="AT151" s="208"/>
      <c r="AU151" s="208"/>
      <c r="AV151" s="208"/>
      <c r="AW151" s="208"/>
      <c r="AX151" s="208"/>
      <c r="AY151" s="208"/>
      <c r="AZ151" s="209"/>
      <c r="BA151" s="208"/>
      <c r="BB151" s="208"/>
      <c r="BC151" s="208"/>
      <c r="BD151" s="210"/>
      <c r="BE151" s="208"/>
      <c r="BF151" s="208"/>
      <c r="BG151" s="208"/>
      <c r="BH151" s="208"/>
      <c r="BI151" s="208"/>
      <c r="BJ151" s="208"/>
      <c r="BK151" s="208"/>
      <c r="BL151" s="208"/>
      <c r="BM151" s="208"/>
      <c r="BN151" s="208"/>
      <c r="BO151" s="208"/>
      <c r="BP151" s="208"/>
      <c r="BQ151" s="208"/>
      <c r="BR151" s="208"/>
      <c r="BS151" s="208"/>
      <c r="BT151" s="208"/>
      <c r="BU151" s="208"/>
      <c r="BV151" s="208"/>
      <c r="BW151" s="208"/>
      <c r="BX151" s="208"/>
      <c r="BY151" s="208"/>
    </row>
    <row r="152" spans="1:77">
      <c r="A152" s="227"/>
      <c r="B152" s="208"/>
      <c r="C152" s="248"/>
      <c r="D152" s="248"/>
      <c r="E152" s="208"/>
      <c r="F152" s="208"/>
      <c r="G152" s="208"/>
      <c r="H152" s="208"/>
      <c r="I152" s="208"/>
      <c r="J152" s="208"/>
      <c r="K152" s="208"/>
      <c r="L152" s="208"/>
      <c r="M152" s="208"/>
      <c r="N152" s="208"/>
      <c r="O152" s="208"/>
      <c r="P152" s="208"/>
      <c r="Q152" s="208"/>
      <c r="R152" s="208"/>
      <c r="S152" s="208"/>
      <c r="T152" s="208"/>
      <c r="U152" s="208"/>
      <c r="V152" s="208"/>
      <c r="W152" s="208"/>
      <c r="X152" s="208"/>
      <c r="Y152" s="208"/>
      <c r="Z152" s="208"/>
      <c r="AA152" s="208"/>
      <c r="AB152" s="208"/>
      <c r="AC152" s="208"/>
      <c r="AD152" s="208"/>
      <c r="AE152" s="208"/>
      <c r="AF152" s="208"/>
      <c r="AG152" s="208"/>
      <c r="AH152" s="208"/>
      <c r="AI152" s="208"/>
      <c r="AJ152" s="208"/>
      <c r="AK152" s="208"/>
      <c r="AL152" s="208"/>
      <c r="AM152" s="208"/>
      <c r="AN152" s="208"/>
      <c r="AO152" s="208"/>
      <c r="AP152" s="208"/>
      <c r="AQ152" s="208"/>
      <c r="AR152" s="208"/>
      <c r="AS152" s="208"/>
      <c r="AT152" s="208"/>
      <c r="AU152" s="208"/>
      <c r="AV152" s="208"/>
      <c r="AW152" s="208"/>
      <c r="AX152" s="208"/>
      <c r="AY152" s="208"/>
      <c r="AZ152" s="209"/>
      <c r="BA152" s="208"/>
      <c r="BB152" s="208"/>
      <c r="BC152" s="208"/>
      <c r="BD152" s="210"/>
      <c r="BE152" s="208"/>
      <c r="BF152" s="208"/>
      <c r="BG152" s="208"/>
      <c r="BH152" s="208"/>
      <c r="BI152" s="208"/>
      <c r="BJ152" s="208"/>
      <c r="BK152" s="208"/>
      <c r="BL152" s="208"/>
      <c r="BM152" s="208"/>
      <c r="BN152" s="208"/>
      <c r="BO152" s="208"/>
      <c r="BP152" s="208"/>
      <c r="BQ152" s="208"/>
      <c r="BR152" s="208"/>
      <c r="BS152" s="208"/>
      <c r="BT152" s="208"/>
      <c r="BU152" s="208"/>
      <c r="BV152" s="208"/>
      <c r="BW152" s="208"/>
      <c r="BX152" s="208"/>
      <c r="BY152" s="208"/>
    </row>
    <row r="153" spans="1:77">
      <c r="A153" s="227"/>
      <c r="B153" s="208"/>
      <c r="C153" s="248"/>
      <c r="D153" s="248"/>
      <c r="E153" s="208"/>
      <c r="F153" s="208"/>
      <c r="G153" s="208"/>
      <c r="H153" s="208"/>
      <c r="I153" s="208"/>
      <c r="J153" s="208"/>
      <c r="K153" s="208"/>
      <c r="L153" s="208"/>
      <c r="M153" s="208"/>
      <c r="N153" s="208"/>
      <c r="O153" s="208"/>
      <c r="P153" s="208"/>
      <c r="Q153" s="208"/>
      <c r="R153" s="208"/>
      <c r="S153" s="208"/>
      <c r="T153" s="208"/>
      <c r="U153" s="208"/>
      <c r="V153" s="208"/>
      <c r="W153" s="208"/>
      <c r="X153" s="208"/>
      <c r="Y153" s="208"/>
      <c r="Z153" s="208"/>
      <c r="AA153" s="208"/>
      <c r="AB153" s="208"/>
      <c r="AC153" s="208"/>
      <c r="AD153" s="208"/>
      <c r="AE153" s="208"/>
      <c r="AF153" s="208"/>
      <c r="AG153" s="208"/>
      <c r="AH153" s="208"/>
      <c r="AI153" s="208"/>
      <c r="AJ153" s="208"/>
      <c r="AK153" s="208"/>
      <c r="AL153" s="208"/>
      <c r="AM153" s="208"/>
      <c r="AN153" s="208"/>
      <c r="AO153" s="208"/>
      <c r="AP153" s="208"/>
      <c r="AQ153" s="208"/>
      <c r="AR153" s="208"/>
      <c r="AS153" s="208"/>
      <c r="AT153" s="208"/>
      <c r="AU153" s="208"/>
      <c r="AV153" s="208"/>
      <c r="AW153" s="208"/>
      <c r="AX153" s="208"/>
      <c r="AY153" s="208"/>
      <c r="AZ153" s="209"/>
      <c r="BA153" s="208"/>
      <c r="BB153" s="208"/>
      <c r="BC153" s="208"/>
      <c r="BD153" s="210"/>
      <c r="BE153" s="208"/>
      <c r="BF153" s="208"/>
      <c r="BG153" s="208"/>
      <c r="BH153" s="208"/>
      <c r="BI153" s="208"/>
      <c r="BJ153" s="208"/>
      <c r="BK153" s="208"/>
      <c r="BL153" s="208"/>
      <c r="BM153" s="208"/>
      <c r="BN153" s="208"/>
      <c r="BO153" s="208"/>
      <c r="BP153" s="208"/>
      <c r="BQ153" s="208"/>
      <c r="BR153" s="208"/>
      <c r="BS153" s="208"/>
      <c r="BT153" s="208"/>
      <c r="BU153" s="208"/>
      <c r="BV153" s="208"/>
      <c r="BW153" s="208"/>
      <c r="BX153" s="208"/>
      <c r="BY153" s="208"/>
    </row>
    <row r="154" spans="1:77">
      <c r="A154" s="227"/>
      <c r="B154" s="208"/>
      <c r="C154" s="248"/>
      <c r="D154" s="248"/>
      <c r="E154" s="208"/>
      <c r="F154" s="208"/>
      <c r="G154" s="208"/>
      <c r="H154" s="208"/>
      <c r="I154" s="208"/>
      <c r="J154" s="208"/>
      <c r="K154" s="208"/>
      <c r="L154" s="208"/>
      <c r="M154" s="208"/>
      <c r="N154" s="208"/>
      <c r="O154" s="208"/>
      <c r="P154" s="208"/>
      <c r="Q154" s="208"/>
      <c r="R154" s="208"/>
      <c r="S154" s="208"/>
      <c r="T154" s="208"/>
      <c r="U154" s="208"/>
      <c r="V154" s="208"/>
      <c r="W154" s="208"/>
      <c r="X154" s="208"/>
      <c r="Y154" s="208"/>
      <c r="Z154" s="208"/>
      <c r="AA154" s="208"/>
      <c r="AB154" s="208"/>
      <c r="AC154" s="208"/>
      <c r="AD154" s="208"/>
      <c r="AE154" s="208"/>
      <c r="AF154" s="208"/>
      <c r="AG154" s="208"/>
      <c r="AH154" s="208"/>
      <c r="AI154" s="208"/>
      <c r="AJ154" s="208"/>
      <c r="AK154" s="208"/>
      <c r="AL154" s="208"/>
      <c r="AM154" s="208"/>
      <c r="AN154" s="208"/>
      <c r="AO154" s="208"/>
      <c r="AP154" s="208"/>
      <c r="AQ154" s="208"/>
      <c r="AR154" s="208"/>
      <c r="AS154" s="208"/>
      <c r="AT154" s="208"/>
      <c r="AU154" s="208"/>
      <c r="AV154" s="208"/>
      <c r="AW154" s="208"/>
      <c r="AX154" s="208"/>
      <c r="AY154" s="208"/>
      <c r="AZ154" s="209"/>
      <c r="BA154" s="208"/>
      <c r="BB154" s="208"/>
      <c r="BC154" s="208"/>
      <c r="BD154" s="210"/>
      <c r="BE154" s="208"/>
      <c r="BF154" s="208"/>
      <c r="BG154" s="208"/>
      <c r="BH154" s="208"/>
      <c r="BI154" s="208"/>
      <c r="BJ154" s="208"/>
      <c r="BK154" s="208"/>
      <c r="BL154" s="208"/>
      <c r="BM154" s="208"/>
      <c r="BN154" s="208"/>
      <c r="BO154" s="208"/>
      <c r="BP154" s="208"/>
      <c r="BQ154" s="208"/>
      <c r="BR154" s="208"/>
      <c r="BS154" s="208"/>
      <c r="BT154" s="208"/>
      <c r="BU154" s="208"/>
      <c r="BV154" s="208"/>
      <c r="BW154" s="208"/>
      <c r="BX154" s="208"/>
      <c r="BY154" s="208"/>
    </row>
    <row r="155" spans="1:77">
      <c r="A155" s="227"/>
      <c r="B155" s="208"/>
      <c r="C155" s="248"/>
      <c r="D155" s="248"/>
      <c r="E155" s="208"/>
      <c r="F155" s="208"/>
      <c r="G155" s="208"/>
      <c r="H155" s="208"/>
      <c r="I155" s="208"/>
      <c r="J155" s="208"/>
      <c r="K155" s="208"/>
      <c r="L155" s="208"/>
      <c r="M155" s="208"/>
      <c r="N155" s="208"/>
      <c r="O155" s="208"/>
      <c r="P155" s="208"/>
      <c r="Q155" s="208"/>
      <c r="R155" s="208"/>
      <c r="S155" s="208"/>
      <c r="T155" s="208"/>
      <c r="U155" s="208"/>
      <c r="V155" s="208"/>
      <c r="W155" s="208"/>
      <c r="X155" s="208"/>
      <c r="Y155" s="208"/>
      <c r="Z155" s="208"/>
      <c r="AA155" s="208"/>
      <c r="AB155" s="208"/>
      <c r="AC155" s="208"/>
      <c r="AD155" s="208"/>
      <c r="AE155" s="208"/>
      <c r="AF155" s="208"/>
      <c r="AG155" s="208"/>
      <c r="AH155" s="208"/>
      <c r="AI155" s="208"/>
      <c r="AJ155" s="208"/>
      <c r="AK155" s="208"/>
      <c r="AL155" s="208"/>
      <c r="AM155" s="208"/>
      <c r="AN155" s="208"/>
      <c r="AO155" s="208"/>
      <c r="AP155" s="208"/>
      <c r="AQ155" s="208"/>
      <c r="AR155" s="208"/>
      <c r="AS155" s="208"/>
      <c r="AT155" s="208"/>
      <c r="AU155" s="208"/>
      <c r="AV155" s="208"/>
      <c r="AW155" s="208"/>
      <c r="AX155" s="208"/>
      <c r="AY155" s="208"/>
      <c r="AZ155" s="209"/>
      <c r="BA155" s="208"/>
      <c r="BB155" s="208"/>
      <c r="BC155" s="208"/>
      <c r="BD155" s="210"/>
      <c r="BE155" s="208"/>
      <c r="BF155" s="208"/>
      <c r="BG155" s="208"/>
      <c r="BH155" s="208"/>
      <c r="BI155" s="208"/>
      <c r="BJ155" s="208"/>
      <c r="BK155" s="208"/>
      <c r="BL155" s="208"/>
      <c r="BM155" s="208"/>
      <c r="BN155" s="208"/>
      <c r="BO155" s="208"/>
      <c r="BP155" s="208"/>
      <c r="BQ155" s="208"/>
      <c r="BR155" s="208"/>
      <c r="BS155" s="208"/>
      <c r="BT155" s="208"/>
      <c r="BU155" s="208"/>
      <c r="BV155" s="208"/>
      <c r="BW155" s="208"/>
      <c r="BX155" s="208"/>
      <c r="BY155" s="208"/>
    </row>
    <row r="156" spans="1:77">
      <c r="A156" s="227"/>
      <c r="B156" s="208"/>
      <c r="C156" s="248"/>
      <c r="D156" s="248"/>
      <c r="E156" s="208"/>
      <c r="F156" s="208"/>
      <c r="G156" s="208"/>
      <c r="H156" s="208"/>
      <c r="I156" s="208"/>
      <c r="J156" s="208"/>
      <c r="K156" s="208"/>
      <c r="L156" s="208"/>
      <c r="M156" s="208"/>
      <c r="N156" s="208"/>
      <c r="O156" s="208"/>
      <c r="P156" s="208"/>
      <c r="Q156" s="208"/>
      <c r="R156" s="208"/>
      <c r="S156" s="208"/>
      <c r="T156" s="208"/>
      <c r="U156" s="208"/>
      <c r="V156" s="208"/>
      <c r="W156" s="208"/>
      <c r="X156" s="208"/>
      <c r="Y156" s="208"/>
      <c r="Z156" s="208"/>
      <c r="AA156" s="208"/>
      <c r="AB156" s="208"/>
      <c r="AC156" s="208"/>
      <c r="AD156" s="208"/>
      <c r="AE156" s="208"/>
      <c r="AF156" s="208"/>
      <c r="AG156" s="208"/>
      <c r="AH156" s="208"/>
      <c r="AI156" s="208"/>
      <c r="AJ156" s="208"/>
      <c r="AK156" s="208"/>
      <c r="AL156" s="208"/>
      <c r="AM156" s="208"/>
      <c r="AN156" s="208"/>
      <c r="AO156" s="208"/>
      <c r="AP156" s="208"/>
      <c r="AQ156" s="208"/>
      <c r="AR156" s="208"/>
      <c r="AS156" s="208"/>
      <c r="AT156" s="208"/>
      <c r="AU156" s="208"/>
      <c r="AV156" s="208"/>
      <c r="AW156" s="208"/>
      <c r="AX156" s="208"/>
      <c r="AY156" s="208"/>
      <c r="AZ156" s="209"/>
      <c r="BA156" s="208"/>
      <c r="BB156" s="208"/>
      <c r="BC156" s="208"/>
      <c r="BD156" s="210"/>
      <c r="BE156" s="208"/>
      <c r="BF156" s="208"/>
      <c r="BG156" s="208"/>
      <c r="BH156" s="208"/>
      <c r="BI156" s="208"/>
      <c r="BJ156" s="208"/>
      <c r="BK156" s="208"/>
      <c r="BL156" s="208"/>
      <c r="BM156" s="208"/>
      <c r="BN156" s="208"/>
      <c r="BO156" s="208"/>
      <c r="BP156" s="208"/>
      <c r="BQ156" s="208"/>
      <c r="BR156" s="208"/>
      <c r="BS156" s="208"/>
      <c r="BT156" s="208"/>
      <c r="BU156" s="208"/>
      <c r="BV156" s="208"/>
      <c r="BW156" s="208"/>
      <c r="BX156" s="208"/>
      <c r="BY156" s="208"/>
    </row>
    <row r="157" spans="1:77">
      <c r="A157" s="227"/>
      <c r="B157" s="208"/>
      <c r="C157" s="248"/>
      <c r="D157" s="248"/>
      <c r="E157" s="208"/>
      <c r="F157" s="208"/>
      <c r="G157" s="208"/>
      <c r="H157" s="208"/>
      <c r="I157" s="208"/>
      <c r="J157" s="208"/>
      <c r="K157" s="208"/>
      <c r="L157" s="208"/>
      <c r="M157" s="208"/>
      <c r="N157" s="208"/>
      <c r="O157" s="208"/>
      <c r="P157" s="208"/>
      <c r="Q157" s="208"/>
      <c r="R157" s="208"/>
      <c r="S157" s="208"/>
      <c r="T157" s="208"/>
      <c r="U157" s="208"/>
      <c r="V157" s="208"/>
      <c r="W157" s="208"/>
      <c r="X157" s="208"/>
      <c r="Y157" s="208"/>
      <c r="Z157" s="208"/>
      <c r="AA157" s="208"/>
      <c r="AB157" s="208"/>
      <c r="AC157" s="208"/>
      <c r="AD157" s="208"/>
      <c r="AE157" s="208"/>
      <c r="AF157" s="208"/>
      <c r="AG157" s="208"/>
      <c r="AH157" s="208"/>
      <c r="AI157" s="208"/>
      <c r="AJ157" s="208"/>
      <c r="AK157" s="208"/>
      <c r="AL157" s="208"/>
      <c r="AM157" s="208"/>
      <c r="AN157" s="208"/>
      <c r="AO157" s="208"/>
      <c r="AP157" s="208"/>
      <c r="AQ157" s="208"/>
      <c r="AR157" s="208"/>
      <c r="AS157" s="208"/>
      <c r="AT157" s="208"/>
      <c r="AU157" s="208"/>
      <c r="AV157" s="208"/>
      <c r="AW157" s="208"/>
      <c r="AX157" s="208"/>
      <c r="AY157" s="208"/>
      <c r="AZ157" s="209"/>
      <c r="BA157" s="208"/>
      <c r="BB157" s="208"/>
      <c r="BC157" s="208"/>
      <c r="BD157" s="210"/>
      <c r="BE157" s="208"/>
      <c r="BF157" s="208"/>
      <c r="BG157" s="208"/>
      <c r="BH157" s="208"/>
      <c r="BI157" s="208"/>
      <c r="BJ157" s="208"/>
      <c r="BK157" s="208"/>
      <c r="BL157" s="208"/>
      <c r="BM157" s="208"/>
      <c r="BN157" s="208"/>
      <c r="BO157" s="208"/>
      <c r="BP157" s="208"/>
      <c r="BQ157" s="208"/>
      <c r="BR157" s="208"/>
      <c r="BS157" s="208"/>
      <c r="BT157" s="208"/>
      <c r="BU157" s="208"/>
      <c r="BV157" s="208"/>
      <c r="BW157" s="208"/>
      <c r="BX157" s="208"/>
      <c r="BY157" s="208"/>
    </row>
    <row r="158" spans="1:77">
      <c r="A158" s="227"/>
      <c r="B158" s="208"/>
      <c r="C158" s="248"/>
      <c r="D158" s="248"/>
      <c r="E158" s="208"/>
      <c r="F158" s="208"/>
      <c r="G158" s="208"/>
      <c r="H158" s="208"/>
      <c r="I158" s="208"/>
      <c r="J158" s="208"/>
      <c r="K158" s="208"/>
      <c r="L158" s="208"/>
      <c r="M158" s="208"/>
      <c r="N158" s="208"/>
      <c r="O158" s="208"/>
      <c r="P158" s="208"/>
      <c r="Q158" s="208"/>
      <c r="R158" s="208"/>
      <c r="S158" s="208"/>
      <c r="T158" s="208"/>
      <c r="U158" s="208"/>
      <c r="V158" s="208"/>
      <c r="W158" s="208"/>
      <c r="X158" s="208"/>
      <c r="Y158" s="208"/>
      <c r="Z158" s="208"/>
      <c r="AA158" s="208"/>
      <c r="AB158" s="208"/>
      <c r="AC158" s="208"/>
      <c r="AD158" s="208"/>
      <c r="AE158" s="208"/>
      <c r="AF158" s="208"/>
      <c r="AG158" s="208"/>
      <c r="AH158" s="208"/>
      <c r="AI158" s="208"/>
      <c r="AJ158" s="208"/>
      <c r="AK158" s="208"/>
      <c r="AL158" s="208"/>
      <c r="AM158" s="208"/>
      <c r="AN158" s="208"/>
      <c r="AO158" s="208"/>
      <c r="AP158" s="208"/>
      <c r="AQ158" s="208"/>
      <c r="AR158" s="208"/>
      <c r="AS158" s="208"/>
      <c r="AT158" s="208"/>
      <c r="AU158" s="208"/>
      <c r="AV158" s="208"/>
      <c r="AW158" s="208"/>
      <c r="AX158" s="208"/>
      <c r="AY158" s="208"/>
      <c r="AZ158" s="209"/>
      <c r="BA158" s="208"/>
      <c r="BB158" s="208"/>
      <c r="BC158" s="208"/>
      <c r="BD158" s="210"/>
      <c r="BE158" s="208"/>
      <c r="BF158" s="208"/>
      <c r="BG158" s="208"/>
      <c r="BH158" s="208"/>
      <c r="BI158" s="208"/>
      <c r="BJ158" s="208"/>
      <c r="BK158" s="208"/>
      <c r="BL158" s="208"/>
      <c r="BM158" s="208"/>
      <c r="BN158" s="208"/>
      <c r="BO158" s="208"/>
      <c r="BP158" s="208"/>
      <c r="BQ158" s="208"/>
      <c r="BR158" s="208"/>
      <c r="BS158" s="208"/>
      <c r="BT158" s="208"/>
      <c r="BU158" s="208"/>
      <c r="BV158" s="208"/>
      <c r="BW158" s="208"/>
      <c r="BX158" s="208"/>
      <c r="BY158" s="208"/>
    </row>
    <row r="159" spans="1:77">
      <c r="A159" s="227"/>
      <c r="B159" s="208"/>
      <c r="C159" s="248"/>
      <c r="D159" s="248"/>
      <c r="E159" s="208"/>
      <c r="F159" s="208"/>
      <c r="G159" s="208"/>
      <c r="H159" s="208"/>
      <c r="I159" s="208"/>
      <c r="J159" s="208"/>
      <c r="K159" s="208"/>
      <c r="L159" s="208"/>
      <c r="M159" s="208"/>
      <c r="N159" s="208"/>
      <c r="O159" s="208"/>
      <c r="P159" s="208"/>
      <c r="Q159" s="208"/>
      <c r="R159" s="208"/>
      <c r="S159" s="208"/>
      <c r="T159" s="208"/>
      <c r="U159" s="208"/>
      <c r="V159" s="208"/>
      <c r="W159" s="208"/>
      <c r="X159" s="208"/>
      <c r="Y159" s="208"/>
      <c r="Z159" s="208"/>
      <c r="AA159" s="208"/>
      <c r="AB159" s="208"/>
      <c r="AC159" s="208"/>
      <c r="AD159" s="208"/>
      <c r="AE159" s="208"/>
      <c r="AF159" s="208"/>
      <c r="AG159" s="208"/>
      <c r="AH159" s="208"/>
      <c r="AI159" s="208"/>
      <c r="AJ159" s="208"/>
      <c r="AK159" s="208"/>
      <c r="AL159" s="208"/>
      <c r="AM159" s="208"/>
      <c r="AN159" s="208"/>
      <c r="AO159" s="208"/>
      <c r="AP159" s="208"/>
      <c r="AQ159" s="208"/>
      <c r="AR159" s="208"/>
      <c r="AS159" s="208"/>
      <c r="AT159" s="208"/>
      <c r="AU159" s="208"/>
      <c r="AV159" s="208"/>
      <c r="AW159" s="208"/>
      <c r="AX159" s="208"/>
      <c r="AY159" s="208"/>
      <c r="AZ159" s="209"/>
      <c r="BA159" s="208"/>
      <c r="BB159" s="208"/>
      <c r="BC159" s="208"/>
      <c r="BD159" s="210"/>
      <c r="BE159" s="208"/>
      <c r="BF159" s="208"/>
      <c r="BG159" s="208"/>
      <c r="BH159" s="208"/>
      <c r="BI159" s="208"/>
      <c r="BJ159" s="208"/>
      <c r="BK159" s="208"/>
      <c r="BL159" s="208"/>
      <c r="BM159" s="208"/>
      <c r="BN159" s="208"/>
      <c r="BO159" s="208"/>
      <c r="BP159" s="208"/>
      <c r="BQ159" s="208"/>
      <c r="BR159" s="208"/>
      <c r="BS159" s="208"/>
      <c r="BT159" s="208"/>
      <c r="BU159" s="208"/>
      <c r="BV159" s="208"/>
      <c r="BW159" s="208"/>
      <c r="BX159" s="208"/>
      <c r="BY159" s="208"/>
    </row>
    <row r="160" spans="1:77">
      <c r="A160" s="227"/>
      <c r="B160" s="208"/>
      <c r="C160" s="248"/>
      <c r="D160" s="248"/>
      <c r="E160" s="208"/>
      <c r="F160" s="208"/>
      <c r="G160" s="208"/>
      <c r="H160" s="208"/>
      <c r="I160" s="208"/>
      <c r="J160" s="208"/>
      <c r="K160" s="208"/>
      <c r="L160" s="208"/>
      <c r="M160" s="208"/>
      <c r="N160" s="208"/>
      <c r="O160" s="208"/>
      <c r="P160" s="208"/>
      <c r="Q160" s="208"/>
      <c r="R160" s="208"/>
      <c r="S160" s="208"/>
      <c r="T160" s="208"/>
      <c r="U160" s="208"/>
      <c r="V160" s="208"/>
      <c r="W160" s="208"/>
      <c r="X160" s="208"/>
      <c r="Y160" s="208"/>
      <c r="Z160" s="208"/>
      <c r="AA160" s="208"/>
      <c r="AB160" s="208"/>
      <c r="AC160" s="208"/>
      <c r="AD160" s="208"/>
      <c r="AE160" s="208"/>
      <c r="AF160" s="208"/>
      <c r="AG160" s="208"/>
      <c r="AH160" s="208"/>
      <c r="AI160" s="208"/>
      <c r="AJ160" s="208"/>
      <c r="AK160" s="208"/>
      <c r="AL160" s="208"/>
      <c r="AM160" s="208"/>
      <c r="AN160" s="208"/>
      <c r="AO160" s="208"/>
      <c r="AP160" s="208"/>
      <c r="AQ160" s="208"/>
      <c r="AR160" s="208"/>
      <c r="AS160" s="208"/>
      <c r="AT160" s="208"/>
      <c r="AU160" s="208"/>
      <c r="AV160" s="208"/>
      <c r="AW160" s="208"/>
      <c r="AX160" s="208"/>
      <c r="AY160" s="208"/>
      <c r="AZ160" s="209"/>
      <c r="BA160" s="208"/>
      <c r="BB160" s="208"/>
      <c r="BC160" s="208"/>
      <c r="BD160" s="210"/>
      <c r="BE160" s="208"/>
      <c r="BF160" s="208"/>
      <c r="BG160" s="208"/>
      <c r="BH160" s="208"/>
      <c r="BI160" s="208"/>
      <c r="BJ160" s="208"/>
      <c r="BK160" s="208"/>
      <c r="BL160" s="208"/>
      <c r="BM160" s="208"/>
      <c r="BN160" s="208"/>
      <c r="BO160" s="208"/>
      <c r="BP160" s="208"/>
      <c r="BQ160" s="208"/>
      <c r="BR160" s="208"/>
      <c r="BS160" s="208"/>
      <c r="BT160" s="208"/>
      <c r="BU160" s="208"/>
      <c r="BV160" s="208"/>
      <c r="BW160" s="208"/>
      <c r="BX160" s="208"/>
      <c r="BY160" s="208"/>
    </row>
    <row r="161" spans="1:77">
      <c r="A161" s="227"/>
      <c r="B161" s="208"/>
      <c r="C161" s="248"/>
      <c r="D161" s="248"/>
      <c r="E161" s="208"/>
      <c r="F161" s="208"/>
      <c r="G161" s="208"/>
      <c r="H161" s="208"/>
      <c r="I161" s="208"/>
      <c r="J161" s="208"/>
      <c r="K161" s="208"/>
      <c r="L161" s="208"/>
      <c r="M161" s="208"/>
      <c r="N161" s="208"/>
      <c r="O161" s="208"/>
      <c r="P161" s="208"/>
      <c r="Q161" s="208"/>
      <c r="R161" s="208"/>
      <c r="S161" s="208"/>
      <c r="T161" s="208"/>
      <c r="U161" s="208"/>
      <c r="V161" s="208"/>
      <c r="W161" s="208"/>
      <c r="X161" s="208"/>
      <c r="Y161" s="208"/>
      <c r="Z161" s="208"/>
      <c r="AA161" s="208"/>
      <c r="AB161" s="208"/>
      <c r="AC161" s="208"/>
      <c r="AD161" s="208"/>
      <c r="AE161" s="208"/>
      <c r="AF161" s="208"/>
      <c r="AG161" s="208"/>
      <c r="AH161" s="208"/>
      <c r="AI161" s="208"/>
      <c r="AJ161" s="208"/>
      <c r="AK161" s="208"/>
      <c r="AL161" s="208"/>
      <c r="AM161" s="208"/>
      <c r="AN161" s="208"/>
      <c r="AO161" s="208"/>
      <c r="AP161" s="208"/>
      <c r="AQ161" s="208"/>
      <c r="AR161" s="208"/>
      <c r="AS161" s="208"/>
      <c r="AT161" s="208"/>
      <c r="AU161" s="208"/>
      <c r="AV161" s="208"/>
      <c r="AW161" s="208"/>
      <c r="AX161" s="208"/>
      <c r="AY161" s="208"/>
      <c r="AZ161" s="209"/>
      <c r="BA161" s="208"/>
      <c r="BB161" s="208"/>
      <c r="BC161" s="208"/>
      <c r="BD161" s="210"/>
      <c r="BE161" s="208"/>
      <c r="BF161" s="208"/>
      <c r="BG161" s="208"/>
      <c r="BH161" s="208"/>
      <c r="BI161" s="208"/>
      <c r="BJ161" s="208"/>
      <c r="BK161" s="208"/>
      <c r="BL161" s="208"/>
      <c r="BM161" s="208"/>
      <c r="BN161" s="208"/>
      <c r="BO161" s="208"/>
      <c r="BP161" s="208"/>
      <c r="BQ161" s="208"/>
      <c r="BR161" s="208"/>
      <c r="BS161" s="208"/>
      <c r="BT161" s="208"/>
      <c r="BU161" s="208"/>
      <c r="BV161" s="208"/>
      <c r="BW161" s="208"/>
      <c r="BX161" s="208"/>
      <c r="BY161" s="208"/>
    </row>
    <row r="162" spans="1:77">
      <c r="A162" s="227"/>
      <c r="B162" s="208"/>
      <c r="C162" s="248"/>
      <c r="D162" s="248"/>
      <c r="E162" s="208"/>
      <c r="F162" s="208"/>
      <c r="G162" s="208"/>
      <c r="H162" s="208"/>
      <c r="I162" s="208"/>
      <c r="J162" s="208"/>
      <c r="K162" s="208"/>
      <c r="L162" s="208"/>
      <c r="M162" s="208"/>
      <c r="N162" s="208"/>
      <c r="O162" s="208"/>
      <c r="P162" s="208"/>
      <c r="Q162" s="208"/>
      <c r="R162" s="208"/>
      <c r="S162" s="208"/>
      <c r="T162" s="208"/>
      <c r="U162" s="208"/>
      <c r="V162" s="208"/>
      <c r="W162" s="208"/>
      <c r="X162" s="208"/>
      <c r="Y162" s="208"/>
      <c r="Z162" s="208"/>
      <c r="AA162" s="208"/>
      <c r="AB162" s="208"/>
      <c r="AC162" s="208"/>
      <c r="AD162" s="208"/>
      <c r="AE162" s="208"/>
      <c r="AF162" s="208"/>
      <c r="AG162" s="208"/>
      <c r="AH162" s="208"/>
      <c r="AI162" s="208"/>
      <c r="AJ162" s="208"/>
      <c r="AK162" s="208"/>
      <c r="AL162" s="208"/>
      <c r="AM162" s="208"/>
      <c r="AN162" s="208"/>
      <c r="AO162" s="208"/>
      <c r="AP162" s="208"/>
      <c r="AQ162" s="208"/>
      <c r="AR162" s="208"/>
      <c r="AS162" s="208"/>
      <c r="AT162" s="208"/>
      <c r="AU162" s="208"/>
      <c r="AV162" s="208"/>
      <c r="AW162" s="208"/>
      <c r="AX162" s="208"/>
      <c r="AY162" s="208"/>
      <c r="AZ162" s="209"/>
      <c r="BA162" s="208"/>
      <c r="BB162" s="208"/>
      <c r="BC162" s="208"/>
      <c r="BD162" s="210"/>
      <c r="BE162" s="208"/>
      <c r="BF162" s="208"/>
      <c r="BG162" s="208"/>
      <c r="BH162" s="208"/>
      <c r="BI162" s="208"/>
      <c r="BJ162" s="208"/>
      <c r="BK162" s="208"/>
      <c r="BL162" s="208"/>
      <c r="BM162" s="208"/>
      <c r="BN162" s="208"/>
      <c r="BO162" s="208"/>
      <c r="BP162" s="208"/>
      <c r="BQ162" s="208"/>
      <c r="BR162" s="208"/>
      <c r="BS162" s="208"/>
      <c r="BT162" s="208"/>
      <c r="BU162" s="208"/>
      <c r="BV162" s="208"/>
      <c r="BW162" s="208"/>
      <c r="BX162" s="208"/>
      <c r="BY162" s="208"/>
    </row>
    <row r="163" spans="1:77">
      <c r="A163" s="227"/>
      <c r="B163" s="208"/>
      <c r="C163" s="248"/>
      <c r="D163" s="248"/>
      <c r="E163" s="208"/>
      <c r="F163" s="208"/>
      <c r="G163" s="208"/>
      <c r="H163" s="208"/>
      <c r="I163" s="208"/>
      <c r="J163" s="208"/>
      <c r="K163" s="208"/>
      <c r="L163" s="208"/>
      <c r="M163" s="208"/>
      <c r="N163" s="208"/>
      <c r="O163" s="208"/>
      <c r="P163" s="208"/>
      <c r="Q163" s="208"/>
      <c r="R163" s="208"/>
      <c r="S163" s="208"/>
      <c r="T163" s="208"/>
      <c r="U163" s="208"/>
      <c r="V163" s="208"/>
      <c r="W163" s="208"/>
      <c r="X163" s="208"/>
      <c r="Y163" s="208"/>
      <c r="Z163" s="208"/>
      <c r="AA163" s="208"/>
      <c r="AB163" s="208"/>
      <c r="AC163" s="208"/>
      <c r="AD163" s="208"/>
      <c r="AE163" s="208"/>
      <c r="AF163" s="208"/>
      <c r="AG163" s="208"/>
      <c r="AH163" s="208"/>
      <c r="AI163" s="208"/>
      <c r="AJ163" s="208"/>
      <c r="AK163" s="208"/>
      <c r="AL163" s="208"/>
      <c r="AM163" s="208"/>
      <c r="AN163" s="208"/>
      <c r="AO163" s="208"/>
      <c r="AP163" s="208"/>
      <c r="AQ163" s="208"/>
      <c r="AR163" s="208"/>
      <c r="AS163" s="208"/>
      <c r="AT163" s="208"/>
      <c r="AU163" s="208"/>
      <c r="AV163" s="208"/>
      <c r="AW163" s="208"/>
      <c r="AX163" s="208"/>
      <c r="AY163" s="208"/>
      <c r="AZ163" s="209"/>
      <c r="BA163" s="208"/>
      <c r="BB163" s="208"/>
      <c r="BC163" s="208"/>
      <c r="BD163" s="210"/>
      <c r="BE163" s="208"/>
      <c r="BF163" s="208"/>
      <c r="BG163" s="208"/>
      <c r="BH163" s="208"/>
      <c r="BI163" s="208"/>
      <c r="BJ163" s="208"/>
      <c r="BK163" s="208"/>
      <c r="BL163" s="208"/>
      <c r="BM163" s="208"/>
      <c r="BN163" s="208"/>
      <c r="BO163" s="208"/>
      <c r="BP163" s="208"/>
      <c r="BQ163" s="208"/>
      <c r="BR163" s="208"/>
      <c r="BS163" s="208"/>
      <c r="BT163" s="208"/>
      <c r="BU163" s="208"/>
      <c r="BV163" s="208"/>
      <c r="BW163" s="208"/>
      <c r="BX163" s="208"/>
      <c r="BY163" s="208"/>
    </row>
    <row r="164" spans="1:77">
      <c r="A164" s="227"/>
      <c r="B164" s="208"/>
      <c r="C164" s="248"/>
      <c r="D164" s="248"/>
      <c r="E164" s="208"/>
      <c r="F164" s="208"/>
      <c r="G164" s="208"/>
      <c r="H164" s="208"/>
      <c r="I164" s="208"/>
      <c r="J164" s="208"/>
      <c r="K164" s="208"/>
      <c r="L164" s="208"/>
      <c r="M164" s="208"/>
      <c r="N164" s="208"/>
      <c r="O164" s="208"/>
      <c r="P164" s="208"/>
      <c r="Q164" s="208"/>
      <c r="R164" s="208"/>
      <c r="S164" s="208"/>
      <c r="T164" s="208"/>
      <c r="U164" s="208"/>
      <c r="V164" s="208"/>
      <c r="W164" s="208"/>
      <c r="X164" s="208"/>
      <c r="Y164" s="208"/>
      <c r="Z164" s="208"/>
      <c r="AA164" s="208"/>
      <c r="AB164" s="208"/>
      <c r="AC164" s="208"/>
      <c r="AD164" s="208"/>
      <c r="AE164" s="208"/>
      <c r="AF164" s="208"/>
      <c r="AG164" s="208"/>
      <c r="AH164" s="208"/>
      <c r="AI164" s="208"/>
      <c r="AJ164" s="208"/>
      <c r="AK164" s="208"/>
      <c r="AL164" s="208"/>
      <c r="AM164" s="208"/>
      <c r="AN164" s="208"/>
      <c r="AO164" s="208"/>
      <c r="AP164" s="208"/>
      <c r="AQ164" s="208"/>
      <c r="AR164" s="208"/>
      <c r="AS164" s="208"/>
      <c r="AT164" s="208"/>
      <c r="AU164" s="208"/>
      <c r="AV164" s="208"/>
      <c r="AW164" s="208"/>
      <c r="AX164" s="208"/>
      <c r="AY164" s="208"/>
      <c r="AZ164" s="209"/>
      <c r="BA164" s="208"/>
      <c r="BB164" s="208"/>
      <c r="BC164" s="208"/>
      <c r="BD164" s="210"/>
      <c r="BE164" s="208"/>
      <c r="BF164" s="208"/>
      <c r="BG164" s="208"/>
      <c r="BH164" s="208"/>
      <c r="BI164" s="208"/>
      <c r="BJ164" s="208"/>
      <c r="BK164" s="208"/>
      <c r="BL164" s="208"/>
      <c r="BM164" s="208"/>
      <c r="BN164" s="208"/>
      <c r="BO164" s="208"/>
      <c r="BP164" s="208"/>
      <c r="BQ164" s="208"/>
      <c r="BR164" s="208"/>
      <c r="BS164" s="208"/>
      <c r="BT164" s="208"/>
      <c r="BU164" s="208"/>
      <c r="BV164" s="208"/>
      <c r="BW164" s="208"/>
      <c r="BX164" s="208"/>
      <c r="BY164" s="208"/>
    </row>
    <row r="165" spans="1:77">
      <c r="A165" s="227"/>
      <c r="B165" s="208"/>
      <c r="C165" s="248"/>
      <c r="D165" s="248"/>
      <c r="E165" s="208"/>
      <c r="F165" s="208"/>
      <c r="G165" s="208"/>
      <c r="H165" s="208"/>
      <c r="I165" s="208"/>
      <c r="J165" s="208"/>
      <c r="K165" s="208"/>
      <c r="L165" s="208"/>
      <c r="M165" s="208"/>
      <c r="N165" s="208"/>
      <c r="O165" s="208"/>
      <c r="P165" s="208"/>
      <c r="Q165" s="208"/>
      <c r="R165" s="208"/>
      <c r="S165" s="208"/>
      <c r="T165" s="208"/>
      <c r="U165" s="208"/>
      <c r="V165" s="208"/>
      <c r="W165" s="208"/>
      <c r="X165" s="208"/>
      <c r="Y165" s="208"/>
      <c r="Z165" s="208"/>
      <c r="AA165" s="208"/>
      <c r="AB165" s="208"/>
      <c r="AC165" s="208"/>
      <c r="AD165" s="208"/>
      <c r="AE165" s="208"/>
      <c r="AF165" s="208"/>
      <c r="AG165" s="208"/>
      <c r="AH165" s="208"/>
      <c r="AI165" s="208"/>
      <c r="AJ165" s="208"/>
      <c r="AK165" s="208"/>
      <c r="AL165" s="208"/>
      <c r="AM165" s="208"/>
      <c r="AN165" s="208"/>
      <c r="AO165" s="208"/>
      <c r="AP165" s="208"/>
      <c r="AQ165" s="208"/>
      <c r="AR165" s="208"/>
      <c r="AS165" s="208"/>
      <c r="AT165" s="208"/>
      <c r="AU165" s="208"/>
      <c r="AV165" s="208"/>
      <c r="AW165" s="208"/>
      <c r="AX165" s="208"/>
      <c r="AY165" s="208"/>
      <c r="AZ165" s="209"/>
      <c r="BA165" s="208"/>
      <c r="BB165" s="208"/>
      <c r="BC165" s="208"/>
      <c r="BD165" s="210"/>
      <c r="BE165" s="208"/>
      <c r="BF165" s="208"/>
      <c r="BG165" s="208"/>
      <c r="BH165" s="208"/>
      <c r="BI165" s="208"/>
      <c r="BJ165" s="208"/>
      <c r="BK165" s="208"/>
      <c r="BL165" s="208"/>
      <c r="BM165" s="208"/>
      <c r="BN165" s="208"/>
      <c r="BO165" s="208"/>
      <c r="BP165" s="208"/>
      <c r="BQ165" s="208"/>
      <c r="BR165" s="208"/>
      <c r="BS165" s="208"/>
      <c r="BT165" s="208"/>
      <c r="BU165" s="208"/>
      <c r="BV165" s="208"/>
      <c r="BW165" s="208"/>
      <c r="BX165" s="208"/>
      <c r="BY165" s="208"/>
    </row>
    <row r="166" spans="1:77">
      <c r="A166" s="227"/>
      <c r="B166" s="208"/>
      <c r="C166" s="248"/>
      <c r="D166" s="248"/>
      <c r="E166" s="208"/>
      <c r="F166" s="208"/>
      <c r="G166" s="208"/>
      <c r="H166" s="208"/>
      <c r="I166" s="208"/>
      <c r="J166" s="208"/>
      <c r="K166" s="208"/>
      <c r="L166" s="208"/>
      <c r="M166" s="208"/>
      <c r="N166" s="208"/>
      <c r="O166" s="208"/>
      <c r="P166" s="208"/>
      <c r="Q166" s="208"/>
      <c r="R166" s="208"/>
      <c r="S166" s="208"/>
      <c r="T166" s="208"/>
      <c r="U166" s="208"/>
      <c r="V166" s="208"/>
      <c r="W166" s="208"/>
      <c r="X166" s="208"/>
      <c r="Y166" s="208"/>
      <c r="Z166" s="208"/>
      <c r="AA166" s="208"/>
      <c r="AB166" s="208"/>
      <c r="AC166" s="208"/>
      <c r="AD166" s="208"/>
      <c r="AE166" s="208"/>
      <c r="AF166" s="208"/>
      <c r="AG166" s="208"/>
      <c r="AH166" s="208"/>
      <c r="AI166" s="208"/>
      <c r="AJ166" s="208"/>
      <c r="AK166" s="208"/>
      <c r="AL166" s="208"/>
      <c r="AM166" s="208"/>
      <c r="AN166" s="208"/>
      <c r="AO166" s="208"/>
      <c r="AP166" s="208"/>
      <c r="AQ166" s="208"/>
      <c r="AR166" s="208"/>
      <c r="AS166" s="208"/>
      <c r="AT166" s="208"/>
      <c r="AU166" s="208"/>
      <c r="AV166" s="208"/>
      <c r="AW166" s="208"/>
      <c r="AX166" s="208"/>
      <c r="AY166" s="208"/>
      <c r="AZ166" s="209"/>
      <c r="BA166" s="208"/>
      <c r="BB166" s="208"/>
      <c r="BC166" s="208"/>
      <c r="BD166" s="210"/>
      <c r="BE166" s="208"/>
      <c r="BF166" s="208"/>
      <c r="BG166" s="208"/>
      <c r="BH166" s="208"/>
      <c r="BI166" s="208"/>
      <c r="BJ166" s="208"/>
      <c r="BK166" s="208"/>
      <c r="BL166" s="208"/>
      <c r="BM166" s="208"/>
      <c r="BN166" s="208"/>
      <c r="BO166" s="208"/>
      <c r="BP166" s="208"/>
      <c r="BQ166" s="208"/>
      <c r="BR166" s="208"/>
      <c r="BS166" s="208"/>
      <c r="BT166" s="208"/>
      <c r="BU166" s="208"/>
      <c r="BV166" s="208"/>
      <c r="BW166" s="208"/>
      <c r="BX166" s="208"/>
      <c r="BY166" s="208"/>
    </row>
    <row r="167" spans="1:77">
      <c r="A167" s="227"/>
      <c r="B167" s="208"/>
      <c r="C167" s="248"/>
      <c r="D167" s="248"/>
      <c r="E167" s="208"/>
      <c r="F167" s="208"/>
      <c r="G167" s="208"/>
      <c r="H167" s="208"/>
      <c r="I167" s="208"/>
      <c r="J167" s="208"/>
      <c r="K167" s="208"/>
      <c r="L167" s="208"/>
      <c r="M167" s="208"/>
      <c r="N167" s="208"/>
      <c r="O167" s="208"/>
      <c r="P167" s="208"/>
      <c r="Q167" s="208"/>
      <c r="R167" s="208"/>
      <c r="S167" s="208"/>
      <c r="T167" s="208"/>
      <c r="U167" s="208"/>
      <c r="V167" s="208"/>
      <c r="W167" s="208"/>
      <c r="X167" s="208"/>
      <c r="Y167" s="208"/>
      <c r="Z167" s="208"/>
      <c r="AA167" s="208"/>
      <c r="AB167" s="208"/>
      <c r="AC167" s="208"/>
      <c r="AD167" s="208"/>
      <c r="AE167" s="208"/>
      <c r="AF167" s="208"/>
      <c r="AG167" s="208"/>
      <c r="AH167" s="208"/>
      <c r="AI167" s="208"/>
      <c r="AJ167" s="208"/>
      <c r="AK167" s="208"/>
      <c r="AL167" s="208"/>
      <c r="AM167" s="208"/>
      <c r="AN167" s="208"/>
      <c r="AO167" s="208"/>
      <c r="AP167" s="208"/>
      <c r="AQ167" s="208"/>
      <c r="AR167" s="208"/>
      <c r="AS167" s="208"/>
      <c r="AT167" s="208"/>
      <c r="AU167" s="208"/>
      <c r="AV167" s="208"/>
      <c r="AW167" s="208"/>
      <c r="AX167" s="208"/>
      <c r="AY167" s="208"/>
      <c r="AZ167" s="209"/>
      <c r="BA167" s="208"/>
      <c r="BB167" s="208"/>
      <c r="BC167" s="208"/>
      <c r="BD167" s="210"/>
      <c r="BE167" s="208"/>
      <c r="BF167" s="208"/>
      <c r="BG167" s="208"/>
      <c r="BH167" s="208"/>
      <c r="BI167" s="208"/>
      <c r="BJ167" s="208"/>
      <c r="BK167" s="208"/>
      <c r="BL167" s="208"/>
      <c r="BM167" s="208"/>
      <c r="BN167" s="208"/>
      <c r="BO167" s="208"/>
      <c r="BP167" s="208"/>
      <c r="BQ167" s="208"/>
      <c r="BR167" s="208"/>
      <c r="BS167" s="208"/>
      <c r="BT167" s="208"/>
      <c r="BU167" s="208"/>
      <c r="BV167" s="208"/>
      <c r="BW167" s="208"/>
      <c r="BX167" s="208"/>
      <c r="BY167" s="208"/>
    </row>
    <row r="168" spans="1:77">
      <c r="A168" s="227"/>
      <c r="B168" s="208"/>
      <c r="C168" s="248"/>
      <c r="D168" s="248"/>
      <c r="E168" s="208"/>
      <c r="F168" s="208"/>
      <c r="G168" s="208"/>
      <c r="H168" s="208"/>
      <c r="I168" s="208"/>
      <c r="J168" s="208"/>
      <c r="K168" s="208"/>
      <c r="L168" s="208"/>
      <c r="M168" s="208"/>
      <c r="N168" s="208"/>
      <c r="O168" s="208"/>
      <c r="P168" s="208"/>
      <c r="Q168" s="208"/>
      <c r="R168" s="208"/>
      <c r="S168" s="208"/>
      <c r="T168" s="208"/>
      <c r="U168" s="208"/>
      <c r="V168" s="208"/>
      <c r="W168" s="208"/>
      <c r="X168" s="208"/>
      <c r="Y168" s="208"/>
      <c r="Z168" s="208"/>
      <c r="AA168" s="208"/>
      <c r="AB168" s="208"/>
      <c r="AC168" s="208"/>
      <c r="AD168" s="208"/>
      <c r="AE168" s="208"/>
      <c r="AF168" s="208"/>
      <c r="AG168" s="208"/>
      <c r="AH168" s="208"/>
      <c r="AI168" s="208"/>
      <c r="AJ168" s="208"/>
      <c r="AK168" s="208"/>
      <c r="AL168" s="208"/>
      <c r="AM168" s="208"/>
      <c r="AN168" s="208"/>
      <c r="AO168" s="208"/>
      <c r="AP168" s="208"/>
      <c r="AQ168" s="208"/>
      <c r="AR168" s="208"/>
      <c r="AS168" s="208"/>
      <c r="AT168" s="208"/>
      <c r="AU168" s="208"/>
      <c r="AV168" s="208"/>
      <c r="AW168" s="208"/>
      <c r="AX168" s="208"/>
      <c r="AY168" s="208"/>
      <c r="AZ168" s="209"/>
      <c r="BA168" s="208"/>
      <c r="BB168" s="208"/>
      <c r="BC168" s="208"/>
      <c r="BD168" s="210"/>
      <c r="BE168" s="208"/>
      <c r="BF168" s="208"/>
      <c r="BG168" s="208"/>
      <c r="BH168" s="208"/>
      <c r="BI168" s="208"/>
      <c r="BJ168" s="208"/>
      <c r="BK168" s="208"/>
      <c r="BL168" s="208"/>
      <c r="BM168" s="208"/>
      <c r="BN168" s="208"/>
      <c r="BO168" s="208"/>
      <c r="BP168" s="208"/>
      <c r="BQ168" s="208"/>
      <c r="BR168" s="208"/>
      <c r="BS168" s="208"/>
      <c r="BT168" s="208"/>
      <c r="BU168" s="208"/>
      <c r="BV168" s="208"/>
      <c r="BW168" s="208"/>
      <c r="BX168" s="208"/>
      <c r="BY168" s="208"/>
    </row>
    <row r="169" spans="1:77">
      <c r="A169" s="227"/>
      <c r="B169" s="208"/>
      <c r="C169" s="248"/>
      <c r="D169" s="248"/>
      <c r="E169" s="208"/>
      <c r="F169" s="208"/>
      <c r="G169" s="208"/>
      <c r="H169" s="208"/>
      <c r="I169" s="208"/>
      <c r="J169" s="208"/>
      <c r="K169" s="208"/>
      <c r="L169" s="208"/>
      <c r="M169" s="208"/>
      <c r="N169" s="208"/>
      <c r="O169" s="208"/>
      <c r="P169" s="208"/>
      <c r="Q169" s="208"/>
      <c r="R169" s="208"/>
      <c r="S169" s="208"/>
      <c r="T169" s="208"/>
      <c r="U169" s="208"/>
      <c r="V169" s="208"/>
      <c r="W169" s="208"/>
      <c r="X169" s="208"/>
      <c r="Y169" s="208"/>
      <c r="Z169" s="208"/>
      <c r="AA169" s="208"/>
      <c r="AB169" s="208"/>
      <c r="AC169" s="208"/>
      <c r="AD169" s="208"/>
      <c r="AE169" s="208"/>
      <c r="AF169" s="208"/>
      <c r="AG169" s="208"/>
      <c r="AH169" s="208"/>
      <c r="AI169" s="208"/>
      <c r="AJ169" s="208"/>
      <c r="AK169" s="208"/>
      <c r="AL169" s="208"/>
      <c r="AM169" s="208"/>
      <c r="AN169" s="208"/>
      <c r="AO169" s="208"/>
      <c r="AP169" s="208"/>
      <c r="AQ169" s="208"/>
      <c r="AR169" s="208"/>
      <c r="AS169" s="208"/>
      <c r="AT169" s="208"/>
      <c r="AU169" s="208"/>
      <c r="AV169" s="208"/>
      <c r="AW169" s="208"/>
      <c r="AX169" s="208"/>
      <c r="AY169" s="208"/>
      <c r="AZ169" s="209"/>
      <c r="BA169" s="208"/>
      <c r="BB169" s="208"/>
      <c r="BC169" s="208"/>
      <c r="BD169" s="210"/>
      <c r="BE169" s="208"/>
      <c r="BF169" s="208"/>
      <c r="BG169" s="208"/>
      <c r="BH169" s="208"/>
      <c r="BI169" s="208"/>
      <c r="BJ169" s="208"/>
      <c r="BK169" s="208"/>
      <c r="BL169" s="208"/>
      <c r="BM169" s="208"/>
      <c r="BN169" s="208"/>
      <c r="BO169" s="208"/>
      <c r="BP169" s="208"/>
      <c r="BQ169" s="208"/>
      <c r="BR169" s="208"/>
      <c r="BS169" s="208"/>
      <c r="BT169" s="208"/>
      <c r="BU169" s="208"/>
      <c r="BV169" s="208"/>
      <c r="BW169" s="208"/>
      <c r="BX169" s="208"/>
      <c r="BY169" s="208"/>
    </row>
    <row r="170" spans="1:77">
      <c r="A170" s="227"/>
      <c r="B170" s="208"/>
      <c r="C170" s="248"/>
      <c r="D170" s="248"/>
      <c r="E170" s="208"/>
      <c r="F170" s="208"/>
      <c r="G170" s="208"/>
      <c r="H170" s="208"/>
      <c r="I170" s="208"/>
      <c r="J170" s="208"/>
      <c r="K170" s="208"/>
      <c r="L170" s="208"/>
      <c r="M170" s="208"/>
      <c r="N170" s="208"/>
      <c r="O170" s="208"/>
      <c r="P170" s="208"/>
      <c r="Q170" s="208"/>
      <c r="R170" s="208"/>
      <c r="S170" s="208"/>
      <c r="T170" s="208"/>
      <c r="U170" s="208"/>
      <c r="V170" s="208"/>
      <c r="W170" s="208"/>
      <c r="X170" s="208"/>
      <c r="Y170" s="208"/>
      <c r="Z170" s="208"/>
      <c r="AA170" s="208"/>
      <c r="AB170" s="208"/>
      <c r="AC170" s="208"/>
      <c r="AD170" s="208"/>
      <c r="AE170" s="208"/>
      <c r="AF170" s="208"/>
      <c r="AG170" s="208"/>
      <c r="AH170" s="208"/>
      <c r="AI170" s="208"/>
      <c r="AJ170" s="208"/>
      <c r="AK170" s="208"/>
      <c r="AL170" s="208"/>
      <c r="AM170" s="208"/>
      <c r="AN170" s="208"/>
      <c r="AO170" s="208"/>
      <c r="AP170" s="208"/>
      <c r="AQ170" s="208"/>
      <c r="AR170" s="208"/>
      <c r="AS170" s="208"/>
      <c r="AT170" s="208"/>
      <c r="AU170" s="208"/>
      <c r="AV170" s="208"/>
      <c r="AW170" s="208"/>
      <c r="AX170" s="208"/>
      <c r="AY170" s="208"/>
      <c r="AZ170" s="209"/>
      <c r="BA170" s="208"/>
      <c r="BB170" s="208"/>
      <c r="BC170" s="208"/>
      <c r="BD170" s="210"/>
      <c r="BE170" s="208"/>
      <c r="BF170" s="208"/>
      <c r="BG170" s="208"/>
      <c r="BH170" s="208"/>
      <c r="BI170" s="208"/>
      <c r="BJ170" s="208"/>
      <c r="BK170" s="208"/>
      <c r="BL170" s="208"/>
      <c r="BM170" s="208"/>
      <c r="BN170" s="208"/>
      <c r="BO170" s="208"/>
      <c r="BP170" s="208"/>
      <c r="BQ170" s="208"/>
      <c r="BR170" s="208"/>
      <c r="BS170" s="208"/>
      <c r="BT170" s="208"/>
      <c r="BU170" s="208"/>
      <c r="BV170" s="208"/>
      <c r="BW170" s="208"/>
      <c r="BX170" s="208"/>
      <c r="BY170" s="208"/>
    </row>
    <row r="171" spans="1:77">
      <c r="A171" s="227"/>
      <c r="B171" s="208"/>
      <c r="C171" s="248"/>
      <c r="D171" s="248"/>
      <c r="E171" s="208"/>
      <c r="F171" s="208"/>
      <c r="G171" s="208"/>
      <c r="H171" s="208"/>
      <c r="I171" s="208"/>
      <c r="J171" s="208"/>
      <c r="K171" s="208"/>
      <c r="L171" s="208"/>
      <c r="M171" s="208"/>
      <c r="N171" s="208"/>
      <c r="O171" s="208"/>
      <c r="P171" s="208"/>
      <c r="Q171" s="208"/>
      <c r="R171" s="208"/>
      <c r="S171" s="208"/>
      <c r="T171" s="208"/>
      <c r="U171" s="208"/>
      <c r="V171" s="208"/>
      <c r="W171" s="208"/>
      <c r="X171" s="208"/>
      <c r="Y171" s="208"/>
      <c r="Z171" s="208"/>
      <c r="AA171" s="208"/>
      <c r="AB171" s="208"/>
      <c r="AC171" s="208"/>
      <c r="AD171" s="208"/>
      <c r="AE171" s="208"/>
      <c r="AF171" s="208"/>
      <c r="AG171" s="208"/>
      <c r="AH171" s="208"/>
      <c r="AI171" s="208"/>
      <c r="AJ171" s="208"/>
      <c r="AK171" s="208"/>
      <c r="AL171" s="208"/>
      <c r="AM171" s="208"/>
      <c r="AN171" s="208"/>
      <c r="AO171" s="208"/>
      <c r="AP171" s="208"/>
      <c r="AQ171" s="208"/>
      <c r="AR171" s="208"/>
      <c r="AS171" s="208"/>
      <c r="AT171" s="208"/>
      <c r="AU171" s="208"/>
      <c r="AV171" s="208"/>
      <c r="AW171" s="208"/>
      <c r="AX171" s="208"/>
      <c r="AY171" s="208"/>
      <c r="AZ171" s="209"/>
      <c r="BA171" s="208"/>
      <c r="BB171" s="208"/>
      <c r="BC171" s="208"/>
      <c r="BD171" s="210"/>
      <c r="BE171" s="208"/>
      <c r="BF171" s="208"/>
      <c r="BG171" s="208"/>
      <c r="BH171" s="208"/>
      <c r="BI171" s="208"/>
      <c r="BJ171" s="208"/>
      <c r="BK171" s="208"/>
      <c r="BL171" s="208"/>
      <c r="BM171" s="208"/>
      <c r="BN171" s="208"/>
      <c r="BO171" s="208"/>
      <c r="BP171" s="208"/>
      <c r="BQ171" s="208"/>
      <c r="BR171" s="208"/>
      <c r="BS171" s="208"/>
      <c r="BT171" s="208"/>
      <c r="BU171" s="208"/>
      <c r="BV171" s="208"/>
      <c r="BW171" s="208"/>
      <c r="BX171" s="208"/>
      <c r="BY171" s="208"/>
    </row>
    <row r="172" spans="1:77">
      <c r="A172" s="227"/>
      <c r="B172" s="208"/>
      <c r="C172" s="248"/>
      <c r="D172" s="248"/>
      <c r="E172" s="208"/>
      <c r="F172" s="208"/>
      <c r="G172" s="208"/>
      <c r="H172" s="208"/>
      <c r="I172" s="208"/>
      <c r="J172" s="208"/>
      <c r="K172" s="208"/>
      <c r="L172" s="208"/>
      <c r="M172" s="208"/>
      <c r="N172" s="208"/>
      <c r="O172" s="208"/>
      <c r="P172" s="208"/>
      <c r="Q172" s="208"/>
      <c r="R172" s="208"/>
      <c r="S172" s="208"/>
      <c r="T172" s="208"/>
      <c r="U172" s="208"/>
      <c r="V172" s="208"/>
      <c r="W172" s="208"/>
      <c r="X172" s="208"/>
      <c r="Y172" s="208"/>
      <c r="Z172" s="208"/>
      <c r="AA172" s="208"/>
      <c r="AB172" s="208"/>
      <c r="AC172" s="208"/>
      <c r="AD172" s="208"/>
      <c r="AE172" s="208"/>
      <c r="AF172" s="208"/>
      <c r="AG172" s="208"/>
      <c r="AH172" s="208"/>
      <c r="AI172" s="208"/>
      <c r="AJ172" s="208"/>
      <c r="AK172" s="208"/>
      <c r="AL172" s="208"/>
      <c r="AM172" s="208"/>
      <c r="AN172" s="208"/>
      <c r="AO172" s="208"/>
      <c r="AP172" s="208"/>
      <c r="AQ172" s="208"/>
      <c r="AR172" s="208"/>
      <c r="AS172" s="208"/>
      <c r="AT172" s="208"/>
      <c r="AU172" s="208"/>
      <c r="AV172" s="208"/>
      <c r="AW172" s="208"/>
      <c r="AX172" s="208"/>
      <c r="AY172" s="208"/>
      <c r="AZ172" s="209"/>
      <c r="BA172" s="208"/>
      <c r="BB172" s="208"/>
      <c r="BC172" s="208"/>
      <c r="BD172" s="210"/>
      <c r="BE172" s="208"/>
      <c r="BF172" s="208"/>
      <c r="BG172" s="208"/>
      <c r="BH172" s="208"/>
      <c r="BI172" s="208"/>
      <c r="BJ172" s="208"/>
      <c r="BK172" s="208"/>
      <c r="BL172" s="208"/>
      <c r="BM172" s="208"/>
      <c r="BN172" s="208"/>
      <c r="BO172" s="208"/>
      <c r="BP172" s="208"/>
      <c r="BQ172" s="208"/>
      <c r="BR172" s="208"/>
      <c r="BS172" s="208"/>
      <c r="BT172" s="208"/>
      <c r="BU172" s="208"/>
      <c r="BV172" s="208"/>
      <c r="BW172" s="208"/>
      <c r="BX172" s="208"/>
      <c r="BY172" s="208"/>
    </row>
    <row r="173" spans="1:77">
      <c r="A173" s="227"/>
      <c r="B173" s="208"/>
      <c r="C173" s="248"/>
      <c r="D173" s="248"/>
      <c r="E173" s="208"/>
      <c r="F173" s="208"/>
      <c r="G173" s="208"/>
      <c r="H173" s="208"/>
      <c r="I173" s="208"/>
      <c r="J173" s="208"/>
      <c r="K173" s="208"/>
      <c r="L173" s="208"/>
      <c r="M173" s="208"/>
      <c r="N173" s="208"/>
      <c r="O173" s="208"/>
      <c r="P173" s="208"/>
      <c r="Q173" s="208"/>
      <c r="R173" s="208"/>
      <c r="S173" s="208"/>
      <c r="T173" s="208"/>
      <c r="U173" s="208"/>
      <c r="V173" s="208"/>
      <c r="W173" s="208"/>
      <c r="X173" s="208"/>
      <c r="Y173" s="208"/>
      <c r="Z173" s="208"/>
      <c r="AA173" s="208"/>
      <c r="AB173" s="208"/>
      <c r="AC173" s="208"/>
      <c r="AD173" s="208"/>
      <c r="AE173" s="208"/>
      <c r="AF173" s="208"/>
      <c r="AG173" s="208"/>
      <c r="AH173" s="208"/>
      <c r="AI173" s="208"/>
      <c r="AJ173" s="208"/>
      <c r="AK173" s="208"/>
      <c r="AL173" s="208"/>
      <c r="AM173" s="208"/>
      <c r="AN173" s="208"/>
      <c r="AO173" s="208"/>
      <c r="AP173" s="208"/>
      <c r="AQ173" s="208"/>
      <c r="AR173" s="208"/>
      <c r="AS173" s="208"/>
      <c r="AT173" s="208"/>
      <c r="AU173" s="208"/>
      <c r="AV173" s="208"/>
      <c r="AW173" s="208"/>
      <c r="AX173" s="208"/>
      <c r="AY173" s="208"/>
      <c r="AZ173" s="209"/>
      <c r="BA173" s="208"/>
      <c r="BB173" s="208"/>
      <c r="BC173" s="208"/>
      <c r="BD173" s="210"/>
      <c r="BE173" s="208"/>
      <c r="BF173" s="208"/>
      <c r="BG173" s="208"/>
      <c r="BH173" s="208"/>
      <c r="BI173" s="208"/>
      <c r="BJ173" s="208"/>
      <c r="BK173" s="208"/>
      <c r="BL173" s="208"/>
      <c r="BM173" s="208"/>
      <c r="BN173" s="208"/>
      <c r="BO173" s="208"/>
      <c r="BP173" s="208"/>
      <c r="BQ173" s="208"/>
      <c r="BR173" s="208"/>
      <c r="BS173" s="208"/>
      <c r="BT173" s="208"/>
      <c r="BU173" s="208"/>
      <c r="BV173" s="208"/>
      <c r="BW173" s="208"/>
      <c r="BX173" s="208"/>
      <c r="BY173" s="208"/>
    </row>
    <row r="174" spans="1:77">
      <c r="A174" s="227"/>
      <c r="B174" s="208"/>
      <c r="C174" s="248"/>
      <c r="D174" s="248"/>
      <c r="E174" s="208"/>
      <c r="F174" s="208"/>
      <c r="G174" s="208"/>
      <c r="H174" s="208"/>
      <c r="I174" s="208"/>
      <c r="J174" s="208"/>
      <c r="K174" s="208"/>
      <c r="L174" s="208"/>
      <c r="M174" s="208"/>
      <c r="N174" s="208"/>
      <c r="O174" s="208"/>
      <c r="P174" s="208"/>
      <c r="Q174" s="208"/>
      <c r="R174" s="208"/>
      <c r="S174" s="208"/>
      <c r="T174" s="208"/>
      <c r="U174" s="208"/>
      <c r="V174" s="208"/>
      <c r="W174" s="208"/>
      <c r="X174" s="208"/>
      <c r="Y174" s="208"/>
      <c r="Z174" s="208"/>
      <c r="AA174" s="208"/>
      <c r="AB174" s="208"/>
      <c r="AC174" s="208"/>
      <c r="AD174" s="208"/>
      <c r="AE174" s="208"/>
      <c r="AF174" s="208"/>
      <c r="AG174" s="208"/>
      <c r="AH174" s="208"/>
      <c r="AI174" s="208"/>
      <c r="AJ174" s="208"/>
      <c r="AK174" s="208"/>
      <c r="AL174" s="208"/>
      <c r="AM174" s="208"/>
      <c r="AN174" s="208"/>
      <c r="AO174" s="208"/>
      <c r="AP174" s="208"/>
      <c r="AQ174" s="208"/>
      <c r="AR174" s="208"/>
      <c r="AS174" s="208"/>
      <c r="AT174" s="208"/>
      <c r="AU174" s="208"/>
      <c r="AV174" s="208"/>
      <c r="AW174" s="208"/>
      <c r="AX174" s="208"/>
      <c r="AY174" s="208"/>
      <c r="AZ174" s="209"/>
      <c r="BA174" s="208"/>
      <c r="BB174" s="208"/>
      <c r="BC174" s="208"/>
      <c r="BD174" s="210"/>
      <c r="BE174" s="208"/>
      <c r="BF174" s="208"/>
      <c r="BG174" s="208"/>
      <c r="BH174" s="208"/>
      <c r="BI174" s="208"/>
      <c r="BJ174" s="208"/>
      <c r="BK174" s="208"/>
      <c r="BL174" s="208"/>
      <c r="BM174" s="208"/>
      <c r="BN174" s="208"/>
      <c r="BO174" s="208"/>
      <c r="BP174" s="208"/>
      <c r="BQ174" s="208"/>
      <c r="BR174" s="208"/>
      <c r="BS174" s="208"/>
      <c r="BT174" s="208"/>
      <c r="BU174" s="208"/>
      <c r="BV174" s="208"/>
      <c r="BW174" s="208"/>
      <c r="BX174" s="208"/>
      <c r="BY174" s="208"/>
    </row>
    <row r="175" spans="1:77">
      <c r="A175" s="227"/>
      <c r="B175" s="208"/>
      <c r="C175" s="248"/>
      <c r="D175" s="248"/>
      <c r="E175" s="208"/>
      <c r="F175" s="208"/>
      <c r="G175" s="208"/>
      <c r="H175" s="208"/>
      <c r="I175" s="208"/>
      <c r="J175" s="208"/>
      <c r="K175" s="208"/>
      <c r="L175" s="208"/>
      <c r="M175" s="208"/>
      <c r="N175" s="208"/>
      <c r="O175" s="208"/>
      <c r="P175" s="208"/>
      <c r="Q175" s="208"/>
      <c r="R175" s="208"/>
      <c r="S175" s="208"/>
      <c r="T175" s="208"/>
      <c r="U175" s="208"/>
      <c r="V175" s="208"/>
      <c r="W175" s="208"/>
      <c r="X175" s="208"/>
      <c r="Y175" s="208"/>
      <c r="Z175" s="208"/>
      <c r="AA175" s="208"/>
      <c r="AB175" s="208"/>
      <c r="AC175" s="208"/>
      <c r="AD175" s="208"/>
      <c r="AE175" s="208"/>
      <c r="AF175" s="208"/>
      <c r="AG175" s="208"/>
      <c r="AH175" s="208"/>
      <c r="AI175" s="208"/>
      <c r="AJ175" s="208"/>
      <c r="AK175" s="208"/>
      <c r="AL175" s="208"/>
      <c r="AM175" s="208"/>
      <c r="AN175" s="208"/>
      <c r="AO175" s="208"/>
      <c r="AP175" s="208"/>
      <c r="AQ175" s="208"/>
      <c r="AR175" s="208"/>
      <c r="AS175" s="208"/>
      <c r="AT175" s="208"/>
      <c r="AU175" s="208"/>
      <c r="AV175" s="208"/>
      <c r="AW175" s="208"/>
      <c r="AX175" s="208"/>
      <c r="AY175" s="208"/>
      <c r="AZ175" s="209"/>
      <c r="BA175" s="208"/>
      <c r="BB175" s="208"/>
      <c r="BC175" s="208"/>
      <c r="BD175" s="210"/>
      <c r="BE175" s="208"/>
      <c r="BF175" s="208"/>
      <c r="BG175" s="208"/>
      <c r="BH175" s="208"/>
      <c r="BI175" s="208"/>
      <c r="BJ175" s="208"/>
      <c r="BK175" s="208"/>
      <c r="BL175" s="208"/>
      <c r="BM175" s="208"/>
      <c r="BN175" s="208"/>
      <c r="BO175" s="208"/>
      <c r="BP175" s="208"/>
      <c r="BQ175" s="208"/>
      <c r="BR175" s="208"/>
      <c r="BS175" s="208"/>
      <c r="BT175" s="208"/>
      <c r="BU175" s="208"/>
      <c r="BV175" s="208"/>
      <c r="BW175" s="208"/>
      <c r="BX175" s="208"/>
      <c r="BY175" s="208"/>
    </row>
    <row r="176" spans="1:77">
      <c r="A176" s="227"/>
      <c r="B176" s="208"/>
      <c r="C176" s="248"/>
      <c r="D176" s="248"/>
      <c r="E176" s="208"/>
      <c r="F176" s="208"/>
      <c r="G176" s="208"/>
      <c r="H176" s="208"/>
      <c r="I176" s="208"/>
      <c r="J176" s="208"/>
      <c r="K176" s="208"/>
      <c r="L176" s="208"/>
      <c r="M176" s="208"/>
      <c r="N176" s="208"/>
      <c r="O176" s="208"/>
      <c r="P176" s="208"/>
      <c r="Q176" s="208"/>
      <c r="R176" s="208"/>
      <c r="S176" s="208"/>
      <c r="T176" s="208"/>
      <c r="U176" s="208"/>
      <c r="V176" s="208"/>
      <c r="W176" s="208"/>
      <c r="X176" s="208"/>
      <c r="Y176" s="208"/>
      <c r="Z176" s="208"/>
      <c r="AA176" s="208"/>
      <c r="AB176" s="208"/>
      <c r="AC176" s="208"/>
      <c r="AD176" s="208"/>
      <c r="AE176" s="208"/>
      <c r="AF176" s="208"/>
      <c r="AG176" s="208"/>
      <c r="AH176" s="208"/>
      <c r="AI176" s="208"/>
      <c r="AJ176" s="208"/>
      <c r="AK176" s="208"/>
      <c r="AL176" s="208"/>
      <c r="AM176" s="208"/>
      <c r="AN176" s="208"/>
      <c r="AO176" s="208"/>
      <c r="AP176" s="208"/>
      <c r="AQ176" s="208"/>
      <c r="AR176" s="208"/>
      <c r="AS176" s="208"/>
      <c r="AT176" s="208"/>
      <c r="AU176" s="208"/>
      <c r="AV176" s="208"/>
      <c r="AW176" s="208"/>
      <c r="AX176" s="208"/>
      <c r="AY176" s="208"/>
      <c r="AZ176" s="209"/>
      <c r="BA176" s="208"/>
      <c r="BB176" s="208"/>
      <c r="BC176" s="208"/>
      <c r="BD176" s="210"/>
      <c r="BE176" s="208"/>
      <c r="BF176" s="208"/>
      <c r="BG176" s="208"/>
      <c r="BH176" s="208"/>
      <c r="BI176" s="208"/>
      <c r="BJ176" s="208"/>
      <c r="BK176" s="208"/>
      <c r="BL176" s="208"/>
      <c r="BM176" s="208"/>
      <c r="BN176" s="208"/>
      <c r="BO176" s="208"/>
      <c r="BP176" s="208"/>
      <c r="BQ176" s="208"/>
      <c r="BR176" s="208"/>
      <c r="BS176" s="208"/>
      <c r="BT176" s="208"/>
      <c r="BU176" s="208"/>
      <c r="BV176" s="208"/>
      <c r="BW176" s="208"/>
      <c r="BX176" s="208"/>
      <c r="BY176" s="208"/>
    </row>
    <row r="177" spans="1:77">
      <c r="A177" s="227"/>
      <c r="B177" s="208"/>
      <c r="C177" s="248"/>
      <c r="D177" s="248"/>
      <c r="E177" s="208"/>
      <c r="F177" s="208"/>
      <c r="G177" s="208"/>
      <c r="H177" s="208"/>
      <c r="I177" s="208"/>
      <c r="J177" s="208"/>
      <c r="K177" s="208"/>
      <c r="L177" s="208"/>
      <c r="M177" s="208"/>
      <c r="N177" s="208"/>
      <c r="O177" s="208"/>
      <c r="P177" s="208"/>
      <c r="Q177" s="208"/>
      <c r="R177" s="208"/>
      <c r="S177" s="208"/>
      <c r="T177" s="208"/>
      <c r="U177" s="208"/>
      <c r="V177" s="208"/>
      <c r="W177" s="208"/>
      <c r="X177" s="208"/>
      <c r="Y177" s="208"/>
      <c r="Z177" s="208"/>
      <c r="AA177" s="208"/>
      <c r="AB177" s="208"/>
      <c r="AC177" s="208"/>
      <c r="AD177" s="208"/>
      <c r="AE177" s="208"/>
      <c r="AF177" s="208"/>
      <c r="AG177" s="208"/>
      <c r="AH177" s="208"/>
      <c r="AI177" s="208"/>
      <c r="AJ177" s="208"/>
      <c r="AK177" s="208"/>
      <c r="AL177" s="208"/>
      <c r="AM177" s="208"/>
      <c r="AN177" s="208"/>
      <c r="AO177" s="208"/>
      <c r="AP177" s="208"/>
      <c r="AQ177" s="208"/>
      <c r="AR177" s="208"/>
      <c r="AS177" s="208"/>
      <c r="AT177" s="208"/>
      <c r="AU177" s="208"/>
      <c r="AV177" s="208"/>
      <c r="AW177" s="208"/>
      <c r="AX177" s="208"/>
      <c r="AY177" s="208"/>
      <c r="AZ177" s="209"/>
      <c r="BA177" s="208"/>
      <c r="BB177" s="208"/>
      <c r="BC177" s="208"/>
      <c r="BD177" s="210"/>
      <c r="BE177" s="208"/>
      <c r="BF177" s="208"/>
      <c r="BG177" s="208"/>
      <c r="BH177" s="208"/>
      <c r="BI177" s="208"/>
      <c r="BJ177" s="208"/>
      <c r="BK177" s="208"/>
      <c r="BL177" s="208"/>
      <c r="BM177" s="208"/>
      <c r="BN177" s="208"/>
      <c r="BO177" s="208"/>
      <c r="BP177" s="208"/>
      <c r="BQ177" s="208"/>
      <c r="BR177" s="208"/>
      <c r="BS177" s="208"/>
      <c r="BT177" s="208"/>
      <c r="BU177" s="208"/>
      <c r="BV177" s="208"/>
      <c r="BW177" s="208"/>
      <c r="BX177" s="208"/>
      <c r="BY177" s="208"/>
    </row>
    <row r="178" spans="1:77">
      <c r="A178" s="227"/>
      <c r="B178" s="208"/>
      <c r="C178" s="248"/>
      <c r="D178" s="248"/>
      <c r="E178" s="208"/>
      <c r="F178" s="208"/>
      <c r="G178" s="208"/>
      <c r="H178" s="208"/>
      <c r="I178" s="208"/>
      <c r="J178" s="208"/>
      <c r="K178" s="208"/>
      <c r="L178" s="208"/>
      <c r="M178" s="208"/>
      <c r="N178" s="208"/>
      <c r="O178" s="208"/>
      <c r="P178" s="208"/>
      <c r="Q178" s="208"/>
      <c r="R178" s="208"/>
      <c r="S178" s="208"/>
      <c r="T178" s="208"/>
      <c r="U178" s="208"/>
      <c r="V178" s="208"/>
      <c r="W178" s="208"/>
      <c r="X178" s="208"/>
      <c r="Y178" s="208"/>
      <c r="Z178" s="208"/>
      <c r="AA178" s="208"/>
      <c r="AB178" s="208"/>
      <c r="AC178" s="208"/>
      <c r="AD178" s="208"/>
      <c r="AE178" s="208"/>
      <c r="AF178" s="208"/>
      <c r="AG178" s="208"/>
      <c r="AH178" s="208"/>
      <c r="AI178" s="208"/>
      <c r="AJ178" s="208"/>
      <c r="AK178" s="208"/>
      <c r="AL178" s="208"/>
      <c r="AM178" s="208"/>
      <c r="AN178" s="208"/>
      <c r="AO178" s="208"/>
      <c r="AP178" s="208"/>
      <c r="AQ178" s="208"/>
      <c r="AR178" s="208"/>
      <c r="AS178" s="208"/>
      <c r="AT178" s="208"/>
      <c r="AU178" s="208"/>
      <c r="AV178" s="208"/>
      <c r="AW178" s="208"/>
      <c r="AX178" s="208"/>
      <c r="AY178" s="208"/>
      <c r="AZ178" s="209"/>
      <c r="BA178" s="208"/>
      <c r="BB178" s="208"/>
      <c r="BC178" s="208"/>
      <c r="BD178" s="210"/>
      <c r="BE178" s="208"/>
      <c r="BF178" s="208"/>
      <c r="BG178" s="208"/>
      <c r="BH178" s="208"/>
      <c r="BI178" s="208"/>
      <c r="BJ178" s="208"/>
      <c r="BK178" s="208"/>
      <c r="BL178" s="208"/>
      <c r="BM178" s="208"/>
      <c r="BN178" s="208"/>
      <c r="BO178" s="208"/>
      <c r="BP178" s="208"/>
      <c r="BQ178" s="208"/>
      <c r="BR178" s="208"/>
      <c r="BS178" s="208"/>
      <c r="BT178" s="208"/>
      <c r="BU178" s="208"/>
      <c r="BV178" s="208"/>
      <c r="BW178" s="208"/>
      <c r="BX178" s="208"/>
      <c r="BY178" s="208"/>
    </row>
    <row r="179" spans="1:77">
      <c r="A179" s="227"/>
      <c r="B179" s="208"/>
      <c r="C179" s="248"/>
      <c r="D179" s="248"/>
      <c r="E179" s="208"/>
      <c r="F179" s="208"/>
      <c r="G179" s="208"/>
      <c r="H179" s="208"/>
      <c r="I179" s="208"/>
      <c r="J179" s="208"/>
      <c r="K179" s="208"/>
      <c r="L179" s="208"/>
      <c r="M179" s="208"/>
      <c r="N179" s="208"/>
      <c r="O179" s="208"/>
      <c r="P179" s="208"/>
      <c r="Q179" s="208"/>
      <c r="R179" s="208"/>
      <c r="S179" s="208"/>
      <c r="T179" s="208"/>
      <c r="U179" s="208"/>
      <c r="V179" s="208"/>
      <c r="W179" s="208"/>
      <c r="X179" s="208"/>
      <c r="Y179" s="208"/>
      <c r="Z179" s="208"/>
      <c r="AA179" s="208"/>
      <c r="AB179" s="208"/>
      <c r="AC179" s="208"/>
      <c r="AD179" s="208"/>
      <c r="AE179" s="208"/>
      <c r="AF179" s="208"/>
      <c r="AG179" s="208"/>
      <c r="AH179" s="208"/>
      <c r="AI179" s="208"/>
      <c r="AJ179" s="208"/>
      <c r="AK179" s="208"/>
      <c r="AL179" s="208"/>
      <c r="AM179" s="208"/>
      <c r="AN179" s="208"/>
      <c r="AO179" s="208"/>
      <c r="AP179" s="208"/>
      <c r="AQ179" s="208"/>
      <c r="AR179" s="208"/>
      <c r="AS179" s="208"/>
      <c r="AT179" s="208"/>
      <c r="AU179" s="208"/>
      <c r="AV179" s="208"/>
      <c r="AW179" s="208"/>
      <c r="AX179" s="208"/>
      <c r="AY179" s="208"/>
      <c r="AZ179" s="209"/>
      <c r="BA179" s="208"/>
      <c r="BB179" s="208"/>
      <c r="BC179" s="208"/>
      <c r="BD179" s="210"/>
      <c r="BE179" s="208"/>
      <c r="BF179" s="208"/>
      <c r="BG179" s="208"/>
      <c r="BH179" s="208"/>
      <c r="BI179" s="208"/>
      <c r="BJ179" s="208"/>
      <c r="BK179" s="208"/>
      <c r="BL179" s="208"/>
      <c r="BM179" s="208"/>
      <c r="BN179" s="208"/>
      <c r="BO179" s="208"/>
      <c r="BP179" s="208"/>
      <c r="BQ179" s="208"/>
      <c r="BR179" s="208"/>
      <c r="BS179" s="208"/>
      <c r="BT179" s="208"/>
      <c r="BU179" s="208"/>
      <c r="BV179" s="208"/>
      <c r="BW179" s="208"/>
      <c r="BX179" s="208"/>
      <c r="BY179" s="208"/>
    </row>
    <row r="180" spans="1:77">
      <c r="A180" s="227"/>
      <c r="B180" s="208"/>
      <c r="C180" s="248"/>
      <c r="D180" s="248"/>
      <c r="E180" s="208"/>
      <c r="F180" s="208"/>
      <c r="G180" s="208"/>
      <c r="H180" s="208"/>
      <c r="I180" s="208"/>
      <c r="J180" s="208"/>
      <c r="K180" s="208"/>
      <c r="L180" s="208"/>
      <c r="M180" s="208"/>
      <c r="N180" s="208"/>
      <c r="O180" s="208"/>
      <c r="P180" s="208"/>
      <c r="Q180" s="208"/>
      <c r="R180" s="208"/>
      <c r="S180" s="208"/>
      <c r="T180" s="208"/>
      <c r="U180" s="208"/>
      <c r="V180" s="208"/>
      <c r="W180" s="208"/>
      <c r="X180" s="208"/>
      <c r="Y180" s="208"/>
      <c r="Z180" s="208"/>
      <c r="AA180" s="208"/>
      <c r="AB180" s="208"/>
      <c r="AC180" s="208"/>
      <c r="AD180" s="208"/>
      <c r="AE180" s="208"/>
      <c r="AF180" s="208"/>
      <c r="AG180" s="208"/>
      <c r="AH180" s="208"/>
      <c r="AI180" s="208"/>
      <c r="AJ180" s="208"/>
      <c r="AK180" s="208"/>
      <c r="AL180" s="208"/>
      <c r="AM180" s="208"/>
      <c r="AN180" s="208"/>
      <c r="AO180" s="208"/>
      <c r="AP180" s="208"/>
      <c r="AQ180" s="208"/>
      <c r="AR180" s="208"/>
      <c r="AS180" s="208"/>
      <c r="AT180" s="208"/>
      <c r="AU180" s="208"/>
      <c r="AV180" s="208"/>
      <c r="AW180" s="208"/>
      <c r="AX180" s="208"/>
      <c r="AY180" s="208"/>
      <c r="AZ180" s="209"/>
      <c r="BA180" s="208"/>
      <c r="BB180" s="208"/>
      <c r="BC180" s="208"/>
      <c r="BD180" s="210"/>
      <c r="BE180" s="208"/>
      <c r="BF180" s="208"/>
      <c r="BG180" s="208"/>
      <c r="BH180" s="208"/>
      <c r="BI180" s="208"/>
      <c r="BJ180" s="208"/>
      <c r="BK180" s="208"/>
      <c r="BL180" s="208"/>
      <c r="BM180" s="208"/>
      <c r="BN180" s="208"/>
      <c r="BO180" s="208"/>
      <c r="BP180" s="208"/>
      <c r="BQ180" s="208"/>
      <c r="BR180" s="208"/>
      <c r="BS180" s="208"/>
      <c r="BT180" s="208"/>
      <c r="BU180" s="208"/>
      <c r="BV180" s="208"/>
      <c r="BW180" s="208"/>
      <c r="BX180" s="208"/>
      <c r="BY180" s="208"/>
    </row>
    <row r="181" spans="1:77">
      <c r="A181" s="227"/>
      <c r="B181" s="208"/>
      <c r="C181" s="248"/>
      <c r="D181" s="248"/>
      <c r="E181" s="208"/>
      <c r="F181" s="208"/>
      <c r="G181" s="208"/>
      <c r="H181" s="208"/>
      <c r="I181" s="208"/>
      <c r="J181" s="208"/>
      <c r="K181" s="208"/>
      <c r="L181" s="208"/>
      <c r="M181" s="208"/>
      <c r="N181" s="208"/>
      <c r="O181" s="208"/>
      <c r="P181" s="208"/>
      <c r="Q181" s="208"/>
      <c r="R181" s="208"/>
      <c r="S181" s="208"/>
      <c r="T181" s="208"/>
      <c r="U181" s="208"/>
      <c r="V181" s="208"/>
      <c r="W181" s="208"/>
      <c r="X181" s="208"/>
      <c r="Y181" s="208"/>
      <c r="Z181" s="208"/>
      <c r="AA181" s="208"/>
      <c r="AB181" s="208"/>
      <c r="AC181" s="208"/>
      <c r="AD181" s="208"/>
      <c r="AE181" s="208"/>
      <c r="AF181" s="208"/>
      <c r="AG181" s="208"/>
      <c r="AH181" s="208"/>
      <c r="AI181" s="208"/>
      <c r="AJ181" s="208"/>
      <c r="AK181" s="208"/>
      <c r="AL181" s="208"/>
      <c r="AM181" s="208"/>
      <c r="AN181" s="208"/>
      <c r="AO181" s="208"/>
      <c r="AP181" s="208"/>
      <c r="AQ181" s="208"/>
      <c r="AR181" s="208"/>
      <c r="AS181" s="208"/>
      <c r="AT181" s="208"/>
      <c r="AU181" s="208"/>
      <c r="AV181" s="208"/>
      <c r="AW181" s="208"/>
      <c r="AX181" s="208"/>
      <c r="AY181" s="208"/>
      <c r="AZ181" s="209"/>
      <c r="BA181" s="208"/>
      <c r="BB181" s="208"/>
      <c r="BC181" s="208"/>
      <c r="BD181" s="210"/>
      <c r="BE181" s="208"/>
      <c r="BF181" s="208"/>
      <c r="BG181" s="208"/>
      <c r="BH181" s="208"/>
      <c r="BI181" s="208"/>
      <c r="BJ181" s="208"/>
      <c r="BK181" s="208"/>
      <c r="BL181" s="208"/>
      <c r="BM181" s="208"/>
      <c r="BN181" s="208"/>
      <c r="BO181" s="208"/>
      <c r="BP181" s="208"/>
      <c r="BQ181" s="208"/>
      <c r="BR181" s="208"/>
      <c r="BS181" s="208"/>
      <c r="BT181" s="208"/>
      <c r="BU181" s="208"/>
      <c r="BV181" s="208"/>
      <c r="BW181" s="208"/>
      <c r="BX181" s="208"/>
      <c r="BY181" s="208"/>
    </row>
    <row r="182" spans="1:77">
      <c r="A182" s="227"/>
      <c r="B182" s="208"/>
      <c r="C182" s="248"/>
      <c r="D182" s="248"/>
      <c r="E182" s="208"/>
      <c r="F182" s="208"/>
      <c r="G182" s="208"/>
      <c r="H182" s="208"/>
      <c r="I182" s="208"/>
      <c r="J182" s="208"/>
      <c r="K182" s="208"/>
      <c r="L182" s="208"/>
      <c r="M182" s="208"/>
      <c r="N182" s="208"/>
      <c r="O182" s="208"/>
      <c r="P182" s="208"/>
      <c r="Q182" s="208"/>
      <c r="R182" s="208"/>
      <c r="S182" s="208"/>
      <c r="T182" s="208"/>
      <c r="U182" s="208"/>
      <c r="V182" s="208"/>
      <c r="W182" s="208"/>
      <c r="X182" s="208"/>
      <c r="Y182" s="208"/>
      <c r="Z182" s="208"/>
      <c r="AA182" s="208"/>
      <c r="AB182" s="208"/>
      <c r="AC182" s="208"/>
      <c r="AD182" s="208"/>
      <c r="AE182" s="208"/>
      <c r="AF182" s="208"/>
      <c r="AG182" s="208"/>
      <c r="AH182" s="208"/>
      <c r="AI182" s="208"/>
      <c r="AJ182" s="208"/>
      <c r="AK182" s="208"/>
      <c r="AL182" s="208"/>
      <c r="AM182" s="208"/>
      <c r="AN182" s="208"/>
      <c r="AO182" s="208"/>
      <c r="AP182" s="208"/>
      <c r="AQ182" s="208"/>
      <c r="AR182" s="208"/>
      <c r="AS182" s="208"/>
      <c r="AT182" s="208"/>
      <c r="AU182" s="208"/>
      <c r="AV182" s="208"/>
      <c r="AW182" s="208"/>
      <c r="AX182" s="208"/>
      <c r="AY182" s="208"/>
      <c r="AZ182" s="209"/>
      <c r="BA182" s="208"/>
      <c r="BB182" s="208"/>
      <c r="BC182" s="208"/>
      <c r="BD182" s="210"/>
      <c r="BE182" s="208"/>
      <c r="BF182" s="208"/>
      <c r="BG182" s="208"/>
      <c r="BH182" s="208"/>
      <c r="BI182" s="208"/>
      <c r="BJ182" s="208"/>
      <c r="BK182" s="208"/>
      <c r="BL182" s="208"/>
      <c r="BM182" s="208"/>
      <c r="BN182" s="208"/>
      <c r="BO182" s="208"/>
      <c r="BP182" s="208"/>
      <c r="BQ182" s="208"/>
      <c r="BR182" s="208"/>
      <c r="BS182" s="208"/>
      <c r="BT182" s="208"/>
      <c r="BU182" s="208"/>
      <c r="BV182" s="208"/>
      <c r="BW182" s="208"/>
      <c r="BX182" s="208"/>
      <c r="BY182" s="208"/>
    </row>
    <row r="183" spans="1:77">
      <c r="A183" s="227"/>
      <c r="B183" s="208"/>
      <c r="C183" s="248"/>
      <c r="D183" s="248"/>
      <c r="E183" s="208"/>
      <c r="F183" s="208"/>
      <c r="G183" s="208"/>
      <c r="H183" s="208"/>
      <c r="I183" s="208"/>
      <c r="J183" s="208"/>
      <c r="K183" s="208"/>
      <c r="L183" s="208"/>
      <c r="M183" s="208"/>
      <c r="N183" s="208"/>
      <c r="O183" s="208"/>
      <c r="P183" s="208"/>
      <c r="Q183" s="208"/>
      <c r="R183" s="208"/>
      <c r="S183" s="208"/>
      <c r="T183" s="208"/>
      <c r="U183" s="208"/>
      <c r="V183" s="208"/>
      <c r="W183" s="208"/>
      <c r="X183" s="208"/>
      <c r="Y183" s="208"/>
      <c r="Z183" s="208"/>
      <c r="AA183" s="208"/>
      <c r="AB183" s="208"/>
      <c r="AC183" s="208"/>
      <c r="AD183" s="208"/>
      <c r="AE183" s="208"/>
      <c r="AF183" s="208"/>
      <c r="AG183" s="208"/>
      <c r="AH183" s="208"/>
      <c r="AI183" s="208"/>
      <c r="AJ183" s="208"/>
      <c r="AK183" s="208"/>
      <c r="AL183" s="208"/>
      <c r="AM183" s="208"/>
      <c r="AN183" s="208"/>
      <c r="AO183" s="208"/>
      <c r="AP183" s="208"/>
      <c r="AQ183" s="208"/>
      <c r="AR183" s="208"/>
      <c r="AS183" s="208"/>
      <c r="AT183" s="208"/>
      <c r="AU183" s="208"/>
      <c r="AV183" s="208"/>
      <c r="AW183" s="208"/>
      <c r="AX183" s="208"/>
      <c r="AY183" s="208"/>
      <c r="AZ183" s="209"/>
      <c r="BA183" s="208"/>
      <c r="BB183" s="208"/>
      <c r="BC183" s="208"/>
      <c r="BD183" s="210"/>
      <c r="BE183" s="208"/>
      <c r="BF183" s="208"/>
      <c r="BG183" s="208"/>
      <c r="BH183" s="208"/>
      <c r="BI183" s="208"/>
      <c r="BJ183" s="208"/>
      <c r="BK183" s="208"/>
      <c r="BL183" s="208"/>
      <c r="BM183" s="208"/>
      <c r="BN183" s="208"/>
      <c r="BO183" s="208"/>
      <c r="BP183" s="208"/>
      <c r="BQ183" s="208"/>
      <c r="BR183" s="208"/>
      <c r="BS183" s="208"/>
      <c r="BT183" s="208"/>
      <c r="BU183" s="208"/>
      <c r="BV183" s="208"/>
      <c r="BW183" s="208"/>
      <c r="BX183" s="208"/>
      <c r="BY183" s="208"/>
    </row>
    <row r="184" spans="1:77">
      <c r="A184" s="227"/>
      <c r="B184" s="208"/>
      <c r="C184" s="248"/>
      <c r="D184" s="248"/>
      <c r="E184" s="208"/>
      <c r="F184" s="208"/>
      <c r="G184" s="208"/>
      <c r="H184" s="208"/>
      <c r="I184" s="208"/>
      <c r="J184" s="208"/>
      <c r="K184" s="208"/>
      <c r="L184" s="208"/>
      <c r="M184" s="208"/>
      <c r="N184" s="208"/>
      <c r="O184" s="208"/>
      <c r="P184" s="208"/>
      <c r="Q184" s="208"/>
      <c r="R184" s="208"/>
      <c r="S184" s="208"/>
      <c r="T184" s="208"/>
      <c r="U184" s="208"/>
      <c r="V184" s="208"/>
      <c r="W184" s="208"/>
      <c r="X184" s="208"/>
      <c r="Y184" s="208"/>
      <c r="Z184" s="208"/>
      <c r="AA184" s="208"/>
      <c r="AB184" s="208"/>
      <c r="AC184" s="208"/>
      <c r="AD184" s="208"/>
      <c r="AE184" s="208"/>
      <c r="AF184" s="208"/>
      <c r="AG184" s="208"/>
      <c r="AH184" s="208"/>
      <c r="AI184" s="208"/>
      <c r="AJ184" s="208"/>
      <c r="AK184" s="208"/>
      <c r="AL184" s="208"/>
      <c r="AM184" s="208"/>
      <c r="AN184" s="208"/>
      <c r="AO184" s="208"/>
      <c r="AP184" s="208"/>
      <c r="AQ184" s="208"/>
      <c r="AR184" s="208"/>
      <c r="AS184" s="208"/>
      <c r="AT184" s="208"/>
      <c r="AU184" s="208"/>
      <c r="AV184" s="208"/>
      <c r="AW184" s="208"/>
      <c r="AX184" s="208"/>
      <c r="AY184" s="208"/>
      <c r="AZ184" s="209"/>
      <c r="BA184" s="208"/>
      <c r="BB184" s="208"/>
      <c r="BC184" s="208"/>
      <c r="BD184" s="210"/>
      <c r="BE184" s="208"/>
      <c r="BF184" s="208"/>
      <c r="BG184" s="208"/>
      <c r="BH184" s="208"/>
      <c r="BI184" s="208"/>
      <c r="BJ184" s="208"/>
      <c r="BK184" s="208"/>
      <c r="BL184" s="208"/>
      <c r="BM184" s="208"/>
      <c r="BN184" s="208"/>
      <c r="BO184" s="208"/>
      <c r="BP184" s="208"/>
      <c r="BQ184" s="208"/>
      <c r="BR184" s="208"/>
      <c r="BS184" s="208"/>
      <c r="BT184" s="208"/>
      <c r="BU184" s="208"/>
      <c r="BV184" s="208"/>
      <c r="BW184" s="208"/>
      <c r="BX184" s="208"/>
      <c r="BY184" s="208"/>
    </row>
    <row r="185" spans="1:77">
      <c r="A185" s="227"/>
      <c r="B185" s="208"/>
      <c r="C185" s="248"/>
      <c r="D185" s="248"/>
      <c r="E185" s="208"/>
      <c r="F185" s="208"/>
      <c r="G185" s="208"/>
      <c r="H185" s="208"/>
      <c r="I185" s="208"/>
      <c r="J185" s="208"/>
      <c r="K185" s="208"/>
      <c r="L185" s="208"/>
      <c r="M185" s="208"/>
      <c r="N185" s="208"/>
      <c r="O185" s="208"/>
      <c r="P185" s="208"/>
      <c r="Q185" s="208"/>
      <c r="R185" s="208"/>
      <c r="S185" s="208"/>
      <c r="T185" s="208"/>
      <c r="U185" s="208"/>
      <c r="V185" s="208"/>
      <c r="W185" s="208"/>
      <c r="X185" s="208"/>
      <c r="Y185" s="208"/>
      <c r="Z185" s="208"/>
      <c r="AA185" s="208"/>
      <c r="AB185" s="208"/>
      <c r="AC185" s="208"/>
      <c r="AD185" s="208"/>
      <c r="AE185" s="208"/>
      <c r="AF185" s="208"/>
      <c r="AG185" s="208"/>
      <c r="AH185" s="208"/>
      <c r="AI185" s="208"/>
      <c r="AJ185" s="208"/>
      <c r="AK185" s="208"/>
      <c r="AL185" s="208"/>
      <c r="AM185" s="208"/>
      <c r="AN185" s="208"/>
      <c r="AO185" s="208"/>
      <c r="AP185" s="208"/>
      <c r="AQ185" s="208"/>
      <c r="AR185" s="208"/>
      <c r="AS185" s="208"/>
      <c r="AT185" s="208"/>
      <c r="AU185" s="208"/>
      <c r="AV185" s="208"/>
      <c r="AW185" s="208"/>
      <c r="AX185" s="208"/>
      <c r="AY185" s="208"/>
      <c r="AZ185" s="209"/>
      <c r="BA185" s="208"/>
      <c r="BB185" s="208"/>
      <c r="BC185" s="208"/>
      <c r="BD185" s="210"/>
      <c r="BE185" s="208"/>
      <c r="BF185" s="208"/>
      <c r="BG185" s="208"/>
      <c r="BH185" s="208"/>
      <c r="BI185" s="208"/>
      <c r="BJ185" s="208"/>
      <c r="BK185" s="208"/>
      <c r="BL185" s="208"/>
      <c r="BM185" s="208"/>
      <c r="BN185" s="208"/>
      <c r="BO185" s="208"/>
      <c r="BP185" s="208"/>
      <c r="BQ185" s="208"/>
      <c r="BR185" s="208"/>
      <c r="BS185" s="208"/>
      <c r="BT185" s="208"/>
      <c r="BU185" s="208"/>
      <c r="BV185" s="208"/>
      <c r="BW185" s="208"/>
      <c r="BX185" s="208"/>
      <c r="BY185" s="208"/>
    </row>
    <row r="186" spans="1:77">
      <c r="A186" s="227"/>
      <c r="B186" s="208"/>
      <c r="C186" s="248"/>
      <c r="D186" s="248"/>
      <c r="E186" s="208"/>
      <c r="F186" s="208"/>
      <c r="G186" s="208"/>
      <c r="H186" s="208"/>
      <c r="I186" s="208"/>
      <c r="J186" s="208"/>
      <c r="K186" s="208"/>
      <c r="L186" s="208"/>
      <c r="M186" s="208"/>
      <c r="N186" s="208"/>
      <c r="O186" s="208"/>
      <c r="P186" s="208"/>
      <c r="Q186" s="208"/>
      <c r="R186" s="208"/>
      <c r="S186" s="208"/>
      <c r="T186" s="208"/>
      <c r="U186" s="208"/>
      <c r="V186" s="208"/>
      <c r="W186" s="208"/>
      <c r="X186" s="208"/>
      <c r="Y186" s="208"/>
      <c r="Z186" s="208"/>
      <c r="AA186" s="208"/>
      <c r="AB186" s="208"/>
      <c r="AC186" s="208"/>
      <c r="AD186" s="208"/>
      <c r="AE186" s="208"/>
      <c r="AF186" s="208"/>
      <c r="AG186" s="208"/>
      <c r="AH186" s="208"/>
      <c r="AI186" s="208"/>
      <c r="AJ186" s="208"/>
      <c r="AK186" s="208"/>
      <c r="AL186" s="208"/>
      <c r="AM186" s="208"/>
      <c r="AN186" s="208"/>
      <c r="AO186" s="208"/>
      <c r="AP186" s="208"/>
      <c r="AQ186" s="208"/>
      <c r="AR186" s="208"/>
      <c r="AS186" s="208"/>
      <c r="AT186" s="208"/>
      <c r="AU186" s="208"/>
      <c r="AV186" s="208"/>
      <c r="AW186" s="208"/>
      <c r="AX186" s="208"/>
      <c r="AY186" s="208"/>
      <c r="AZ186" s="209"/>
      <c r="BA186" s="208"/>
      <c r="BB186" s="208"/>
      <c r="BC186" s="208"/>
      <c r="BD186" s="210"/>
      <c r="BE186" s="208"/>
      <c r="BF186" s="208"/>
      <c r="BG186" s="208"/>
      <c r="BH186" s="208"/>
      <c r="BI186" s="208"/>
      <c r="BJ186" s="208"/>
      <c r="BK186" s="208"/>
      <c r="BL186" s="208"/>
      <c r="BM186" s="208"/>
      <c r="BN186" s="208"/>
      <c r="BO186" s="208"/>
      <c r="BP186" s="208"/>
      <c r="BQ186" s="208"/>
      <c r="BR186" s="208"/>
      <c r="BS186" s="208"/>
      <c r="BT186" s="208"/>
      <c r="BU186" s="208"/>
      <c r="BV186" s="208"/>
      <c r="BW186" s="208"/>
      <c r="BX186" s="208"/>
      <c r="BY186" s="208"/>
    </row>
    <row r="187" spans="1:77">
      <c r="A187" s="227"/>
      <c r="B187" s="208"/>
      <c r="C187" s="248"/>
      <c r="D187" s="248"/>
      <c r="E187" s="208"/>
      <c r="F187" s="208"/>
      <c r="G187" s="208"/>
      <c r="H187" s="208"/>
      <c r="I187" s="208"/>
      <c r="J187" s="208"/>
      <c r="K187" s="208"/>
      <c r="L187" s="208"/>
      <c r="M187" s="208"/>
      <c r="N187" s="208"/>
      <c r="O187" s="208"/>
      <c r="P187" s="208"/>
      <c r="Q187" s="208"/>
      <c r="R187" s="208"/>
      <c r="S187" s="208"/>
      <c r="T187" s="208"/>
      <c r="U187" s="208"/>
      <c r="V187" s="208"/>
      <c r="W187" s="208"/>
      <c r="X187" s="208"/>
      <c r="Y187" s="208"/>
      <c r="Z187" s="208"/>
      <c r="AA187" s="208"/>
      <c r="AB187" s="208"/>
      <c r="AC187" s="208"/>
      <c r="AD187" s="208"/>
      <c r="AE187" s="208"/>
      <c r="AF187" s="208"/>
      <c r="AG187" s="208"/>
      <c r="AH187" s="208"/>
      <c r="AI187" s="208"/>
      <c r="AJ187" s="208"/>
      <c r="AK187" s="208"/>
      <c r="AL187" s="208"/>
      <c r="AM187" s="208"/>
      <c r="AN187" s="208"/>
      <c r="AO187" s="208"/>
      <c r="AP187" s="208"/>
      <c r="AQ187" s="208"/>
      <c r="AR187" s="208"/>
      <c r="AS187" s="208"/>
      <c r="AT187" s="208"/>
      <c r="AU187" s="208"/>
      <c r="AV187" s="208"/>
      <c r="AW187" s="208"/>
      <c r="AX187" s="208"/>
      <c r="AY187" s="208"/>
      <c r="AZ187" s="209"/>
      <c r="BA187" s="208"/>
      <c r="BB187" s="208"/>
      <c r="BC187" s="208"/>
      <c r="BD187" s="210"/>
      <c r="BE187" s="208"/>
      <c r="BF187" s="208"/>
      <c r="BG187" s="208"/>
      <c r="BH187" s="208"/>
      <c r="BI187" s="208"/>
      <c r="BJ187" s="208"/>
      <c r="BK187" s="208"/>
      <c r="BL187" s="208"/>
      <c r="BM187" s="208"/>
      <c r="BN187" s="208"/>
      <c r="BO187" s="208"/>
      <c r="BP187" s="208"/>
      <c r="BQ187" s="208"/>
      <c r="BR187" s="208"/>
      <c r="BS187" s="208"/>
      <c r="BT187" s="208"/>
      <c r="BU187" s="208"/>
      <c r="BV187" s="208"/>
      <c r="BW187" s="208"/>
      <c r="BX187" s="208"/>
      <c r="BY187" s="208"/>
    </row>
    <row r="188" spans="1:77">
      <c r="A188" s="227"/>
      <c r="B188" s="208"/>
      <c r="C188" s="248"/>
      <c r="D188" s="248"/>
      <c r="E188" s="208"/>
      <c r="F188" s="208"/>
      <c r="G188" s="208"/>
      <c r="H188" s="208"/>
      <c r="I188" s="208"/>
      <c r="J188" s="208"/>
      <c r="K188" s="208"/>
      <c r="L188" s="208"/>
      <c r="M188" s="208"/>
      <c r="N188" s="208"/>
      <c r="O188" s="208"/>
      <c r="P188" s="208"/>
      <c r="Q188" s="208"/>
      <c r="R188" s="208"/>
      <c r="S188" s="208"/>
      <c r="T188" s="208"/>
      <c r="U188" s="208"/>
      <c r="V188" s="208"/>
      <c r="W188" s="208"/>
      <c r="X188" s="208"/>
      <c r="Y188" s="208"/>
      <c r="Z188" s="208"/>
      <c r="AA188" s="208"/>
      <c r="AB188" s="208"/>
      <c r="AC188" s="208"/>
      <c r="AD188" s="208"/>
      <c r="AE188" s="208"/>
      <c r="AF188" s="208"/>
      <c r="AG188" s="208"/>
      <c r="AH188" s="208"/>
      <c r="AI188" s="208"/>
      <c r="AJ188" s="208"/>
      <c r="AK188" s="208"/>
      <c r="AL188" s="208"/>
      <c r="AM188" s="208"/>
      <c r="AN188" s="208"/>
      <c r="AO188" s="208"/>
      <c r="AP188" s="208"/>
      <c r="AQ188" s="208"/>
      <c r="AR188" s="208"/>
      <c r="AS188" s="208"/>
      <c r="AT188" s="208"/>
      <c r="AU188" s="208"/>
      <c r="AV188" s="208"/>
      <c r="AW188" s="208"/>
      <c r="AX188" s="208"/>
      <c r="AY188" s="208"/>
      <c r="AZ188" s="209"/>
      <c r="BA188" s="208"/>
      <c r="BB188" s="208"/>
      <c r="BC188" s="208"/>
      <c r="BD188" s="210"/>
      <c r="BE188" s="208"/>
      <c r="BF188" s="208"/>
      <c r="BG188" s="208"/>
      <c r="BH188" s="208"/>
      <c r="BI188" s="208"/>
      <c r="BJ188" s="208"/>
      <c r="BK188" s="208"/>
      <c r="BL188" s="208"/>
      <c r="BM188" s="208"/>
      <c r="BN188" s="208"/>
      <c r="BO188" s="208"/>
      <c r="BP188" s="208"/>
      <c r="BQ188" s="208"/>
      <c r="BR188" s="208"/>
      <c r="BS188" s="208"/>
      <c r="BT188" s="208"/>
      <c r="BU188" s="208"/>
      <c r="BV188" s="208"/>
      <c r="BW188" s="208"/>
      <c r="BX188" s="208"/>
      <c r="BY188" s="208"/>
    </row>
    <row r="189" spans="1:77">
      <c r="A189" s="227"/>
      <c r="B189" s="208"/>
      <c r="C189" s="248"/>
      <c r="D189" s="248"/>
      <c r="E189" s="208"/>
      <c r="F189" s="208"/>
      <c r="G189" s="208"/>
      <c r="H189" s="208"/>
      <c r="I189" s="208"/>
      <c r="J189" s="208"/>
      <c r="K189" s="208"/>
      <c r="L189" s="208"/>
      <c r="M189" s="208"/>
      <c r="N189" s="208"/>
      <c r="O189" s="208"/>
      <c r="P189" s="208"/>
      <c r="Q189" s="208"/>
      <c r="R189" s="208"/>
      <c r="S189" s="208"/>
      <c r="T189" s="208"/>
      <c r="U189" s="208"/>
      <c r="V189" s="208"/>
      <c r="W189" s="208"/>
      <c r="X189" s="208"/>
      <c r="Y189" s="208"/>
      <c r="Z189" s="208"/>
      <c r="AA189" s="208"/>
      <c r="AB189" s="208"/>
      <c r="AC189" s="208"/>
      <c r="AD189" s="208"/>
      <c r="AE189" s="208"/>
      <c r="AF189" s="208"/>
      <c r="AG189" s="208"/>
      <c r="AH189" s="208"/>
      <c r="AI189" s="208"/>
      <c r="AJ189" s="208"/>
      <c r="AK189" s="208"/>
      <c r="AL189" s="208"/>
      <c r="AM189" s="208"/>
      <c r="AN189" s="208"/>
      <c r="AO189" s="208"/>
      <c r="AP189" s="208"/>
      <c r="AQ189" s="208"/>
      <c r="AR189" s="208"/>
      <c r="AS189" s="208"/>
      <c r="AT189" s="208"/>
      <c r="AU189" s="208"/>
      <c r="AV189" s="208"/>
      <c r="AW189" s="208"/>
      <c r="AX189" s="208"/>
      <c r="AY189" s="208"/>
      <c r="AZ189" s="209"/>
      <c r="BA189" s="208"/>
      <c r="BB189" s="208"/>
      <c r="BC189" s="208"/>
      <c r="BD189" s="210"/>
      <c r="BE189" s="208"/>
      <c r="BF189" s="208"/>
      <c r="BG189" s="208"/>
      <c r="BH189" s="208"/>
      <c r="BI189" s="208"/>
      <c r="BJ189" s="208"/>
      <c r="BK189" s="208"/>
      <c r="BL189" s="208"/>
      <c r="BM189" s="208"/>
      <c r="BN189" s="208"/>
      <c r="BO189" s="208"/>
      <c r="BP189" s="208"/>
      <c r="BQ189" s="208"/>
      <c r="BR189" s="208"/>
      <c r="BS189" s="208"/>
      <c r="BT189" s="208"/>
      <c r="BU189" s="208"/>
      <c r="BV189" s="208"/>
      <c r="BW189" s="208"/>
      <c r="BX189" s="208"/>
      <c r="BY189" s="208"/>
    </row>
    <row r="190" spans="1:77">
      <c r="A190" s="227"/>
      <c r="B190" s="208"/>
      <c r="C190" s="248"/>
      <c r="D190" s="248"/>
      <c r="E190" s="208"/>
      <c r="F190" s="208"/>
      <c r="G190" s="208"/>
      <c r="H190" s="208"/>
      <c r="I190" s="208"/>
      <c r="J190" s="208"/>
      <c r="K190" s="208"/>
      <c r="L190" s="208"/>
      <c r="M190" s="208"/>
      <c r="N190" s="208"/>
      <c r="O190" s="208"/>
      <c r="P190" s="208"/>
      <c r="Q190" s="208"/>
      <c r="R190" s="208"/>
      <c r="S190" s="208"/>
      <c r="T190" s="208"/>
      <c r="U190" s="208"/>
      <c r="V190" s="208"/>
      <c r="W190" s="208"/>
      <c r="X190" s="208"/>
      <c r="Y190" s="208"/>
      <c r="Z190" s="208"/>
      <c r="AA190" s="208"/>
      <c r="AB190" s="208"/>
      <c r="AC190" s="208"/>
      <c r="AD190" s="208"/>
      <c r="AE190" s="208"/>
      <c r="AF190" s="208"/>
      <c r="AG190" s="208"/>
      <c r="AH190" s="208"/>
      <c r="AI190" s="208"/>
      <c r="AJ190" s="208"/>
      <c r="AK190" s="208"/>
      <c r="AL190" s="208"/>
      <c r="AM190" s="208"/>
      <c r="AN190" s="208"/>
      <c r="AO190" s="208"/>
      <c r="AP190" s="208"/>
      <c r="AQ190" s="208"/>
      <c r="AR190" s="208"/>
      <c r="AS190" s="208"/>
      <c r="AT190" s="208"/>
      <c r="AU190" s="208"/>
      <c r="AV190" s="208"/>
      <c r="AW190" s="208"/>
      <c r="AX190" s="208"/>
      <c r="AY190" s="208"/>
      <c r="AZ190" s="209"/>
      <c r="BA190" s="208"/>
      <c r="BB190" s="208"/>
      <c r="BC190" s="208"/>
      <c r="BD190" s="210"/>
      <c r="BE190" s="208"/>
      <c r="BF190" s="208"/>
      <c r="BG190" s="208"/>
      <c r="BH190" s="208"/>
      <c r="BI190" s="208"/>
      <c r="BJ190" s="208"/>
      <c r="BK190" s="208"/>
      <c r="BL190" s="208"/>
      <c r="BM190" s="208"/>
      <c r="BN190" s="208"/>
      <c r="BO190" s="208"/>
      <c r="BP190" s="208"/>
      <c r="BQ190" s="208"/>
      <c r="BR190" s="208"/>
      <c r="BS190" s="208"/>
      <c r="BT190" s="208"/>
      <c r="BU190" s="208"/>
      <c r="BV190" s="208"/>
      <c r="BW190" s="208"/>
      <c r="BX190" s="208"/>
      <c r="BY190" s="208"/>
    </row>
    <row r="191" spans="1:77">
      <c r="A191" s="227"/>
      <c r="B191" s="208"/>
      <c r="C191" s="248"/>
      <c r="D191" s="248"/>
      <c r="E191" s="208"/>
      <c r="F191" s="208"/>
      <c r="G191" s="208"/>
      <c r="H191" s="208"/>
      <c r="I191" s="208"/>
      <c r="J191" s="208"/>
      <c r="K191" s="208"/>
      <c r="L191" s="208"/>
      <c r="M191" s="208"/>
      <c r="N191" s="208"/>
      <c r="O191" s="208"/>
      <c r="P191" s="208"/>
      <c r="Q191" s="208"/>
      <c r="R191" s="208"/>
      <c r="S191" s="208"/>
      <c r="T191" s="208"/>
      <c r="U191" s="208"/>
      <c r="V191" s="208"/>
      <c r="W191" s="208"/>
      <c r="X191" s="208"/>
      <c r="Y191" s="208"/>
      <c r="Z191" s="208"/>
      <c r="AA191" s="208"/>
      <c r="AB191" s="208"/>
      <c r="AC191" s="208"/>
      <c r="AD191" s="208"/>
      <c r="AE191" s="208"/>
      <c r="AF191" s="208"/>
      <c r="AG191" s="208"/>
      <c r="AH191" s="208"/>
      <c r="AI191" s="208"/>
      <c r="AJ191" s="208"/>
      <c r="AK191" s="208"/>
      <c r="AL191" s="208"/>
      <c r="AM191" s="208"/>
      <c r="AN191" s="208"/>
      <c r="AO191" s="208"/>
      <c r="AP191" s="208"/>
      <c r="AQ191" s="208"/>
      <c r="AR191" s="208"/>
      <c r="AS191" s="208"/>
      <c r="AT191" s="208"/>
      <c r="AU191" s="208"/>
      <c r="AV191" s="208"/>
      <c r="AW191" s="208"/>
      <c r="AX191" s="208"/>
      <c r="AY191" s="208"/>
      <c r="AZ191" s="209"/>
      <c r="BA191" s="208"/>
      <c r="BB191" s="208"/>
      <c r="BC191" s="208"/>
      <c r="BD191" s="210"/>
      <c r="BE191" s="208"/>
      <c r="BF191" s="208"/>
      <c r="BG191" s="208"/>
      <c r="BH191" s="208"/>
      <c r="BI191" s="208"/>
      <c r="BJ191" s="208"/>
      <c r="BK191" s="208"/>
      <c r="BL191" s="208"/>
      <c r="BM191" s="208"/>
      <c r="BN191" s="208"/>
      <c r="BO191" s="208"/>
      <c r="BP191" s="208"/>
      <c r="BQ191" s="208"/>
      <c r="BR191" s="208"/>
      <c r="BS191" s="208"/>
      <c r="BT191" s="208"/>
      <c r="BU191" s="208"/>
      <c r="BV191" s="208"/>
      <c r="BW191" s="208"/>
      <c r="BX191" s="208"/>
      <c r="BY191" s="208"/>
    </row>
    <row r="192" spans="1:77">
      <c r="A192" s="227"/>
      <c r="B192" s="208"/>
      <c r="C192" s="248"/>
      <c r="D192" s="248"/>
      <c r="E192" s="208"/>
      <c r="F192" s="208"/>
      <c r="G192" s="208"/>
      <c r="H192" s="208"/>
      <c r="I192" s="208"/>
      <c r="J192" s="208"/>
      <c r="K192" s="208"/>
      <c r="L192" s="208"/>
      <c r="M192" s="208"/>
      <c r="N192" s="208"/>
      <c r="O192" s="208"/>
      <c r="P192" s="208"/>
      <c r="Q192" s="208"/>
      <c r="R192" s="208"/>
      <c r="S192" s="208"/>
      <c r="T192" s="208"/>
      <c r="U192" s="208"/>
      <c r="V192" s="208"/>
      <c r="W192" s="208"/>
      <c r="X192" s="208"/>
      <c r="Y192" s="208"/>
      <c r="Z192" s="208"/>
      <c r="AA192" s="208"/>
      <c r="AB192" s="208"/>
      <c r="AC192" s="208"/>
      <c r="AD192" s="208"/>
      <c r="AE192" s="208"/>
      <c r="AF192" s="208"/>
      <c r="AG192" s="208"/>
      <c r="AH192" s="208"/>
      <c r="AI192" s="208"/>
      <c r="AJ192" s="208"/>
      <c r="AK192" s="208"/>
      <c r="AL192" s="208"/>
      <c r="AM192" s="208"/>
      <c r="AN192" s="208"/>
      <c r="AO192" s="208"/>
      <c r="AP192" s="208"/>
      <c r="AQ192" s="208"/>
      <c r="AR192" s="208"/>
      <c r="AS192" s="208"/>
      <c r="AT192" s="208"/>
      <c r="AU192" s="208"/>
      <c r="AV192" s="208"/>
      <c r="AW192" s="208"/>
      <c r="AX192" s="208"/>
      <c r="AY192" s="208"/>
      <c r="AZ192" s="209"/>
      <c r="BA192" s="208"/>
      <c r="BB192" s="208"/>
      <c r="BC192" s="208"/>
      <c r="BD192" s="210"/>
      <c r="BE192" s="208"/>
      <c r="BF192" s="208"/>
      <c r="BG192" s="208"/>
      <c r="BH192" s="208"/>
      <c r="BI192" s="208"/>
      <c r="BJ192" s="208"/>
      <c r="BK192" s="208"/>
      <c r="BL192" s="208"/>
      <c r="BM192" s="208"/>
      <c r="BN192" s="208"/>
      <c r="BO192" s="208"/>
      <c r="BP192" s="208"/>
      <c r="BQ192" s="208"/>
      <c r="BR192" s="208"/>
      <c r="BS192" s="208"/>
      <c r="BT192" s="208"/>
      <c r="BU192" s="208"/>
      <c r="BV192" s="208"/>
      <c r="BW192" s="208"/>
      <c r="BX192" s="208"/>
      <c r="BY192" s="208"/>
    </row>
    <row r="193" spans="1:77">
      <c r="A193" s="227"/>
      <c r="B193" s="208"/>
      <c r="C193" s="248"/>
      <c r="D193" s="248"/>
      <c r="E193" s="208"/>
      <c r="F193" s="208"/>
      <c r="G193" s="208"/>
      <c r="H193" s="208"/>
      <c r="I193" s="208"/>
      <c r="J193" s="208"/>
      <c r="K193" s="208"/>
      <c r="L193" s="208"/>
      <c r="M193" s="208"/>
      <c r="N193" s="208"/>
      <c r="O193" s="208"/>
      <c r="P193" s="208"/>
      <c r="Q193" s="208"/>
      <c r="R193" s="208"/>
      <c r="S193" s="208"/>
      <c r="T193" s="208"/>
      <c r="U193" s="208"/>
      <c r="V193" s="208"/>
      <c r="W193" s="208"/>
      <c r="X193" s="208"/>
      <c r="Y193" s="208"/>
      <c r="Z193" s="208"/>
      <c r="AA193" s="208"/>
      <c r="AB193" s="208"/>
      <c r="AC193" s="208"/>
      <c r="AD193" s="208"/>
      <c r="AE193" s="208"/>
      <c r="AF193" s="208"/>
      <c r="AG193" s="208"/>
      <c r="AH193" s="208"/>
      <c r="AI193" s="208"/>
      <c r="AJ193" s="208"/>
      <c r="AK193" s="208"/>
      <c r="AL193" s="208"/>
      <c r="AM193" s="208"/>
      <c r="AN193" s="208"/>
      <c r="AO193" s="208"/>
      <c r="AP193" s="208"/>
      <c r="AQ193" s="208"/>
      <c r="AR193" s="208"/>
      <c r="AS193" s="208"/>
      <c r="AT193" s="208"/>
      <c r="AU193" s="208"/>
      <c r="AV193" s="208"/>
      <c r="AW193" s="208"/>
      <c r="AX193" s="208"/>
      <c r="AY193" s="208"/>
      <c r="AZ193" s="209"/>
      <c r="BA193" s="208"/>
      <c r="BB193" s="208"/>
      <c r="BC193" s="208"/>
      <c r="BD193" s="210"/>
      <c r="BE193" s="208"/>
      <c r="BF193" s="208"/>
      <c r="BG193" s="208"/>
      <c r="BH193" s="208"/>
      <c r="BI193" s="208"/>
      <c r="BJ193" s="208"/>
      <c r="BK193" s="208"/>
      <c r="BL193" s="208"/>
      <c r="BM193" s="208"/>
      <c r="BN193" s="208"/>
      <c r="BO193" s="208"/>
      <c r="BP193" s="208"/>
      <c r="BQ193" s="208"/>
      <c r="BR193" s="208"/>
      <c r="BS193" s="208"/>
      <c r="BT193" s="208"/>
      <c r="BU193" s="208"/>
      <c r="BV193" s="208"/>
      <c r="BW193" s="208"/>
      <c r="BX193" s="208"/>
      <c r="BY193" s="208"/>
    </row>
    <row r="194" spans="1:77">
      <c r="A194" s="227"/>
      <c r="B194" s="208"/>
      <c r="C194" s="248"/>
      <c r="D194" s="248"/>
      <c r="E194" s="208"/>
      <c r="F194" s="208"/>
      <c r="G194" s="208"/>
      <c r="H194" s="208"/>
      <c r="I194" s="208"/>
      <c r="J194" s="208"/>
      <c r="K194" s="208"/>
      <c r="L194" s="208"/>
      <c r="M194" s="208"/>
      <c r="N194" s="208"/>
      <c r="O194" s="208"/>
      <c r="P194" s="208"/>
      <c r="Q194" s="208"/>
      <c r="R194" s="208"/>
      <c r="S194" s="208"/>
      <c r="T194" s="208"/>
      <c r="U194" s="208"/>
      <c r="V194" s="208"/>
      <c r="W194" s="208"/>
      <c r="X194" s="208"/>
      <c r="Y194" s="208"/>
      <c r="Z194" s="208"/>
      <c r="AA194" s="208"/>
      <c r="AB194" s="208"/>
      <c r="AC194" s="208"/>
      <c r="AD194" s="208"/>
      <c r="AE194" s="208"/>
      <c r="AF194" s="208"/>
      <c r="AG194" s="208"/>
      <c r="AH194" s="208"/>
      <c r="AI194" s="208"/>
      <c r="AJ194" s="208"/>
      <c r="AK194" s="208"/>
      <c r="AL194" s="208"/>
      <c r="AM194" s="208"/>
      <c r="AN194" s="208"/>
      <c r="AO194" s="208"/>
      <c r="AP194" s="208"/>
      <c r="AQ194" s="208"/>
      <c r="AR194" s="208"/>
      <c r="AS194" s="208"/>
      <c r="AT194" s="208"/>
      <c r="AU194" s="208"/>
      <c r="AV194" s="208"/>
      <c r="AW194" s="208"/>
      <c r="AX194" s="208"/>
      <c r="AY194" s="208"/>
      <c r="AZ194" s="209"/>
      <c r="BA194" s="208"/>
      <c r="BB194" s="208"/>
      <c r="BC194" s="208"/>
      <c r="BD194" s="210"/>
      <c r="BE194" s="208"/>
      <c r="BF194" s="208"/>
      <c r="BG194" s="208"/>
      <c r="BH194" s="208"/>
      <c r="BI194" s="208"/>
      <c r="BJ194" s="208"/>
      <c r="BK194" s="208"/>
      <c r="BL194" s="208"/>
      <c r="BM194" s="208"/>
      <c r="BN194" s="208"/>
      <c r="BO194" s="208"/>
      <c r="BP194" s="208"/>
      <c r="BQ194" s="208"/>
      <c r="BR194" s="208"/>
      <c r="BS194" s="208"/>
      <c r="BT194" s="208"/>
      <c r="BU194" s="208"/>
      <c r="BV194" s="208"/>
      <c r="BW194" s="208"/>
      <c r="BX194" s="208"/>
      <c r="BY194" s="208"/>
    </row>
    <row r="195" spans="1:77">
      <c r="A195" s="227"/>
      <c r="B195" s="208"/>
      <c r="C195" s="248"/>
      <c r="D195" s="248"/>
      <c r="E195" s="208"/>
      <c r="F195" s="208"/>
      <c r="G195" s="208"/>
      <c r="H195" s="208"/>
      <c r="I195" s="208"/>
      <c r="J195" s="208"/>
      <c r="K195" s="208"/>
      <c r="L195" s="208"/>
      <c r="M195" s="208"/>
      <c r="N195" s="208"/>
      <c r="O195" s="208"/>
      <c r="P195" s="208"/>
      <c r="Q195" s="208"/>
      <c r="R195" s="208"/>
      <c r="S195" s="208"/>
      <c r="T195" s="208"/>
      <c r="U195" s="208"/>
      <c r="V195" s="208"/>
      <c r="W195" s="208"/>
      <c r="X195" s="208"/>
      <c r="Y195" s="208"/>
      <c r="Z195" s="208"/>
      <c r="AA195" s="208"/>
      <c r="AB195" s="208"/>
      <c r="AC195" s="208"/>
      <c r="AD195" s="208"/>
      <c r="AE195" s="208"/>
      <c r="AF195" s="208"/>
      <c r="AG195" s="208"/>
      <c r="AH195" s="208"/>
      <c r="AI195" s="208"/>
      <c r="AJ195" s="208"/>
      <c r="AK195" s="208"/>
      <c r="AL195" s="208"/>
      <c r="AM195" s="208"/>
      <c r="AN195" s="208"/>
      <c r="AO195" s="208"/>
      <c r="AP195" s="208"/>
      <c r="AQ195" s="208"/>
      <c r="AR195" s="208"/>
      <c r="AS195" s="208"/>
      <c r="AT195" s="208"/>
      <c r="AU195" s="208"/>
      <c r="AV195" s="208"/>
      <c r="AW195" s="208"/>
      <c r="AX195" s="208"/>
      <c r="AY195" s="208"/>
      <c r="AZ195" s="209"/>
      <c r="BA195" s="208"/>
      <c r="BB195" s="208"/>
      <c r="BC195" s="208"/>
      <c r="BD195" s="210"/>
      <c r="BE195" s="208"/>
      <c r="BF195" s="208"/>
      <c r="BG195" s="208"/>
      <c r="BH195" s="208"/>
      <c r="BI195" s="208"/>
      <c r="BJ195" s="208"/>
      <c r="BK195" s="208"/>
      <c r="BL195" s="208"/>
      <c r="BM195" s="208"/>
      <c r="BN195" s="208"/>
      <c r="BO195" s="208"/>
      <c r="BP195" s="208"/>
      <c r="BQ195" s="208"/>
      <c r="BR195" s="208"/>
      <c r="BS195" s="208"/>
      <c r="BT195" s="208"/>
      <c r="BU195" s="208"/>
      <c r="BV195" s="208"/>
      <c r="BW195" s="208"/>
      <c r="BX195" s="208"/>
      <c r="BY195" s="208"/>
    </row>
    <row r="196" spans="1:77">
      <c r="A196" s="227"/>
      <c r="B196" s="208"/>
      <c r="C196" s="248"/>
      <c r="D196" s="248"/>
      <c r="E196" s="208"/>
      <c r="F196" s="208"/>
      <c r="G196" s="208"/>
      <c r="H196" s="208"/>
      <c r="I196" s="208"/>
      <c r="J196" s="208"/>
      <c r="K196" s="208"/>
      <c r="L196" s="208"/>
      <c r="M196" s="208"/>
      <c r="N196" s="208"/>
      <c r="O196" s="208"/>
      <c r="P196" s="208"/>
      <c r="Q196" s="208"/>
      <c r="R196" s="208"/>
      <c r="S196" s="208"/>
      <c r="T196" s="208"/>
      <c r="U196" s="208"/>
      <c r="V196" s="208"/>
      <c r="W196" s="208"/>
      <c r="X196" s="208"/>
      <c r="Y196" s="208"/>
      <c r="Z196" s="208"/>
      <c r="AA196" s="208"/>
      <c r="AB196" s="208"/>
      <c r="AC196" s="208"/>
      <c r="AD196" s="208"/>
      <c r="AE196" s="208"/>
      <c r="AF196" s="208"/>
      <c r="AG196" s="208"/>
      <c r="AH196" s="208"/>
      <c r="AI196" s="208"/>
      <c r="AJ196" s="208"/>
      <c r="AK196" s="208"/>
      <c r="AL196" s="208"/>
      <c r="AM196" s="208"/>
      <c r="AN196" s="208"/>
      <c r="AO196" s="208"/>
      <c r="AP196" s="208"/>
      <c r="AQ196" s="208"/>
      <c r="AR196" s="208"/>
      <c r="AS196" s="208"/>
      <c r="AT196" s="208"/>
      <c r="AU196" s="208"/>
      <c r="AV196" s="208"/>
      <c r="AW196" s="208"/>
      <c r="AX196" s="208"/>
      <c r="AY196" s="208"/>
      <c r="AZ196" s="209"/>
      <c r="BA196" s="208"/>
      <c r="BB196" s="208"/>
      <c r="BC196" s="208"/>
      <c r="BD196" s="210"/>
      <c r="BE196" s="208"/>
      <c r="BF196" s="208"/>
      <c r="BG196" s="208"/>
      <c r="BH196" s="208"/>
      <c r="BI196" s="208"/>
      <c r="BJ196" s="208"/>
      <c r="BK196" s="208"/>
      <c r="BL196" s="208"/>
      <c r="BM196" s="208"/>
      <c r="BN196" s="208"/>
      <c r="BO196" s="208"/>
      <c r="BP196" s="208"/>
      <c r="BQ196" s="208"/>
      <c r="BR196" s="208"/>
      <c r="BS196" s="208"/>
      <c r="BT196" s="208"/>
      <c r="BU196" s="208"/>
      <c r="BV196" s="208"/>
      <c r="BW196" s="208"/>
      <c r="BX196" s="208"/>
      <c r="BY196" s="208"/>
    </row>
    <row r="197" spans="1:77">
      <c r="A197" s="227"/>
      <c r="B197" s="208"/>
      <c r="C197" s="248"/>
      <c r="D197" s="248"/>
      <c r="E197" s="208"/>
      <c r="F197" s="208"/>
      <c r="G197" s="208"/>
      <c r="H197" s="208"/>
      <c r="I197" s="208"/>
      <c r="J197" s="208"/>
      <c r="K197" s="208"/>
      <c r="L197" s="208"/>
      <c r="M197" s="208"/>
      <c r="N197" s="208"/>
      <c r="O197" s="208"/>
      <c r="P197" s="208"/>
      <c r="Q197" s="208"/>
      <c r="R197" s="208"/>
      <c r="S197" s="208"/>
      <c r="T197" s="208"/>
      <c r="U197" s="208"/>
      <c r="V197" s="208"/>
      <c r="W197" s="208"/>
      <c r="X197" s="208"/>
      <c r="Y197" s="208"/>
      <c r="Z197" s="208"/>
      <c r="AA197" s="208"/>
      <c r="AB197" s="208"/>
      <c r="AC197" s="208"/>
      <c r="AD197" s="208"/>
      <c r="AE197" s="208"/>
      <c r="AF197" s="208"/>
      <c r="AG197" s="208"/>
      <c r="AH197" s="208"/>
      <c r="AI197" s="208"/>
      <c r="AJ197" s="208"/>
      <c r="AK197" s="208"/>
      <c r="AL197" s="208"/>
      <c r="AM197" s="208"/>
      <c r="AN197" s="208"/>
      <c r="AO197" s="208"/>
      <c r="AP197" s="208"/>
      <c r="AQ197" s="208"/>
      <c r="AR197" s="208"/>
      <c r="AS197" s="208"/>
      <c r="AT197" s="208"/>
      <c r="AU197" s="208"/>
      <c r="AV197" s="208"/>
      <c r="AW197" s="208"/>
      <c r="AX197" s="208"/>
      <c r="AY197" s="208"/>
      <c r="AZ197" s="209"/>
      <c r="BA197" s="208"/>
      <c r="BB197" s="208"/>
      <c r="BC197" s="208"/>
      <c r="BD197" s="210"/>
      <c r="BE197" s="208"/>
      <c r="BF197" s="208"/>
      <c r="BG197" s="208"/>
      <c r="BH197" s="208"/>
      <c r="BI197" s="208"/>
      <c r="BJ197" s="208"/>
      <c r="BK197" s="208"/>
      <c r="BL197" s="208"/>
      <c r="BM197" s="208"/>
      <c r="BN197" s="208"/>
      <c r="BO197" s="208"/>
      <c r="BP197" s="208"/>
      <c r="BQ197" s="208"/>
      <c r="BR197" s="208"/>
      <c r="BS197" s="208"/>
      <c r="BT197" s="208"/>
      <c r="BU197" s="208"/>
      <c r="BV197" s="208"/>
      <c r="BW197" s="208"/>
      <c r="BX197" s="208"/>
      <c r="BY197" s="208"/>
    </row>
    <row r="198" spans="1:77">
      <c r="A198" s="227"/>
      <c r="B198" s="208"/>
      <c r="C198" s="248"/>
      <c r="D198" s="248"/>
      <c r="E198" s="208"/>
      <c r="F198" s="208"/>
      <c r="G198" s="208"/>
      <c r="H198" s="208"/>
      <c r="I198" s="208"/>
      <c r="J198" s="208"/>
      <c r="K198" s="208"/>
      <c r="L198" s="208"/>
      <c r="M198" s="208"/>
      <c r="N198" s="208"/>
      <c r="O198" s="208"/>
      <c r="P198" s="208"/>
      <c r="Q198" s="208"/>
      <c r="R198" s="208"/>
      <c r="S198" s="208"/>
      <c r="T198" s="208"/>
      <c r="U198" s="208"/>
      <c r="V198" s="208"/>
      <c r="W198" s="208"/>
      <c r="X198" s="208"/>
      <c r="Y198" s="208"/>
      <c r="Z198" s="208"/>
      <c r="AA198" s="208"/>
      <c r="AB198" s="208"/>
      <c r="AC198" s="208"/>
      <c r="AD198" s="208"/>
      <c r="AE198" s="208"/>
      <c r="AF198" s="208"/>
      <c r="AG198" s="208"/>
      <c r="AH198" s="208"/>
      <c r="AI198" s="208"/>
      <c r="AJ198" s="208"/>
      <c r="AK198" s="208"/>
      <c r="AL198" s="208"/>
      <c r="AM198" s="208"/>
      <c r="AN198" s="208"/>
      <c r="AO198" s="208"/>
      <c r="AP198" s="208"/>
      <c r="AQ198" s="208"/>
      <c r="AR198" s="208"/>
      <c r="AS198" s="208"/>
      <c r="AT198" s="208"/>
      <c r="AU198" s="208"/>
      <c r="AV198" s="208"/>
      <c r="AW198" s="208"/>
      <c r="AX198" s="208"/>
      <c r="AY198" s="208"/>
      <c r="AZ198" s="209"/>
      <c r="BA198" s="208"/>
      <c r="BB198" s="208"/>
      <c r="BC198" s="208"/>
      <c r="BD198" s="210"/>
      <c r="BE198" s="208"/>
      <c r="BF198" s="208"/>
      <c r="BG198" s="208"/>
      <c r="BH198" s="208"/>
      <c r="BI198" s="208"/>
      <c r="BJ198" s="208"/>
      <c r="BK198" s="208"/>
      <c r="BL198" s="208"/>
      <c r="BM198" s="208"/>
      <c r="BN198" s="208"/>
      <c r="BO198" s="208"/>
      <c r="BP198" s="208"/>
      <c r="BQ198" s="208"/>
      <c r="BR198" s="208"/>
      <c r="BS198" s="208"/>
      <c r="BT198" s="208"/>
      <c r="BU198" s="208"/>
      <c r="BV198" s="208"/>
      <c r="BW198" s="208"/>
      <c r="BX198" s="208"/>
      <c r="BY198" s="208"/>
    </row>
    <row r="199" spans="1:77">
      <c r="A199" s="227"/>
      <c r="B199" s="208"/>
      <c r="C199" s="248"/>
      <c r="D199" s="248"/>
      <c r="E199" s="208"/>
      <c r="F199" s="208"/>
      <c r="G199" s="208"/>
      <c r="H199" s="208"/>
      <c r="I199" s="208"/>
      <c r="J199" s="208"/>
      <c r="K199" s="208"/>
      <c r="L199" s="208"/>
      <c r="M199" s="208"/>
      <c r="N199" s="208"/>
      <c r="O199" s="208"/>
      <c r="P199" s="208"/>
      <c r="Q199" s="208"/>
      <c r="R199" s="208"/>
      <c r="S199" s="208"/>
      <c r="T199" s="208"/>
      <c r="U199" s="208"/>
      <c r="V199" s="208"/>
      <c r="W199" s="208"/>
      <c r="X199" s="208"/>
      <c r="Y199" s="208"/>
      <c r="Z199" s="208"/>
      <c r="AA199" s="208"/>
      <c r="AB199" s="208"/>
      <c r="AC199" s="208"/>
      <c r="AD199" s="208"/>
      <c r="AE199" s="208"/>
      <c r="AF199" s="208"/>
      <c r="AG199" s="208"/>
      <c r="AH199" s="208"/>
      <c r="AI199" s="208"/>
      <c r="AJ199" s="208"/>
      <c r="AK199" s="208"/>
      <c r="AL199" s="208"/>
      <c r="AM199" s="208"/>
      <c r="AN199" s="208"/>
      <c r="AO199" s="208"/>
      <c r="AP199" s="208"/>
      <c r="AQ199" s="208"/>
      <c r="AR199" s="208"/>
      <c r="AS199" s="208"/>
      <c r="AT199" s="208"/>
      <c r="AU199" s="208"/>
      <c r="AV199" s="208"/>
      <c r="AW199" s="208"/>
      <c r="AX199" s="208"/>
      <c r="AY199" s="208"/>
      <c r="AZ199" s="209"/>
      <c r="BA199" s="208"/>
      <c r="BB199" s="208"/>
      <c r="BC199" s="208"/>
      <c r="BD199" s="210"/>
      <c r="BE199" s="208"/>
      <c r="BF199" s="208"/>
      <c r="BG199" s="208"/>
      <c r="BH199" s="208"/>
      <c r="BI199" s="208"/>
      <c r="BJ199" s="208"/>
      <c r="BK199" s="208"/>
      <c r="BL199" s="208"/>
      <c r="BM199" s="208"/>
      <c r="BN199" s="208"/>
      <c r="BO199" s="208"/>
      <c r="BP199" s="208"/>
      <c r="BQ199" s="208"/>
      <c r="BR199" s="208"/>
      <c r="BS199" s="208"/>
      <c r="BT199" s="208"/>
      <c r="BU199" s="208"/>
      <c r="BV199" s="208"/>
      <c r="BW199" s="208"/>
      <c r="BX199" s="208"/>
      <c r="BY199" s="208"/>
    </row>
    <row r="200" spans="1:77">
      <c r="A200" s="227"/>
      <c r="B200" s="208"/>
      <c r="C200" s="248"/>
      <c r="D200" s="248"/>
      <c r="E200" s="208"/>
      <c r="F200" s="208"/>
      <c r="G200" s="208"/>
      <c r="H200" s="208"/>
      <c r="I200" s="208"/>
      <c r="J200" s="208"/>
      <c r="K200" s="208"/>
      <c r="L200" s="208"/>
      <c r="M200" s="208"/>
      <c r="N200" s="208"/>
      <c r="O200" s="208"/>
      <c r="P200" s="208"/>
      <c r="Q200" s="208"/>
      <c r="R200" s="208"/>
      <c r="S200" s="208"/>
      <c r="T200" s="208"/>
      <c r="U200" s="208"/>
      <c r="V200" s="208"/>
      <c r="W200" s="208"/>
      <c r="X200" s="208"/>
      <c r="Y200" s="208"/>
      <c r="Z200" s="208"/>
      <c r="AA200" s="208"/>
      <c r="AB200" s="208"/>
      <c r="AC200" s="208"/>
      <c r="AD200" s="208"/>
      <c r="AE200" s="208"/>
      <c r="AF200" s="208"/>
      <c r="AG200" s="208"/>
      <c r="AH200" s="208"/>
      <c r="AI200" s="208"/>
      <c r="AJ200" s="208"/>
      <c r="AK200" s="208"/>
      <c r="AL200" s="208"/>
      <c r="AM200" s="208"/>
      <c r="AN200" s="208"/>
      <c r="AO200" s="208"/>
      <c r="AP200" s="208"/>
      <c r="AQ200" s="208"/>
      <c r="AR200" s="208"/>
      <c r="AS200" s="208"/>
      <c r="AT200" s="208"/>
      <c r="AU200" s="208"/>
      <c r="AV200" s="208"/>
      <c r="AW200" s="208"/>
      <c r="AX200" s="208"/>
      <c r="AY200" s="208"/>
      <c r="AZ200" s="209"/>
      <c r="BA200" s="208"/>
      <c r="BB200" s="208"/>
      <c r="BC200" s="208"/>
      <c r="BD200" s="210"/>
      <c r="BE200" s="208"/>
      <c r="BF200" s="208"/>
      <c r="BG200" s="208"/>
      <c r="BH200" s="208"/>
      <c r="BI200" s="208"/>
      <c r="BJ200" s="208"/>
      <c r="BK200" s="208"/>
      <c r="BL200" s="208"/>
      <c r="BM200" s="208"/>
      <c r="BN200" s="208"/>
      <c r="BO200" s="208"/>
      <c r="BP200" s="208"/>
      <c r="BQ200" s="208"/>
      <c r="BR200" s="208"/>
      <c r="BS200" s="208"/>
      <c r="BT200" s="208"/>
      <c r="BU200" s="208"/>
      <c r="BV200" s="208"/>
      <c r="BW200" s="208"/>
      <c r="BX200" s="208"/>
      <c r="BY200" s="208"/>
    </row>
    <row r="201" spans="1:77">
      <c r="A201" s="227"/>
      <c r="B201" s="208"/>
      <c r="C201" s="248"/>
      <c r="D201" s="248"/>
      <c r="E201" s="208"/>
      <c r="F201" s="208"/>
      <c r="G201" s="208"/>
      <c r="H201" s="208"/>
      <c r="I201" s="208"/>
      <c r="J201" s="208"/>
      <c r="K201" s="208"/>
      <c r="L201" s="208"/>
      <c r="M201" s="208"/>
      <c r="N201" s="208"/>
      <c r="O201" s="208"/>
      <c r="P201" s="208"/>
      <c r="Q201" s="208"/>
      <c r="R201" s="208"/>
      <c r="S201" s="208"/>
      <c r="T201" s="208"/>
      <c r="U201" s="208"/>
      <c r="V201" s="208"/>
      <c r="W201" s="208"/>
      <c r="X201" s="208"/>
      <c r="Y201" s="208"/>
      <c r="Z201" s="208"/>
      <c r="AA201" s="208"/>
      <c r="AB201" s="208"/>
      <c r="AC201" s="208"/>
      <c r="AD201" s="208"/>
      <c r="AE201" s="208"/>
      <c r="AF201" s="208"/>
      <c r="AG201" s="208"/>
      <c r="AH201" s="208"/>
      <c r="AI201" s="208"/>
      <c r="AJ201" s="208"/>
      <c r="AK201" s="208"/>
      <c r="AL201" s="208"/>
      <c r="AM201" s="208"/>
      <c r="AN201" s="208"/>
      <c r="AO201" s="208"/>
      <c r="AP201" s="208"/>
      <c r="AQ201" s="208"/>
      <c r="AR201" s="208"/>
      <c r="AS201" s="208"/>
      <c r="AT201" s="208"/>
      <c r="AU201" s="208"/>
      <c r="AV201" s="208"/>
      <c r="AW201" s="208"/>
      <c r="AX201" s="208"/>
      <c r="AY201" s="208"/>
      <c r="AZ201" s="209"/>
      <c r="BA201" s="208"/>
      <c r="BB201" s="208"/>
      <c r="BC201" s="208"/>
      <c r="BD201" s="210"/>
      <c r="BE201" s="208"/>
      <c r="BF201" s="208"/>
      <c r="BG201" s="208"/>
      <c r="BH201" s="208"/>
      <c r="BI201" s="208"/>
      <c r="BJ201" s="208"/>
      <c r="BK201" s="208"/>
      <c r="BL201" s="208"/>
      <c r="BM201" s="208"/>
      <c r="BN201" s="208"/>
      <c r="BO201" s="208"/>
      <c r="BP201" s="208"/>
      <c r="BQ201" s="208"/>
      <c r="BR201" s="208"/>
      <c r="BS201" s="208"/>
      <c r="BT201" s="208"/>
      <c r="BU201" s="208"/>
      <c r="BV201" s="208"/>
      <c r="BW201" s="208"/>
      <c r="BX201" s="208"/>
      <c r="BY201" s="208"/>
    </row>
    <row r="202" spans="1:77">
      <c r="A202" s="227"/>
      <c r="B202" s="208"/>
      <c r="C202" s="248"/>
      <c r="D202" s="248"/>
      <c r="E202" s="208"/>
      <c r="F202" s="208"/>
      <c r="G202" s="208"/>
      <c r="H202" s="208"/>
      <c r="I202" s="208"/>
      <c r="J202" s="208"/>
      <c r="K202" s="208"/>
      <c r="L202" s="208"/>
      <c r="M202" s="208"/>
      <c r="N202" s="208"/>
      <c r="O202" s="208"/>
      <c r="P202" s="208"/>
      <c r="Q202" s="208"/>
      <c r="R202" s="208"/>
      <c r="S202" s="208"/>
      <c r="T202" s="208"/>
      <c r="U202" s="208"/>
      <c r="V202" s="208"/>
      <c r="W202" s="208"/>
      <c r="X202" s="208"/>
      <c r="Y202" s="208"/>
      <c r="Z202" s="208"/>
      <c r="AA202" s="208"/>
      <c r="AB202" s="208"/>
      <c r="AC202" s="208"/>
      <c r="AD202" s="208"/>
      <c r="AE202" s="208"/>
      <c r="AF202" s="208"/>
      <c r="AG202" s="208"/>
      <c r="AH202" s="208"/>
      <c r="AI202" s="208"/>
      <c r="AJ202" s="208"/>
      <c r="AK202" s="208"/>
      <c r="AL202" s="208"/>
      <c r="AM202" s="208"/>
      <c r="AN202" s="208"/>
      <c r="AO202" s="208"/>
      <c r="AP202" s="208"/>
      <c r="AQ202" s="208"/>
      <c r="AR202" s="208"/>
      <c r="AS202" s="208"/>
      <c r="AT202" s="208"/>
      <c r="AU202" s="208"/>
      <c r="AV202" s="208"/>
      <c r="AW202" s="208"/>
      <c r="AX202" s="208"/>
      <c r="AY202" s="208"/>
      <c r="AZ202" s="209"/>
      <c r="BA202" s="208"/>
      <c r="BB202" s="208"/>
      <c r="BC202" s="208"/>
      <c r="BD202" s="210"/>
      <c r="BE202" s="208"/>
      <c r="BF202" s="208"/>
      <c r="BG202" s="208"/>
      <c r="BH202" s="208"/>
      <c r="BI202" s="208"/>
      <c r="BJ202" s="208"/>
      <c r="BK202" s="208"/>
      <c r="BL202" s="208"/>
      <c r="BM202" s="208"/>
      <c r="BN202" s="208"/>
      <c r="BO202" s="208"/>
      <c r="BP202" s="208"/>
      <c r="BQ202" s="208"/>
      <c r="BR202" s="208"/>
      <c r="BS202" s="208"/>
      <c r="BT202" s="208"/>
      <c r="BU202" s="208"/>
      <c r="BV202" s="208"/>
      <c r="BW202" s="208"/>
      <c r="BX202" s="208"/>
      <c r="BY202" s="208"/>
    </row>
    <row r="203" spans="1:77">
      <c r="A203" s="227"/>
      <c r="B203" s="208"/>
      <c r="C203" s="248"/>
      <c r="D203" s="248"/>
      <c r="E203" s="208"/>
      <c r="F203" s="208"/>
      <c r="G203" s="208"/>
      <c r="H203" s="208"/>
      <c r="I203" s="208"/>
      <c r="J203" s="208"/>
      <c r="K203" s="208"/>
      <c r="L203" s="208"/>
      <c r="M203" s="208"/>
      <c r="N203" s="208"/>
      <c r="O203" s="208"/>
      <c r="P203" s="208"/>
      <c r="Q203" s="208"/>
      <c r="R203" s="208"/>
      <c r="S203" s="208"/>
      <c r="T203" s="208"/>
      <c r="U203" s="208"/>
      <c r="V203" s="208"/>
      <c r="W203" s="208"/>
      <c r="X203" s="208"/>
      <c r="Y203" s="208"/>
      <c r="Z203" s="208"/>
      <c r="AA203" s="208"/>
      <c r="AB203" s="208"/>
      <c r="AC203" s="208"/>
      <c r="AD203" s="208"/>
      <c r="AE203" s="208"/>
      <c r="AF203" s="208"/>
      <c r="AG203" s="208"/>
      <c r="AH203" s="208"/>
      <c r="AI203" s="208"/>
      <c r="AJ203" s="208"/>
      <c r="AK203" s="208"/>
      <c r="AL203" s="208"/>
      <c r="AM203" s="208"/>
      <c r="AN203" s="208"/>
      <c r="AO203" s="208"/>
      <c r="AP203" s="208"/>
      <c r="AQ203" s="208"/>
      <c r="AR203" s="208"/>
      <c r="AS203" s="208"/>
      <c r="AT203" s="208"/>
      <c r="AU203" s="208"/>
      <c r="AV203" s="208"/>
      <c r="AW203" s="208"/>
      <c r="AX203" s="208"/>
      <c r="AY203" s="208"/>
      <c r="AZ203" s="209"/>
      <c r="BA203" s="208"/>
      <c r="BB203" s="208"/>
      <c r="BC203" s="208"/>
      <c r="BD203" s="210"/>
      <c r="BE203" s="208"/>
      <c r="BF203" s="208"/>
      <c r="BG203" s="208"/>
      <c r="BH203" s="208"/>
      <c r="BI203" s="208"/>
      <c r="BJ203" s="208"/>
      <c r="BK203" s="208"/>
      <c r="BL203" s="208"/>
      <c r="BM203" s="208"/>
      <c r="BN203" s="208"/>
      <c r="BO203" s="208"/>
      <c r="BP203" s="208"/>
      <c r="BQ203" s="208"/>
      <c r="BR203" s="208"/>
      <c r="BS203" s="208"/>
      <c r="BT203" s="208"/>
      <c r="BU203" s="208"/>
      <c r="BV203" s="208"/>
      <c r="BW203" s="208"/>
      <c r="BX203" s="208"/>
      <c r="BY203" s="208"/>
    </row>
    <row r="204" spans="1:77">
      <c r="A204" s="227"/>
      <c r="B204" s="208"/>
      <c r="C204" s="248"/>
      <c r="D204" s="248"/>
      <c r="E204" s="208"/>
      <c r="F204" s="208"/>
      <c r="G204" s="208"/>
      <c r="H204" s="208"/>
      <c r="I204" s="208"/>
      <c r="J204" s="208"/>
      <c r="K204" s="208"/>
      <c r="L204" s="208"/>
      <c r="M204" s="208"/>
      <c r="N204" s="208"/>
      <c r="O204" s="208"/>
      <c r="P204" s="208"/>
      <c r="Q204" s="208"/>
      <c r="R204" s="208"/>
      <c r="S204" s="208"/>
      <c r="T204" s="208"/>
      <c r="U204" s="208"/>
      <c r="V204" s="208"/>
      <c r="W204" s="208"/>
      <c r="X204" s="208"/>
      <c r="Y204" s="208"/>
      <c r="Z204" s="208"/>
      <c r="AA204" s="208"/>
      <c r="AB204" s="208"/>
      <c r="AC204" s="208"/>
      <c r="AD204" s="208"/>
      <c r="AE204" s="208"/>
      <c r="AF204" s="208"/>
      <c r="AG204" s="208"/>
      <c r="AH204" s="208"/>
      <c r="AI204" s="208"/>
      <c r="AJ204" s="208"/>
      <c r="AK204" s="208"/>
      <c r="AL204" s="208"/>
      <c r="AM204" s="208"/>
      <c r="AN204" s="208"/>
      <c r="AO204" s="208"/>
      <c r="AP204" s="208"/>
      <c r="AQ204" s="208"/>
      <c r="AR204" s="208"/>
      <c r="AS204" s="208"/>
      <c r="AT204" s="208"/>
      <c r="AU204" s="208"/>
      <c r="AV204" s="208"/>
      <c r="AW204" s="208"/>
      <c r="AX204" s="208"/>
      <c r="AY204" s="208"/>
      <c r="AZ204" s="209"/>
      <c r="BA204" s="208"/>
      <c r="BB204" s="208"/>
      <c r="BC204" s="208"/>
      <c r="BD204" s="210"/>
      <c r="BE204" s="208"/>
      <c r="BF204" s="208"/>
      <c r="BG204" s="208"/>
      <c r="BH204" s="208"/>
      <c r="BI204" s="208"/>
      <c r="BJ204" s="208"/>
      <c r="BK204" s="208"/>
      <c r="BL204" s="208"/>
      <c r="BM204" s="208"/>
      <c r="BN204" s="208"/>
      <c r="BO204" s="208"/>
      <c r="BP204" s="208"/>
      <c r="BQ204" s="208"/>
      <c r="BR204" s="208"/>
      <c r="BS204" s="208"/>
      <c r="BT204" s="208"/>
      <c r="BU204" s="208"/>
      <c r="BV204" s="208"/>
      <c r="BW204" s="208"/>
      <c r="BX204" s="208"/>
      <c r="BY204" s="208"/>
    </row>
    <row r="205" spans="1:77">
      <c r="A205" s="227"/>
      <c r="B205" s="208"/>
      <c r="C205" s="248"/>
      <c r="D205" s="248"/>
      <c r="E205" s="208"/>
      <c r="F205" s="208"/>
      <c r="G205" s="208"/>
      <c r="H205" s="208"/>
      <c r="I205" s="208"/>
      <c r="J205" s="208"/>
      <c r="K205" s="208"/>
      <c r="L205" s="208"/>
      <c r="M205" s="208"/>
      <c r="N205" s="208"/>
      <c r="O205" s="208"/>
      <c r="P205" s="208"/>
      <c r="Q205" s="208"/>
      <c r="R205" s="208"/>
      <c r="S205" s="208"/>
      <c r="T205" s="208"/>
      <c r="U205" s="208"/>
      <c r="V205" s="208"/>
      <c r="W205" s="208"/>
      <c r="X205" s="208"/>
      <c r="Y205" s="208"/>
      <c r="Z205" s="208"/>
      <c r="AA205" s="208"/>
      <c r="AB205" s="208"/>
      <c r="AC205" s="208"/>
      <c r="AD205" s="208"/>
      <c r="AE205" s="208"/>
      <c r="AF205" s="208"/>
      <c r="AG205" s="208"/>
      <c r="AH205" s="208"/>
      <c r="AI205" s="208"/>
      <c r="AJ205" s="208"/>
      <c r="AK205" s="208"/>
      <c r="AL205" s="208"/>
      <c r="AM205" s="208"/>
      <c r="AN205" s="208"/>
      <c r="AO205" s="208"/>
      <c r="AP205" s="208"/>
      <c r="AQ205" s="208"/>
      <c r="AR205" s="208"/>
      <c r="AS205" s="208"/>
      <c r="AT205" s="208"/>
      <c r="AU205" s="208"/>
      <c r="AV205" s="208"/>
      <c r="AW205" s="208"/>
      <c r="AX205" s="208"/>
      <c r="AY205" s="208"/>
      <c r="AZ205" s="209"/>
      <c r="BA205" s="208"/>
      <c r="BB205" s="208"/>
      <c r="BC205" s="208"/>
      <c r="BD205" s="210"/>
      <c r="BE205" s="208"/>
      <c r="BF205" s="208"/>
      <c r="BG205" s="208"/>
      <c r="BH205" s="208"/>
      <c r="BI205" s="208"/>
      <c r="BJ205" s="208"/>
      <c r="BK205" s="208"/>
      <c r="BL205" s="208"/>
      <c r="BM205" s="208"/>
      <c r="BN205" s="208"/>
      <c r="BO205" s="208"/>
      <c r="BP205" s="208"/>
      <c r="BQ205" s="208"/>
      <c r="BR205" s="208"/>
      <c r="BS205" s="208"/>
      <c r="BT205" s="208"/>
      <c r="BU205" s="208"/>
      <c r="BV205" s="208"/>
      <c r="BW205" s="208"/>
      <c r="BX205" s="208"/>
      <c r="BY205" s="208"/>
    </row>
    <row r="206" spans="1:77">
      <c r="A206" s="227"/>
      <c r="B206" s="208"/>
      <c r="C206" s="248"/>
      <c r="D206" s="248"/>
      <c r="E206" s="208"/>
      <c r="F206" s="208"/>
      <c r="G206" s="208"/>
      <c r="H206" s="208"/>
      <c r="I206" s="208"/>
      <c r="J206" s="208"/>
      <c r="K206" s="208"/>
      <c r="L206" s="208"/>
      <c r="M206" s="208"/>
      <c r="N206" s="208"/>
      <c r="O206" s="208"/>
      <c r="P206" s="208"/>
      <c r="Q206" s="208"/>
      <c r="R206" s="208"/>
      <c r="S206" s="208"/>
      <c r="T206" s="208"/>
      <c r="U206" s="208"/>
      <c r="V206" s="208"/>
      <c r="W206" s="208"/>
      <c r="X206" s="208"/>
      <c r="Y206" s="208"/>
      <c r="Z206" s="208"/>
      <c r="AA206" s="208"/>
      <c r="AB206" s="208"/>
      <c r="AC206" s="208"/>
      <c r="AD206" s="208"/>
      <c r="AE206" s="208"/>
      <c r="AF206" s="208"/>
      <c r="AG206" s="208"/>
      <c r="AH206" s="208"/>
      <c r="AI206" s="208"/>
      <c r="AJ206" s="208"/>
      <c r="AK206" s="208"/>
      <c r="AL206" s="208"/>
      <c r="AM206" s="208"/>
      <c r="AN206" s="208"/>
      <c r="AO206" s="208"/>
      <c r="AP206" s="208"/>
      <c r="AQ206" s="208"/>
      <c r="AR206" s="208"/>
      <c r="AS206" s="208"/>
      <c r="AT206" s="208"/>
      <c r="AU206" s="208"/>
      <c r="AV206" s="208"/>
      <c r="AW206" s="208"/>
      <c r="AX206" s="208"/>
      <c r="AY206" s="208"/>
      <c r="AZ206" s="209"/>
      <c r="BA206" s="208"/>
      <c r="BB206" s="208"/>
      <c r="BC206" s="208"/>
      <c r="BD206" s="210"/>
      <c r="BE206" s="208"/>
      <c r="BF206" s="208"/>
      <c r="BG206" s="208"/>
      <c r="BH206" s="208"/>
      <c r="BI206" s="208"/>
      <c r="BJ206" s="208"/>
      <c r="BK206" s="208"/>
      <c r="BL206" s="208"/>
      <c r="BM206" s="208"/>
      <c r="BN206" s="208"/>
      <c r="BO206" s="208"/>
      <c r="BP206" s="208"/>
      <c r="BQ206" s="208"/>
      <c r="BR206" s="208"/>
      <c r="BS206" s="208"/>
      <c r="BT206" s="208"/>
      <c r="BU206" s="208"/>
      <c r="BV206" s="208"/>
      <c r="BW206" s="208"/>
      <c r="BX206" s="208"/>
      <c r="BY206" s="208"/>
    </row>
    <row r="207" spans="1:77">
      <c r="A207" s="227"/>
      <c r="B207" s="208"/>
      <c r="C207" s="248"/>
      <c r="D207" s="248"/>
      <c r="E207" s="208"/>
      <c r="F207" s="208"/>
      <c r="G207" s="208"/>
      <c r="H207" s="208"/>
      <c r="I207" s="208"/>
      <c r="J207" s="208"/>
      <c r="K207" s="208"/>
      <c r="L207" s="208"/>
      <c r="M207" s="208"/>
      <c r="N207" s="208"/>
      <c r="O207" s="208"/>
      <c r="P207" s="208"/>
      <c r="Q207" s="208"/>
      <c r="R207" s="208"/>
      <c r="S207" s="208"/>
      <c r="T207" s="208"/>
      <c r="U207" s="208"/>
      <c r="V207" s="208"/>
      <c r="W207" s="208"/>
      <c r="X207" s="208"/>
      <c r="Y207" s="208"/>
      <c r="Z207" s="208"/>
      <c r="AA207" s="208"/>
      <c r="AB207" s="208"/>
      <c r="AC207" s="208"/>
      <c r="AD207" s="208"/>
      <c r="AE207" s="208"/>
      <c r="AF207" s="208"/>
      <c r="AG207" s="208"/>
      <c r="AH207" s="208"/>
      <c r="AI207" s="208"/>
      <c r="AJ207" s="208"/>
      <c r="AK207" s="208"/>
      <c r="AL207" s="208"/>
      <c r="AM207" s="208"/>
      <c r="AN207" s="208"/>
      <c r="AO207" s="208"/>
      <c r="AP207" s="208"/>
      <c r="AQ207" s="208"/>
      <c r="AR207" s="208"/>
      <c r="AS207" s="208"/>
      <c r="AT207" s="208"/>
      <c r="AU207" s="208"/>
      <c r="AV207" s="208"/>
      <c r="AW207" s="208"/>
      <c r="AX207" s="208"/>
      <c r="AY207" s="208"/>
      <c r="AZ207" s="209"/>
      <c r="BA207" s="208"/>
      <c r="BB207" s="208"/>
      <c r="BC207" s="208"/>
      <c r="BD207" s="210"/>
      <c r="BE207" s="208"/>
      <c r="BF207" s="208"/>
      <c r="BG207" s="208"/>
      <c r="BH207" s="208"/>
      <c r="BI207" s="208"/>
      <c r="BJ207" s="208"/>
      <c r="BK207" s="208"/>
      <c r="BL207" s="208"/>
      <c r="BM207" s="208"/>
      <c r="BN207" s="208"/>
      <c r="BO207" s="208"/>
      <c r="BP207" s="208"/>
      <c r="BQ207" s="208"/>
      <c r="BR207" s="208"/>
      <c r="BS207" s="208"/>
      <c r="BT207" s="208"/>
      <c r="BU207" s="208"/>
      <c r="BV207" s="208"/>
      <c r="BW207" s="208"/>
      <c r="BX207" s="208"/>
      <c r="BY207" s="208"/>
    </row>
    <row r="208" spans="1:77">
      <c r="A208" s="227"/>
      <c r="B208" s="208"/>
      <c r="C208" s="248"/>
      <c r="D208" s="248"/>
      <c r="E208" s="208"/>
      <c r="F208" s="208"/>
      <c r="G208" s="208"/>
      <c r="H208" s="208"/>
      <c r="I208" s="208"/>
      <c r="J208" s="208"/>
      <c r="K208" s="208"/>
      <c r="L208" s="208"/>
      <c r="M208" s="208"/>
      <c r="N208" s="208"/>
      <c r="O208" s="208"/>
      <c r="P208" s="208"/>
      <c r="Q208" s="208"/>
      <c r="R208" s="208"/>
      <c r="S208" s="208"/>
      <c r="T208" s="208"/>
      <c r="U208" s="208"/>
      <c r="V208" s="208"/>
      <c r="W208" s="208"/>
      <c r="X208" s="208"/>
      <c r="Y208" s="208"/>
      <c r="Z208" s="208"/>
      <c r="AA208" s="208"/>
      <c r="AB208" s="208"/>
      <c r="AC208" s="208"/>
      <c r="AD208" s="208"/>
      <c r="AE208" s="208"/>
      <c r="AF208" s="208"/>
      <c r="AG208" s="208"/>
      <c r="AH208" s="208"/>
      <c r="AI208" s="208"/>
      <c r="AJ208" s="208"/>
      <c r="AK208" s="208"/>
      <c r="AL208" s="208"/>
      <c r="AM208" s="208"/>
      <c r="AN208" s="208"/>
      <c r="AO208" s="208"/>
      <c r="AP208" s="208"/>
      <c r="AQ208" s="208"/>
      <c r="AR208" s="208"/>
      <c r="AS208" s="208"/>
      <c r="AT208" s="208"/>
      <c r="AU208" s="208"/>
      <c r="AV208" s="208"/>
      <c r="AW208" s="208"/>
      <c r="AX208" s="208"/>
      <c r="AY208" s="208"/>
      <c r="AZ208" s="209"/>
      <c r="BA208" s="208"/>
      <c r="BB208" s="208"/>
      <c r="BC208" s="208"/>
      <c r="BD208" s="210"/>
      <c r="BE208" s="208"/>
      <c r="BF208" s="208"/>
      <c r="BG208" s="208"/>
      <c r="BH208" s="208"/>
      <c r="BI208" s="208"/>
      <c r="BJ208" s="208"/>
      <c r="BK208" s="208"/>
      <c r="BL208" s="208"/>
      <c r="BM208" s="208"/>
      <c r="BN208" s="208"/>
      <c r="BO208" s="208"/>
      <c r="BP208" s="208"/>
      <c r="BQ208" s="208"/>
      <c r="BR208" s="208"/>
      <c r="BS208" s="208"/>
      <c r="BT208" s="208"/>
      <c r="BU208" s="208"/>
      <c r="BV208" s="208"/>
      <c r="BW208" s="208"/>
      <c r="BX208" s="208"/>
      <c r="BY208" s="208"/>
    </row>
    <row r="209" spans="1:77">
      <c r="A209" s="227"/>
      <c r="B209" s="208"/>
      <c r="C209" s="248"/>
      <c r="D209" s="248"/>
      <c r="E209" s="208"/>
      <c r="F209" s="208"/>
      <c r="G209" s="208"/>
      <c r="H209" s="208"/>
      <c r="I209" s="208"/>
      <c r="J209" s="208"/>
      <c r="K209" s="208"/>
      <c r="L209" s="208"/>
      <c r="M209" s="208"/>
      <c r="N209" s="208"/>
      <c r="O209" s="208"/>
      <c r="P209" s="208"/>
      <c r="Q209" s="208"/>
      <c r="R209" s="208"/>
      <c r="S209" s="208"/>
      <c r="T209" s="208"/>
      <c r="U209" s="208"/>
      <c r="V209" s="208"/>
      <c r="W209" s="208"/>
      <c r="X209" s="208"/>
      <c r="Y209" s="208"/>
      <c r="Z209" s="208"/>
      <c r="AA209" s="208"/>
      <c r="AB209" s="208"/>
      <c r="AC209" s="208"/>
      <c r="AD209" s="208"/>
      <c r="AE209" s="208"/>
      <c r="AF209" s="208"/>
      <c r="AG209" s="208"/>
      <c r="AH209" s="208"/>
      <c r="AI209" s="208"/>
      <c r="AJ209" s="208"/>
      <c r="AK209" s="208"/>
      <c r="AL209" s="208"/>
      <c r="AM209" s="208"/>
      <c r="AN209" s="208"/>
      <c r="AO209" s="208"/>
      <c r="AP209" s="208"/>
      <c r="AQ209" s="208"/>
      <c r="AR209" s="208"/>
      <c r="AS209" s="208"/>
      <c r="AT209" s="208"/>
      <c r="AU209" s="208"/>
      <c r="AV209" s="208"/>
      <c r="AW209" s="208"/>
      <c r="AX209" s="208"/>
      <c r="AY209" s="208"/>
      <c r="AZ209" s="209"/>
      <c r="BA209" s="208"/>
      <c r="BB209" s="208"/>
      <c r="BC209" s="208"/>
      <c r="BD209" s="210"/>
      <c r="BE209" s="208"/>
      <c r="BF209" s="208"/>
      <c r="BG209" s="208"/>
      <c r="BH209" s="208"/>
      <c r="BI209" s="208"/>
      <c r="BJ209" s="208"/>
      <c r="BK209" s="208"/>
      <c r="BL209" s="208"/>
      <c r="BM209" s="208"/>
      <c r="BN209" s="208"/>
      <c r="BO209" s="208"/>
      <c r="BP209" s="208"/>
      <c r="BQ209" s="208"/>
      <c r="BR209" s="208"/>
      <c r="BS209" s="208"/>
      <c r="BT209" s="208"/>
      <c r="BU209" s="208"/>
      <c r="BV209" s="208"/>
      <c r="BW209" s="208"/>
      <c r="BX209" s="208"/>
      <c r="BY209" s="208"/>
    </row>
    <row r="210" spans="1:77">
      <c r="A210" s="227"/>
      <c r="B210" s="208"/>
      <c r="C210" s="248"/>
      <c r="D210" s="248"/>
      <c r="E210" s="208"/>
      <c r="F210" s="208"/>
      <c r="G210" s="208"/>
      <c r="H210" s="208"/>
      <c r="I210" s="208"/>
      <c r="J210" s="208"/>
      <c r="K210" s="208"/>
      <c r="L210" s="208"/>
      <c r="M210" s="208"/>
      <c r="N210" s="208"/>
      <c r="O210" s="208"/>
      <c r="P210" s="208"/>
      <c r="Q210" s="208"/>
      <c r="R210" s="208"/>
      <c r="S210" s="208"/>
      <c r="T210" s="208"/>
      <c r="U210" s="208"/>
      <c r="V210" s="208"/>
      <c r="W210" s="208"/>
      <c r="X210" s="208"/>
      <c r="Y210" s="208"/>
      <c r="Z210" s="208"/>
      <c r="AA210" s="208"/>
      <c r="AB210" s="208"/>
      <c r="AC210" s="208"/>
      <c r="AD210" s="208"/>
      <c r="AE210" s="208"/>
      <c r="AF210" s="208"/>
      <c r="AG210" s="208"/>
      <c r="AH210" s="208"/>
      <c r="AI210" s="208"/>
      <c r="AJ210" s="208"/>
      <c r="AK210" s="208"/>
      <c r="AL210" s="208"/>
      <c r="AM210" s="208"/>
      <c r="AN210" s="208"/>
      <c r="AO210" s="208"/>
      <c r="AP210" s="208"/>
      <c r="AQ210" s="208"/>
      <c r="AR210" s="208"/>
      <c r="AS210" s="208"/>
      <c r="AT210" s="208"/>
      <c r="AU210" s="208"/>
      <c r="AV210" s="208"/>
      <c r="AW210" s="208"/>
      <c r="AX210" s="208"/>
      <c r="AY210" s="208"/>
      <c r="AZ210" s="209"/>
      <c r="BA210" s="208"/>
      <c r="BB210" s="208"/>
      <c r="BC210" s="208"/>
      <c r="BD210" s="210"/>
      <c r="BE210" s="208"/>
      <c r="BF210" s="208"/>
      <c r="BG210" s="208"/>
      <c r="BH210" s="208"/>
      <c r="BI210" s="208"/>
      <c r="BJ210" s="208"/>
      <c r="BK210" s="208"/>
      <c r="BL210" s="208"/>
      <c r="BM210" s="208"/>
      <c r="BN210" s="208"/>
      <c r="BO210" s="208"/>
      <c r="BP210" s="208"/>
      <c r="BQ210" s="208"/>
      <c r="BR210" s="208"/>
      <c r="BS210" s="208"/>
      <c r="BT210" s="208"/>
      <c r="BU210" s="208"/>
      <c r="BV210" s="208"/>
      <c r="BW210" s="208"/>
      <c r="BX210" s="208"/>
      <c r="BY210" s="208"/>
    </row>
    <row r="211" spans="1:77">
      <c r="A211" s="227"/>
      <c r="B211" s="208"/>
      <c r="C211" s="248"/>
      <c r="D211" s="248"/>
      <c r="E211" s="208"/>
      <c r="F211" s="208"/>
      <c r="G211" s="208"/>
      <c r="H211" s="208"/>
      <c r="I211" s="208"/>
      <c r="J211" s="208"/>
      <c r="K211" s="208"/>
      <c r="L211" s="208"/>
      <c r="M211" s="208"/>
      <c r="N211" s="208"/>
      <c r="O211" s="208"/>
      <c r="P211" s="208"/>
      <c r="Q211" s="208"/>
      <c r="R211" s="208"/>
      <c r="S211" s="208"/>
      <c r="T211" s="208"/>
      <c r="U211" s="208"/>
      <c r="V211" s="208"/>
      <c r="W211" s="208"/>
      <c r="X211" s="208"/>
      <c r="Y211" s="208"/>
      <c r="Z211" s="208"/>
      <c r="AA211" s="208"/>
      <c r="AB211" s="208"/>
      <c r="AC211" s="208"/>
      <c r="AD211" s="208"/>
      <c r="AE211" s="208"/>
      <c r="AF211" s="208"/>
      <c r="AG211" s="208"/>
      <c r="AH211" s="208"/>
      <c r="AI211" s="208"/>
      <c r="AJ211" s="208"/>
      <c r="AK211" s="208"/>
      <c r="AL211" s="208"/>
      <c r="AM211" s="208"/>
      <c r="AN211" s="208"/>
      <c r="AO211" s="208"/>
      <c r="AP211" s="208"/>
      <c r="AQ211" s="208"/>
      <c r="AR211" s="208"/>
      <c r="AS211" s="208"/>
      <c r="AT211" s="208"/>
      <c r="AU211" s="208"/>
      <c r="AV211" s="208"/>
      <c r="AW211" s="208"/>
      <c r="AX211" s="208"/>
      <c r="AY211" s="208"/>
      <c r="AZ211" s="209"/>
      <c r="BA211" s="208"/>
      <c r="BB211" s="208"/>
      <c r="BC211" s="208"/>
      <c r="BD211" s="210"/>
      <c r="BE211" s="208"/>
      <c r="BF211" s="208"/>
      <c r="BG211" s="208"/>
      <c r="BH211" s="208"/>
      <c r="BI211" s="208"/>
      <c r="BJ211" s="208"/>
      <c r="BK211" s="208"/>
      <c r="BL211" s="208"/>
      <c r="BM211" s="208"/>
      <c r="BN211" s="208"/>
      <c r="BO211" s="208"/>
      <c r="BP211" s="208"/>
      <c r="BQ211" s="208"/>
      <c r="BR211" s="208"/>
      <c r="BS211" s="208"/>
      <c r="BT211" s="208"/>
      <c r="BU211" s="208"/>
      <c r="BV211" s="208"/>
      <c r="BW211" s="208"/>
      <c r="BX211" s="208"/>
      <c r="BY211" s="208"/>
    </row>
    <row r="212" spans="1:77">
      <c r="A212" s="227"/>
      <c r="B212" s="208"/>
      <c r="C212" s="248"/>
      <c r="D212" s="248"/>
      <c r="E212" s="208"/>
      <c r="F212" s="208"/>
      <c r="G212" s="208"/>
      <c r="H212" s="208"/>
      <c r="I212" s="208"/>
      <c r="J212" s="208"/>
      <c r="K212" s="208"/>
      <c r="L212" s="208"/>
      <c r="M212" s="208"/>
      <c r="N212" s="208"/>
      <c r="O212" s="208"/>
      <c r="P212" s="208"/>
      <c r="Q212" s="208"/>
      <c r="R212" s="208"/>
      <c r="S212" s="208"/>
      <c r="T212" s="208"/>
      <c r="U212" s="208"/>
      <c r="V212" s="208"/>
      <c r="W212" s="208"/>
      <c r="X212" s="208"/>
      <c r="Y212" s="208"/>
      <c r="Z212" s="208"/>
      <c r="AA212" s="208"/>
      <c r="AB212" s="208"/>
      <c r="AC212" s="208"/>
      <c r="AD212" s="208"/>
      <c r="AE212" s="208"/>
      <c r="AF212" s="208"/>
      <c r="AG212" s="208"/>
      <c r="AH212" s="208"/>
      <c r="AI212" s="208"/>
      <c r="AJ212" s="208"/>
      <c r="AK212" s="208"/>
      <c r="AL212" s="208"/>
      <c r="AM212" s="208"/>
      <c r="AN212" s="208"/>
      <c r="AO212" s="208"/>
      <c r="AP212" s="208"/>
      <c r="AQ212" s="208"/>
      <c r="AR212" s="208"/>
      <c r="AS212" s="208"/>
      <c r="AT212" s="208"/>
      <c r="AU212" s="208"/>
      <c r="AV212" s="208"/>
      <c r="AW212" s="208"/>
      <c r="AX212" s="208"/>
      <c r="AY212" s="208"/>
      <c r="AZ212" s="209"/>
      <c r="BA212" s="208"/>
      <c r="BB212" s="208"/>
      <c r="BC212" s="208"/>
      <c r="BD212" s="210"/>
      <c r="BE212" s="208"/>
      <c r="BF212" s="208"/>
      <c r="BG212" s="208"/>
      <c r="BH212" s="208"/>
      <c r="BI212" s="208"/>
      <c r="BJ212" s="208"/>
      <c r="BK212" s="208"/>
      <c r="BL212" s="208"/>
      <c r="BM212" s="208"/>
      <c r="BN212" s="208"/>
      <c r="BO212" s="208"/>
      <c r="BP212" s="208"/>
      <c r="BQ212" s="208"/>
      <c r="BR212" s="208"/>
      <c r="BS212" s="208"/>
      <c r="BT212" s="208"/>
      <c r="BU212" s="208"/>
      <c r="BV212" s="208"/>
      <c r="BW212" s="208"/>
      <c r="BX212" s="208"/>
      <c r="BY212" s="208"/>
    </row>
    <row r="213" spans="1:77">
      <c r="A213" s="227"/>
      <c r="B213" s="208"/>
      <c r="C213" s="248"/>
      <c r="D213" s="248"/>
      <c r="E213" s="208"/>
      <c r="F213" s="208"/>
      <c r="G213" s="208"/>
      <c r="H213" s="208"/>
      <c r="I213" s="208"/>
      <c r="J213" s="208"/>
      <c r="K213" s="208"/>
      <c r="L213" s="208"/>
      <c r="M213" s="208"/>
      <c r="N213" s="208"/>
      <c r="O213" s="208"/>
      <c r="P213" s="208"/>
      <c r="Q213" s="208"/>
      <c r="R213" s="208"/>
      <c r="S213" s="208"/>
      <c r="T213" s="208"/>
      <c r="U213" s="208"/>
      <c r="V213" s="208"/>
      <c r="W213" s="208"/>
      <c r="X213" s="208"/>
      <c r="Y213" s="208"/>
      <c r="Z213" s="208"/>
      <c r="AA213" s="208"/>
      <c r="AB213" s="208"/>
      <c r="AC213" s="208"/>
      <c r="AD213" s="208"/>
      <c r="AE213" s="208"/>
      <c r="AF213" s="208"/>
      <c r="AG213" s="208"/>
      <c r="AH213" s="208"/>
      <c r="AI213" s="208"/>
      <c r="AJ213" s="208"/>
      <c r="AK213" s="208"/>
      <c r="AL213" s="208"/>
      <c r="AM213" s="208"/>
      <c r="AN213" s="208"/>
      <c r="AO213" s="208"/>
      <c r="AP213" s="208"/>
      <c r="AQ213" s="208"/>
      <c r="AR213" s="208"/>
      <c r="AS213" s="208"/>
      <c r="AT213" s="208"/>
      <c r="AU213" s="208"/>
      <c r="AV213" s="208"/>
      <c r="AW213" s="208"/>
      <c r="AX213" s="208"/>
      <c r="AY213" s="208"/>
      <c r="AZ213" s="209"/>
      <c r="BA213" s="208"/>
      <c r="BB213" s="208"/>
      <c r="BC213" s="208"/>
      <c r="BD213" s="210"/>
      <c r="BE213" s="208"/>
      <c r="BF213" s="208"/>
      <c r="BG213" s="208"/>
      <c r="BH213" s="208"/>
      <c r="BI213" s="208"/>
      <c r="BJ213" s="208"/>
      <c r="BK213" s="208"/>
      <c r="BL213" s="208"/>
      <c r="BM213" s="208"/>
      <c r="BN213" s="208"/>
      <c r="BO213" s="208"/>
      <c r="BP213" s="208"/>
      <c r="BQ213" s="208"/>
      <c r="BR213" s="208"/>
      <c r="BS213" s="208"/>
      <c r="BT213" s="208"/>
      <c r="BU213" s="208"/>
      <c r="BV213" s="208"/>
      <c r="BW213" s="208"/>
      <c r="BX213" s="208"/>
      <c r="BY213" s="208"/>
    </row>
    <row r="214" spans="1:77">
      <c r="A214" s="227"/>
      <c r="B214" s="208"/>
      <c r="C214" s="248"/>
      <c r="D214" s="248"/>
      <c r="E214" s="208"/>
      <c r="F214" s="208"/>
      <c r="G214" s="208"/>
      <c r="H214" s="208"/>
      <c r="I214" s="208"/>
      <c r="J214" s="208"/>
      <c r="K214" s="208"/>
      <c r="L214" s="208"/>
      <c r="M214" s="208"/>
      <c r="N214" s="208"/>
      <c r="O214" s="208"/>
      <c r="P214" s="208"/>
      <c r="Q214" s="208"/>
      <c r="R214" s="208"/>
      <c r="S214" s="208"/>
      <c r="T214" s="208"/>
      <c r="U214" s="208"/>
      <c r="V214" s="208"/>
      <c r="W214" s="208"/>
      <c r="X214" s="208"/>
      <c r="Y214" s="208"/>
      <c r="Z214" s="208"/>
      <c r="AA214" s="208"/>
      <c r="AB214" s="208"/>
      <c r="AC214" s="208"/>
      <c r="AD214" s="208"/>
      <c r="AE214" s="208"/>
      <c r="AF214" s="208"/>
      <c r="AG214" s="208"/>
      <c r="AH214" s="208"/>
      <c r="AI214" s="208"/>
      <c r="AJ214" s="208"/>
      <c r="AK214" s="208"/>
      <c r="AL214" s="208"/>
      <c r="AM214" s="208"/>
      <c r="AN214" s="208"/>
      <c r="AO214" s="208"/>
      <c r="AP214" s="208"/>
      <c r="AQ214" s="208"/>
      <c r="AR214" s="208"/>
      <c r="AS214" s="208"/>
      <c r="AT214" s="208"/>
      <c r="AU214" s="208"/>
      <c r="AV214" s="208"/>
      <c r="AW214" s="208"/>
      <c r="AX214" s="208"/>
      <c r="AY214" s="208"/>
      <c r="AZ214" s="209"/>
      <c r="BA214" s="208"/>
      <c r="BB214" s="208"/>
      <c r="BC214" s="208"/>
      <c r="BD214" s="210"/>
      <c r="BE214" s="208"/>
      <c r="BF214" s="208"/>
      <c r="BG214" s="208"/>
      <c r="BH214" s="208"/>
      <c r="BI214" s="208"/>
      <c r="BJ214" s="208"/>
      <c r="BK214" s="208"/>
      <c r="BL214" s="208"/>
      <c r="BM214" s="208"/>
      <c r="BN214" s="208"/>
      <c r="BO214" s="208"/>
      <c r="BP214" s="208"/>
      <c r="BQ214" s="208"/>
      <c r="BR214" s="208"/>
      <c r="BS214" s="208"/>
      <c r="BT214" s="208"/>
      <c r="BU214" s="208"/>
      <c r="BV214" s="208"/>
      <c r="BW214" s="208"/>
      <c r="BX214" s="208"/>
      <c r="BY214" s="208"/>
    </row>
    <row r="215" spans="1:77">
      <c r="A215" s="227"/>
      <c r="B215" s="208"/>
      <c r="C215" s="248"/>
      <c r="D215" s="248"/>
      <c r="E215" s="208"/>
      <c r="F215" s="208"/>
      <c r="G215" s="208"/>
      <c r="H215" s="208"/>
      <c r="I215" s="208"/>
      <c r="J215" s="208"/>
      <c r="K215" s="208"/>
      <c r="L215" s="208"/>
      <c r="M215" s="208"/>
      <c r="N215" s="208"/>
      <c r="O215" s="208"/>
      <c r="P215" s="208"/>
      <c r="Q215" s="208"/>
      <c r="R215" s="208"/>
      <c r="S215" s="208"/>
      <c r="T215" s="208"/>
      <c r="U215" s="208"/>
      <c r="V215" s="208"/>
      <c r="W215" s="208"/>
      <c r="X215" s="208"/>
      <c r="Y215" s="208"/>
      <c r="Z215" s="208"/>
      <c r="AA215" s="208"/>
      <c r="AB215" s="208"/>
      <c r="AC215" s="208"/>
      <c r="AD215" s="208"/>
      <c r="AE215" s="208"/>
      <c r="AF215" s="208"/>
      <c r="AG215" s="208"/>
      <c r="AH215" s="208"/>
      <c r="AI215" s="208"/>
      <c r="AJ215" s="208"/>
      <c r="AK215" s="208"/>
      <c r="AL215" s="208"/>
      <c r="AM215" s="208"/>
      <c r="AN215" s="208"/>
      <c r="AO215" s="208"/>
      <c r="AP215" s="208"/>
      <c r="AQ215" s="208"/>
      <c r="AR215" s="208"/>
      <c r="AS215" s="208"/>
      <c r="AT215" s="208"/>
      <c r="AU215" s="208"/>
      <c r="AV215" s="208"/>
      <c r="AW215" s="208"/>
      <c r="AX215" s="208"/>
      <c r="AY215" s="208"/>
      <c r="AZ215" s="209"/>
      <c r="BA215" s="208"/>
      <c r="BB215" s="208"/>
      <c r="BC215" s="208"/>
      <c r="BD215" s="210"/>
      <c r="BE215" s="208"/>
      <c r="BF215" s="208"/>
      <c r="BG215" s="208"/>
      <c r="BH215" s="208"/>
      <c r="BI215" s="208"/>
      <c r="BJ215" s="208"/>
      <c r="BK215" s="208"/>
      <c r="BL215" s="208"/>
      <c r="BM215" s="208"/>
      <c r="BN215" s="208"/>
      <c r="BO215" s="208"/>
      <c r="BP215" s="208"/>
      <c r="BQ215" s="208"/>
      <c r="BR215" s="208"/>
      <c r="BS215" s="208"/>
      <c r="BT215" s="208"/>
      <c r="BU215" s="208"/>
      <c r="BV215" s="208"/>
      <c r="BW215" s="208"/>
      <c r="BX215" s="208"/>
      <c r="BY215" s="208"/>
    </row>
    <row r="216" spans="1:77">
      <c r="A216" s="227"/>
      <c r="B216" s="208"/>
      <c r="C216" s="248"/>
      <c r="D216" s="248"/>
      <c r="E216" s="208"/>
      <c r="F216" s="208"/>
      <c r="G216" s="208"/>
      <c r="H216" s="208"/>
      <c r="I216" s="208"/>
      <c r="J216" s="208"/>
      <c r="K216" s="208"/>
      <c r="L216" s="208"/>
      <c r="M216" s="208"/>
      <c r="N216" s="208"/>
      <c r="O216" s="208"/>
      <c r="P216" s="208"/>
      <c r="Q216" s="208"/>
      <c r="R216" s="208"/>
      <c r="S216" s="208"/>
      <c r="T216" s="208"/>
      <c r="U216" s="208"/>
      <c r="V216" s="208"/>
      <c r="W216" s="208"/>
      <c r="X216" s="208"/>
      <c r="Y216" s="208"/>
      <c r="Z216" s="208"/>
      <c r="AA216" s="208"/>
      <c r="AB216" s="208"/>
      <c r="AC216" s="208"/>
      <c r="AD216" s="208"/>
      <c r="AE216" s="208"/>
      <c r="AF216" s="208"/>
      <c r="AG216" s="208"/>
      <c r="AH216" s="208"/>
      <c r="AI216" s="208"/>
      <c r="AJ216" s="208"/>
      <c r="AK216" s="208"/>
      <c r="AL216" s="208"/>
      <c r="AM216" s="208"/>
      <c r="AN216" s="208"/>
      <c r="AO216" s="208"/>
      <c r="AP216" s="208"/>
      <c r="AQ216" s="208"/>
      <c r="AR216" s="208"/>
      <c r="AS216" s="208"/>
      <c r="AT216" s="208"/>
      <c r="AU216" s="208"/>
      <c r="AV216" s="208"/>
      <c r="AW216" s="208"/>
      <c r="AX216" s="208"/>
      <c r="AY216" s="208"/>
      <c r="AZ216" s="209"/>
      <c r="BA216" s="208"/>
      <c r="BB216" s="208"/>
      <c r="BC216" s="208"/>
      <c r="BD216" s="210"/>
      <c r="BE216" s="208"/>
      <c r="BF216" s="208"/>
      <c r="BG216" s="208"/>
      <c r="BH216" s="208"/>
      <c r="BI216" s="208"/>
      <c r="BJ216" s="208"/>
      <c r="BK216" s="208"/>
      <c r="BL216" s="208"/>
      <c r="BM216" s="208"/>
      <c r="BN216" s="208"/>
      <c r="BO216" s="208"/>
      <c r="BP216" s="208"/>
      <c r="BQ216" s="208"/>
      <c r="BR216" s="208"/>
      <c r="BS216" s="208"/>
      <c r="BT216" s="208"/>
      <c r="BU216" s="208"/>
      <c r="BV216" s="208"/>
      <c r="BW216" s="208"/>
      <c r="BX216" s="208"/>
      <c r="BY216" s="208"/>
    </row>
    <row r="217" spans="1:77">
      <c r="A217" s="227"/>
      <c r="B217" s="208"/>
      <c r="C217" s="248"/>
      <c r="D217" s="248"/>
      <c r="E217" s="208"/>
      <c r="F217" s="208"/>
      <c r="G217" s="208"/>
      <c r="H217" s="208"/>
      <c r="I217" s="208"/>
      <c r="J217" s="208"/>
      <c r="K217" s="208"/>
      <c r="L217" s="208"/>
      <c r="M217" s="208"/>
      <c r="N217" s="208"/>
      <c r="O217" s="208"/>
      <c r="P217" s="208"/>
      <c r="Q217" s="208"/>
      <c r="R217" s="208"/>
      <c r="S217" s="208"/>
      <c r="T217" s="208"/>
      <c r="U217" s="208"/>
      <c r="V217" s="208"/>
      <c r="W217" s="208"/>
      <c r="X217" s="208"/>
      <c r="Y217" s="208"/>
      <c r="Z217" s="208"/>
      <c r="AA217" s="208"/>
      <c r="AB217" s="208"/>
      <c r="AC217" s="208"/>
      <c r="AD217" s="208"/>
      <c r="AE217" s="208"/>
      <c r="AF217" s="208"/>
      <c r="AG217" s="208"/>
      <c r="AH217" s="208"/>
      <c r="AI217" s="208"/>
      <c r="AJ217" s="208"/>
      <c r="AK217" s="208"/>
      <c r="AL217" s="208"/>
      <c r="AM217" s="208"/>
      <c r="AN217" s="208"/>
      <c r="AO217" s="208"/>
      <c r="AP217" s="208"/>
      <c r="AQ217" s="208"/>
      <c r="AR217" s="208"/>
      <c r="AS217" s="208"/>
      <c r="AT217" s="208"/>
      <c r="AU217" s="208"/>
      <c r="AV217" s="208"/>
      <c r="AW217" s="208"/>
      <c r="AX217" s="208"/>
      <c r="AY217" s="208"/>
      <c r="AZ217" s="209"/>
      <c r="BA217" s="208"/>
      <c r="BB217" s="208"/>
      <c r="BC217" s="208"/>
      <c r="BD217" s="210"/>
      <c r="BE217" s="208"/>
      <c r="BF217" s="208"/>
      <c r="BG217" s="208"/>
      <c r="BH217" s="208"/>
      <c r="BI217" s="208"/>
      <c r="BJ217" s="208"/>
      <c r="BK217" s="208"/>
      <c r="BL217" s="208"/>
      <c r="BM217" s="208"/>
      <c r="BN217" s="208"/>
      <c r="BO217" s="208"/>
      <c r="BP217" s="208"/>
      <c r="BQ217" s="208"/>
      <c r="BR217" s="208"/>
      <c r="BS217" s="208"/>
      <c r="BT217" s="208"/>
      <c r="BU217" s="208"/>
      <c r="BV217" s="208"/>
      <c r="BW217" s="208"/>
      <c r="BX217" s="208"/>
      <c r="BY217" s="208"/>
    </row>
    <row r="218" spans="1:77">
      <c r="A218" s="227"/>
      <c r="B218" s="208"/>
      <c r="C218" s="248"/>
      <c r="D218" s="248"/>
      <c r="E218" s="208"/>
      <c r="F218" s="208"/>
      <c r="G218" s="208"/>
      <c r="H218" s="208"/>
      <c r="I218" s="208"/>
      <c r="J218" s="208"/>
      <c r="K218" s="208"/>
      <c r="L218" s="208"/>
      <c r="M218" s="208"/>
      <c r="N218" s="208"/>
      <c r="O218" s="208"/>
      <c r="P218" s="208"/>
      <c r="Q218" s="208"/>
      <c r="R218" s="208"/>
      <c r="S218" s="208"/>
      <c r="T218" s="208"/>
      <c r="U218" s="208"/>
      <c r="V218" s="208"/>
      <c r="W218" s="208"/>
      <c r="X218" s="208"/>
      <c r="Y218" s="208"/>
      <c r="Z218" s="208"/>
      <c r="AA218" s="208"/>
      <c r="AB218" s="208"/>
      <c r="AC218" s="208"/>
      <c r="AD218" s="208"/>
      <c r="AE218" s="208"/>
      <c r="AF218" s="208"/>
      <c r="AG218" s="208"/>
      <c r="AH218" s="208"/>
      <c r="AI218" s="208"/>
      <c r="AJ218" s="208"/>
      <c r="AK218" s="208"/>
      <c r="AL218" s="208"/>
      <c r="AM218" s="208"/>
      <c r="AN218" s="208"/>
      <c r="AO218" s="208"/>
      <c r="AP218" s="208"/>
      <c r="AQ218" s="208"/>
      <c r="AR218" s="208"/>
      <c r="AS218" s="208"/>
      <c r="AT218" s="208"/>
      <c r="AU218" s="208"/>
      <c r="AV218" s="208"/>
      <c r="AW218" s="208"/>
      <c r="AX218" s="208"/>
      <c r="AY218" s="208"/>
      <c r="AZ218" s="209"/>
      <c r="BA218" s="208"/>
      <c r="BB218" s="208"/>
      <c r="BC218" s="208"/>
      <c r="BD218" s="210"/>
      <c r="BE218" s="208"/>
      <c r="BF218" s="208"/>
      <c r="BG218" s="208"/>
      <c r="BH218" s="208"/>
      <c r="BI218" s="208"/>
      <c r="BJ218" s="208"/>
      <c r="BK218" s="208"/>
      <c r="BL218" s="208"/>
      <c r="BM218" s="208"/>
      <c r="BN218" s="208"/>
      <c r="BO218" s="208"/>
      <c r="BP218" s="208"/>
      <c r="BQ218" s="208"/>
      <c r="BR218" s="208"/>
      <c r="BS218" s="208"/>
      <c r="BT218" s="208"/>
      <c r="BU218" s="208"/>
      <c r="BV218" s="208"/>
      <c r="BW218" s="208"/>
      <c r="BX218" s="208"/>
      <c r="BY218" s="208"/>
    </row>
    <row r="219" spans="1:77">
      <c r="A219" s="227"/>
      <c r="B219" s="208"/>
      <c r="C219" s="248"/>
      <c r="D219" s="248"/>
      <c r="E219" s="208"/>
      <c r="F219" s="208"/>
      <c r="G219" s="208"/>
      <c r="H219" s="208"/>
      <c r="I219" s="208"/>
      <c r="J219" s="208"/>
      <c r="K219" s="208"/>
      <c r="L219" s="208"/>
      <c r="M219" s="208"/>
      <c r="N219" s="208"/>
      <c r="O219" s="208"/>
      <c r="P219" s="208"/>
      <c r="Q219" s="208"/>
      <c r="R219" s="208"/>
      <c r="S219" s="208"/>
      <c r="T219" s="208"/>
      <c r="U219" s="208"/>
      <c r="V219" s="208"/>
      <c r="W219" s="208"/>
      <c r="X219" s="208"/>
      <c r="Y219" s="208"/>
      <c r="Z219" s="208"/>
      <c r="AA219" s="208"/>
      <c r="AB219" s="208"/>
      <c r="AC219" s="208"/>
      <c r="AD219" s="208"/>
      <c r="AE219" s="208"/>
      <c r="AF219" s="208"/>
      <c r="AG219" s="208"/>
      <c r="AH219" s="208"/>
      <c r="AI219" s="208"/>
      <c r="AJ219" s="208"/>
      <c r="AK219" s="208"/>
      <c r="AL219" s="208"/>
      <c r="AM219" s="208"/>
      <c r="AN219" s="208"/>
      <c r="AO219" s="208"/>
      <c r="AP219" s="208"/>
      <c r="AQ219" s="208"/>
      <c r="AR219" s="208"/>
      <c r="AS219" s="208"/>
      <c r="AT219" s="208"/>
      <c r="AU219" s="208"/>
      <c r="AV219" s="208"/>
      <c r="AW219" s="208"/>
      <c r="AX219" s="208"/>
      <c r="AY219" s="208"/>
      <c r="AZ219" s="209"/>
      <c r="BA219" s="208"/>
      <c r="BB219" s="208"/>
      <c r="BC219" s="208"/>
      <c r="BD219" s="210"/>
      <c r="BE219" s="208"/>
      <c r="BF219" s="208"/>
      <c r="BG219" s="208"/>
      <c r="BH219" s="208"/>
      <c r="BI219" s="208"/>
      <c r="BJ219" s="208"/>
      <c r="BK219" s="208"/>
      <c r="BL219" s="208"/>
      <c r="BM219" s="208"/>
      <c r="BN219" s="208"/>
      <c r="BO219" s="208"/>
      <c r="BP219" s="208"/>
      <c r="BQ219" s="208"/>
      <c r="BR219" s="208"/>
      <c r="BS219" s="208"/>
      <c r="BT219" s="208"/>
      <c r="BU219" s="208"/>
      <c r="BV219" s="208"/>
      <c r="BW219" s="208"/>
      <c r="BX219" s="208"/>
      <c r="BY219" s="208"/>
    </row>
    <row r="220" spans="1:77">
      <c r="A220" s="227"/>
      <c r="B220" s="208"/>
      <c r="C220" s="248"/>
      <c r="D220" s="248"/>
      <c r="E220" s="208"/>
      <c r="F220" s="208"/>
      <c r="G220" s="208"/>
      <c r="H220" s="208"/>
      <c r="I220" s="208"/>
      <c r="J220" s="208"/>
      <c r="K220" s="208"/>
      <c r="L220" s="208"/>
      <c r="M220" s="208"/>
      <c r="N220" s="208"/>
      <c r="O220" s="208"/>
      <c r="P220" s="208"/>
      <c r="Q220" s="208"/>
      <c r="R220" s="208"/>
      <c r="S220" s="208"/>
      <c r="T220" s="208"/>
      <c r="U220" s="208"/>
      <c r="V220" s="208"/>
      <c r="W220" s="208"/>
      <c r="X220" s="208"/>
      <c r="Y220" s="208"/>
      <c r="Z220" s="208"/>
      <c r="AA220" s="208"/>
      <c r="AB220" s="208"/>
      <c r="AC220" s="208"/>
      <c r="AD220" s="208"/>
      <c r="AE220" s="208"/>
      <c r="AF220" s="208"/>
      <c r="AG220" s="208"/>
      <c r="AH220" s="208"/>
      <c r="AI220" s="208"/>
      <c r="AJ220" s="208"/>
      <c r="AK220" s="208"/>
      <c r="AL220" s="208"/>
      <c r="AM220" s="208"/>
      <c r="AN220" s="208"/>
      <c r="AO220" s="208"/>
      <c r="AP220" s="208"/>
      <c r="AQ220" s="208"/>
      <c r="AR220" s="208"/>
      <c r="AS220" s="208"/>
      <c r="AT220" s="208"/>
      <c r="AU220" s="208"/>
      <c r="AV220" s="208"/>
      <c r="AW220" s="208"/>
      <c r="AX220" s="208"/>
      <c r="AY220" s="208"/>
      <c r="AZ220" s="209"/>
      <c r="BA220" s="208"/>
      <c r="BB220" s="208"/>
      <c r="BC220" s="208"/>
      <c r="BD220" s="210"/>
      <c r="BE220" s="208"/>
      <c r="BF220" s="208"/>
      <c r="BG220" s="208"/>
      <c r="BH220" s="208"/>
      <c r="BI220" s="208"/>
      <c r="BJ220" s="208"/>
      <c r="BK220" s="208"/>
      <c r="BL220" s="208"/>
      <c r="BM220" s="208"/>
      <c r="BN220" s="208"/>
      <c r="BO220" s="208"/>
      <c r="BP220" s="208"/>
      <c r="BQ220" s="208"/>
      <c r="BR220" s="208"/>
      <c r="BS220" s="208"/>
      <c r="BT220" s="208"/>
      <c r="BU220" s="208"/>
      <c r="BV220" s="208"/>
      <c r="BW220" s="208"/>
      <c r="BX220" s="208"/>
      <c r="BY220" s="208"/>
    </row>
    <row r="221" spans="1:77">
      <c r="A221" s="227"/>
      <c r="B221" s="208"/>
      <c r="C221" s="248"/>
      <c r="D221" s="248"/>
      <c r="E221" s="208"/>
      <c r="F221" s="208"/>
      <c r="G221" s="208"/>
      <c r="H221" s="208"/>
      <c r="I221" s="208"/>
      <c r="J221" s="208"/>
      <c r="K221" s="208"/>
      <c r="L221" s="208"/>
      <c r="M221" s="208"/>
      <c r="N221" s="208"/>
      <c r="O221" s="208"/>
      <c r="P221" s="208"/>
      <c r="Q221" s="208"/>
      <c r="R221" s="208"/>
      <c r="S221" s="208"/>
      <c r="T221" s="208"/>
      <c r="U221" s="208"/>
      <c r="V221" s="208"/>
      <c r="W221" s="208"/>
      <c r="X221" s="208"/>
      <c r="Y221" s="208"/>
      <c r="Z221" s="208"/>
      <c r="AA221" s="208"/>
      <c r="AB221" s="208"/>
      <c r="AC221" s="208"/>
      <c r="AD221" s="208"/>
      <c r="AE221" s="208"/>
      <c r="AF221" s="208"/>
      <c r="AG221" s="208"/>
      <c r="AH221" s="208"/>
      <c r="AI221" s="208"/>
      <c r="AJ221" s="208"/>
      <c r="AK221" s="208"/>
      <c r="AL221" s="208"/>
      <c r="AM221" s="208"/>
      <c r="AN221" s="208"/>
      <c r="AO221" s="208"/>
      <c r="AP221" s="208"/>
      <c r="AQ221" s="208"/>
      <c r="AR221" s="208"/>
      <c r="AS221" s="208"/>
      <c r="AT221" s="208"/>
      <c r="AU221" s="208"/>
      <c r="AV221" s="208"/>
      <c r="AW221" s="208"/>
      <c r="AX221" s="208"/>
      <c r="AY221" s="208"/>
      <c r="AZ221" s="209"/>
      <c r="BA221" s="208"/>
      <c r="BB221" s="208"/>
      <c r="BC221" s="208"/>
      <c r="BD221" s="210"/>
      <c r="BE221" s="208"/>
      <c r="BF221" s="208"/>
      <c r="BG221" s="208"/>
      <c r="BH221" s="208"/>
      <c r="BI221" s="208"/>
      <c r="BJ221" s="208"/>
      <c r="BK221" s="208"/>
      <c r="BL221" s="208"/>
      <c r="BM221" s="208"/>
      <c r="BN221" s="208"/>
      <c r="BO221" s="208"/>
      <c r="BP221" s="208"/>
      <c r="BQ221" s="208"/>
      <c r="BR221" s="208"/>
      <c r="BS221" s="208"/>
      <c r="BT221" s="208"/>
      <c r="BU221" s="208"/>
      <c r="BV221" s="208"/>
      <c r="BW221" s="208"/>
      <c r="BX221" s="208"/>
      <c r="BY221" s="208"/>
    </row>
    <row r="222" spans="1:77">
      <c r="A222" s="227"/>
      <c r="B222" s="208"/>
      <c r="C222" s="248"/>
      <c r="D222" s="248"/>
      <c r="E222" s="208"/>
      <c r="F222" s="208"/>
      <c r="G222" s="208"/>
      <c r="H222" s="208"/>
      <c r="I222" s="208"/>
      <c r="J222" s="208"/>
      <c r="K222" s="208"/>
      <c r="L222" s="208"/>
      <c r="M222" s="208"/>
      <c r="N222" s="208"/>
      <c r="O222" s="208"/>
      <c r="P222" s="208"/>
      <c r="Q222" s="208"/>
      <c r="R222" s="208"/>
      <c r="S222" s="208"/>
      <c r="T222" s="208"/>
      <c r="U222" s="208"/>
      <c r="V222" s="208"/>
      <c r="W222" s="208"/>
      <c r="X222" s="208"/>
      <c r="Y222" s="208"/>
      <c r="Z222" s="208"/>
      <c r="AA222" s="208"/>
      <c r="AB222" s="208"/>
      <c r="AC222" s="208"/>
      <c r="AD222" s="208"/>
      <c r="AE222" s="208"/>
      <c r="AF222" s="208"/>
      <c r="AG222" s="208"/>
      <c r="AH222" s="208"/>
      <c r="AI222" s="208"/>
      <c r="AJ222" s="208"/>
      <c r="AK222" s="208"/>
      <c r="AL222" s="208"/>
      <c r="AM222" s="208"/>
      <c r="AN222" s="208"/>
      <c r="AO222" s="208"/>
      <c r="AP222" s="208"/>
      <c r="AQ222" s="208"/>
      <c r="AR222" s="208"/>
      <c r="AS222" s="208"/>
      <c r="AT222" s="208"/>
      <c r="AU222" s="208"/>
      <c r="AV222" s="208"/>
      <c r="AW222" s="208"/>
      <c r="AX222" s="208"/>
      <c r="AY222" s="208"/>
      <c r="AZ222" s="209"/>
      <c r="BA222" s="208"/>
      <c r="BB222" s="208"/>
      <c r="BC222" s="208"/>
      <c r="BD222" s="210"/>
      <c r="BE222" s="208"/>
      <c r="BF222" s="208"/>
      <c r="BG222" s="208"/>
      <c r="BH222" s="208"/>
      <c r="BI222" s="208"/>
      <c r="BJ222" s="208"/>
      <c r="BK222" s="208"/>
      <c r="BL222" s="208"/>
      <c r="BM222" s="208"/>
      <c r="BN222" s="208"/>
      <c r="BO222" s="208"/>
      <c r="BP222" s="208"/>
      <c r="BQ222" s="208"/>
      <c r="BR222" s="208"/>
      <c r="BS222" s="208"/>
      <c r="BT222" s="208"/>
      <c r="BU222" s="208"/>
      <c r="BV222" s="208"/>
      <c r="BW222" s="208"/>
      <c r="BX222" s="208"/>
      <c r="BY222" s="208"/>
    </row>
    <row r="223" spans="1:77">
      <c r="A223" s="227"/>
      <c r="B223" s="208"/>
      <c r="C223" s="248"/>
      <c r="D223" s="248"/>
      <c r="E223" s="208"/>
      <c r="F223" s="208"/>
      <c r="G223" s="208"/>
      <c r="H223" s="208"/>
      <c r="I223" s="208"/>
      <c r="J223" s="208"/>
      <c r="K223" s="208"/>
      <c r="L223" s="208"/>
      <c r="M223" s="208"/>
      <c r="N223" s="208"/>
      <c r="O223" s="208"/>
      <c r="P223" s="208"/>
      <c r="Q223" s="208"/>
      <c r="R223" s="208"/>
      <c r="S223" s="208"/>
      <c r="T223" s="208"/>
      <c r="U223" s="208"/>
      <c r="V223" s="208"/>
      <c r="W223" s="208"/>
      <c r="X223" s="208"/>
      <c r="Y223" s="208"/>
      <c r="Z223" s="208"/>
      <c r="AA223" s="208"/>
      <c r="AB223" s="208"/>
      <c r="AC223" s="208"/>
      <c r="AD223" s="208"/>
      <c r="AE223" s="208"/>
      <c r="AF223" s="208"/>
      <c r="AG223" s="208"/>
      <c r="AH223" s="208"/>
      <c r="AI223" s="208"/>
      <c r="AJ223" s="208"/>
      <c r="AK223" s="208"/>
      <c r="AL223" s="208"/>
      <c r="AM223" s="208"/>
      <c r="AN223" s="208"/>
      <c r="AO223" s="208"/>
      <c r="AP223" s="208"/>
      <c r="AQ223" s="208"/>
      <c r="AR223" s="208"/>
      <c r="AS223" s="208"/>
      <c r="AT223" s="208"/>
      <c r="AU223" s="208"/>
      <c r="AV223" s="208"/>
      <c r="AW223" s="208"/>
      <c r="AX223" s="208"/>
      <c r="AY223" s="208"/>
      <c r="AZ223" s="209"/>
      <c r="BA223" s="208"/>
      <c r="BB223" s="208"/>
      <c r="BC223" s="208"/>
      <c r="BD223" s="210"/>
      <c r="BE223" s="208"/>
      <c r="BF223" s="208"/>
      <c r="BG223" s="208"/>
      <c r="BH223" s="208"/>
      <c r="BI223" s="208"/>
      <c r="BJ223" s="208"/>
      <c r="BK223" s="208"/>
      <c r="BL223" s="208"/>
      <c r="BM223" s="208"/>
      <c r="BN223" s="208"/>
      <c r="BO223" s="208"/>
      <c r="BP223" s="208"/>
      <c r="BQ223" s="208"/>
      <c r="BR223" s="208"/>
      <c r="BS223" s="208"/>
      <c r="BT223" s="208"/>
      <c r="BU223" s="208"/>
      <c r="BV223" s="208"/>
      <c r="BW223" s="208"/>
      <c r="BX223" s="208"/>
      <c r="BY223" s="208"/>
    </row>
    <row r="224" spans="1:77">
      <c r="A224" s="227"/>
      <c r="B224" s="208"/>
      <c r="C224" s="248"/>
      <c r="D224" s="248"/>
      <c r="E224" s="208"/>
      <c r="F224" s="208"/>
      <c r="G224" s="208"/>
      <c r="H224" s="208"/>
      <c r="I224" s="208"/>
      <c r="J224" s="208"/>
      <c r="K224" s="208"/>
      <c r="L224" s="208"/>
      <c r="M224" s="208"/>
      <c r="N224" s="208"/>
      <c r="O224" s="208"/>
      <c r="P224" s="208"/>
      <c r="Q224" s="208"/>
      <c r="R224" s="208"/>
      <c r="S224" s="208"/>
      <c r="T224" s="208"/>
      <c r="U224" s="208"/>
      <c r="V224" s="208"/>
      <c r="W224" s="208"/>
      <c r="X224" s="208"/>
      <c r="Y224" s="208"/>
      <c r="Z224" s="208"/>
      <c r="AA224" s="208"/>
      <c r="AB224" s="208"/>
      <c r="AC224" s="208"/>
      <c r="AD224" s="208"/>
      <c r="AE224" s="208"/>
      <c r="AF224" s="208"/>
      <c r="AG224" s="208"/>
      <c r="AH224" s="208"/>
      <c r="AI224" s="208"/>
      <c r="AJ224" s="208"/>
      <c r="AK224" s="208"/>
      <c r="AL224" s="208"/>
      <c r="AM224" s="208"/>
      <c r="AN224" s="208"/>
      <c r="AO224" s="208"/>
      <c r="AP224" s="208"/>
      <c r="AQ224" s="208"/>
      <c r="AR224" s="208"/>
      <c r="AS224" s="208"/>
      <c r="AT224" s="208"/>
      <c r="AU224" s="208"/>
      <c r="AV224" s="208"/>
      <c r="AW224" s="208"/>
      <c r="AX224" s="208"/>
      <c r="AY224" s="208"/>
      <c r="AZ224" s="209"/>
      <c r="BA224" s="208"/>
      <c r="BB224" s="208"/>
      <c r="BC224" s="208"/>
      <c r="BD224" s="210"/>
      <c r="BE224" s="208"/>
      <c r="BF224" s="208"/>
      <c r="BG224" s="208"/>
      <c r="BH224" s="208"/>
      <c r="BI224" s="208"/>
      <c r="BJ224" s="208"/>
      <c r="BK224" s="208"/>
      <c r="BL224" s="208"/>
      <c r="BM224" s="208"/>
      <c r="BN224" s="208"/>
      <c r="BO224" s="208"/>
      <c r="BP224" s="208"/>
      <c r="BQ224" s="208"/>
      <c r="BR224" s="208"/>
      <c r="BS224" s="208"/>
      <c r="BT224" s="208"/>
      <c r="BU224" s="208"/>
      <c r="BV224" s="208"/>
      <c r="BW224" s="208"/>
      <c r="BX224" s="208"/>
      <c r="BY224" s="208"/>
    </row>
    <row r="225" spans="1:77">
      <c r="A225" s="227"/>
      <c r="B225" s="208"/>
      <c r="C225" s="248"/>
      <c r="D225" s="248"/>
      <c r="E225" s="208"/>
      <c r="F225" s="208"/>
      <c r="G225" s="208"/>
      <c r="H225" s="208"/>
      <c r="I225" s="208"/>
      <c r="J225" s="208"/>
      <c r="K225" s="208"/>
      <c r="L225" s="208"/>
      <c r="M225" s="208"/>
      <c r="N225" s="208"/>
      <c r="O225" s="208"/>
      <c r="P225" s="208"/>
      <c r="Q225" s="208"/>
      <c r="R225" s="208"/>
      <c r="S225" s="208"/>
      <c r="T225" s="208"/>
      <c r="U225" s="208"/>
      <c r="V225" s="208"/>
      <c r="W225" s="208"/>
      <c r="X225" s="208"/>
      <c r="Y225" s="208"/>
      <c r="Z225" s="208"/>
      <c r="AA225" s="208"/>
      <c r="AB225" s="208"/>
      <c r="AC225" s="208"/>
      <c r="AD225" s="208"/>
      <c r="AE225" s="208"/>
      <c r="AF225" s="208"/>
      <c r="AG225" s="208"/>
      <c r="AH225" s="208"/>
      <c r="AI225" s="208"/>
      <c r="AJ225" s="208"/>
      <c r="AK225" s="208"/>
      <c r="AL225" s="208"/>
      <c r="AM225" s="208"/>
      <c r="AN225" s="208"/>
      <c r="AO225" s="208"/>
      <c r="AP225" s="208"/>
      <c r="AQ225" s="208"/>
      <c r="AR225" s="208"/>
      <c r="AS225" s="208"/>
      <c r="AT225" s="208"/>
      <c r="AU225" s="208"/>
      <c r="AV225" s="208"/>
      <c r="AW225" s="208"/>
      <c r="AX225" s="208"/>
      <c r="AY225" s="208"/>
      <c r="AZ225" s="209"/>
      <c r="BA225" s="208"/>
      <c r="BB225" s="208"/>
      <c r="BC225" s="208"/>
      <c r="BD225" s="210"/>
      <c r="BE225" s="208"/>
      <c r="BF225" s="208"/>
      <c r="BG225" s="208"/>
      <c r="BH225" s="208"/>
      <c r="BI225" s="208"/>
      <c r="BJ225" s="208"/>
      <c r="BK225" s="208"/>
      <c r="BL225" s="208"/>
      <c r="BM225" s="208"/>
      <c r="BN225" s="208"/>
      <c r="BO225" s="208"/>
      <c r="BP225" s="208"/>
      <c r="BQ225" s="208"/>
      <c r="BR225" s="208"/>
      <c r="BS225" s="208"/>
      <c r="BT225" s="208"/>
      <c r="BU225" s="208"/>
      <c r="BV225" s="208"/>
      <c r="BW225" s="208"/>
      <c r="BX225" s="208"/>
      <c r="BY225" s="208"/>
    </row>
    <row r="226" spans="1:77">
      <c r="A226" s="227"/>
      <c r="B226" s="208"/>
      <c r="C226" s="248"/>
      <c r="D226" s="248"/>
      <c r="E226" s="208"/>
      <c r="F226" s="208"/>
      <c r="G226" s="208"/>
      <c r="H226" s="208"/>
      <c r="I226" s="208"/>
      <c r="J226" s="208"/>
      <c r="K226" s="208"/>
      <c r="L226" s="208"/>
      <c r="M226" s="208"/>
      <c r="N226" s="208"/>
      <c r="O226" s="208"/>
      <c r="P226" s="208"/>
      <c r="Q226" s="208"/>
      <c r="R226" s="208"/>
      <c r="S226" s="208"/>
      <c r="T226" s="208"/>
      <c r="U226" s="208"/>
      <c r="V226" s="208"/>
      <c r="W226" s="208"/>
      <c r="X226" s="208"/>
      <c r="Y226" s="208"/>
      <c r="Z226" s="208"/>
      <c r="AA226" s="208"/>
      <c r="AB226" s="208"/>
      <c r="AC226" s="208"/>
      <c r="AD226" s="208"/>
      <c r="AE226" s="208"/>
      <c r="AF226" s="208"/>
      <c r="AG226" s="208"/>
      <c r="AH226" s="208"/>
      <c r="AI226" s="208"/>
      <c r="AJ226" s="208"/>
      <c r="AK226" s="208"/>
      <c r="AL226" s="208"/>
      <c r="AM226" s="208"/>
      <c r="AN226" s="208"/>
      <c r="AO226" s="208"/>
      <c r="AP226" s="208"/>
      <c r="AQ226" s="208"/>
      <c r="AR226" s="208"/>
      <c r="AS226" s="208"/>
      <c r="AT226" s="208"/>
      <c r="AU226" s="208"/>
      <c r="AV226" s="208"/>
      <c r="AW226" s="208"/>
      <c r="AX226" s="208"/>
      <c r="AY226" s="208"/>
      <c r="AZ226" s="209"/>
      <c r="BA226" s="208"/>
      <c r="BB226" s="208"/>
      <c r="BC226" s="208"/>
      <c r="BD226" s="210"/>
      <c r="BE226" s="208"/>
      <c r="BF226" s="208"/>
      <c r="BG226" s="208"/>
      <c r="BH226" s="208"/>
      <c r="BI226" s="208"/>
      <c r="BJ226" s="208"/>
      <c r="BK226" s="208"/>
      <c r="BL226" s="208"/>
      <c r="BM226" s="208"/>
      <c r="BN226" s="208"/>
      <c r="BO226" s="208"/>
      <c r="BP226" s="208"/>
      <c r="BQ226" s="208"/>
      <c r="BR226" s="208"/>
      <c r="BS226" s="208"/>
      <c r="BT226" s="208"/>
      <c r="BU226" s="208"/>
      <c r="BV226" s="208"/>
      <c r="BW226" s="208"/>
      <c r="BX226" s="208"/>
      <c r="BY226" s="208"/>
    </row>
    <row r="227" spans="1:77">
      <c r="A227" s="227"/>
      <c r="B227" s="208"/>
      <c r="C227" s="248"/>
      <c r="D227" s="248"/>
      <c r="E227" s="208"/>
      <c r="F227" s="208"/>
      <c r="G227" s="208"/>
      <c r="H227" s="208"/>
      <c r="I227" s="208"/>
      <c r="J227" s="208"/>
      <c r="K227" s="208"/>
      <c r="L227" s="208"/>
      <c r="M227" s="208"/>
      <c r="N227" s="208"/>
      <c r="O227" s="208"/>
      <c r="P227" s="208"/>
      <c r="Q227" s="208"/>
      <c r="R227" s="208"/>
      <c r="S227" s="208"/>
      <c r="T227" s="208"/>
      <c r="U227" s="208"/>
      <c r="V227" s="208"/>
      <c r="W227" s="208"/>
      <c r="X227" s="208"/>
      <c r="Y227" s="208"/>
      <c r="Z227" s="208"/>
      <c r="AA227" s="208"/>
      <c r="AB227" s="208"/>
      <c r="AC227" s="208"/>
      <c r="AD227" s="208"/>
      <c r="AE227" s="208"/>
      <c r="AF227" s="208"/>
      <c r="AG227" s="208"/>
      <c r="AH227" s="208"/>
      <c r="AI227" s="208"/>
      <c r="AJ227" s="208"/>
      <c r="AK227" s="208"/>
      <c r="AL227" s="208"/>
      <c r="AM227" s="208"/>
      <c r="AN227" s="208"/>
      <c r="AO227" s="208"/>
      <c r="AP227" s="208"/>
      <c r="AQ227" s="208"/>
      <c r="AR227" s="208"/>
      <c r="AS227" s="208"/>
      <c r="AT227" s="208"/>
      <c r="AU227" s="208"/>
      <c r="AV227" s="208"/>
      <c r="AW227" s="208"/>
      <c r="AX227" s="208"/>
      <c r="AY227" s="208"/>
      <c r="AZ227" s="209"/>
      <c r="BA227" s="208"/>
      <c r="BB227" s="208"/>
      <c r="BC227" s="208"/>
      <c r="BD227" s="210"/>
      <c r="BE227" s="208"/>
      <c r="BF227" s="208"/>
      <c r="BG227" s="208"/>
      <c r="BH227" s="208"/>
      <c r="BI227" s="208"/>
      <c r="BJ227" s="208"/>
      <c r="BK227" s="208"/>
      <c r="BL227" s="208"/>
      <c r="BM227" s="208"/>
      <c r="BN227" s="208"/>
      <c r="BO227" s="208"/>
      <c r="BP227" s="208"/>
      <c r="BQ227" s="208"/>
      <c r="BR227" s="208"/>
      <c r="BS227" s="208"/>
      <c r="BT227" s="208"/>
      <c r="BU227" s="208"/>
      <c r="BV227" s="208"/>
      <c r="BW227" s="208"/>
      <c r="BX227" s="208"/>
      <c r="BY227" s="208"/>
    </row>
    <row r="228" spans="1:77">
      <c r="A228" s="227"/>
      <c r="B228" s="208"/>
      <c r="C228" s="248"/>
      <c r="D228" s="248"/>
      <c r="E228" s="208"/>
      <c r="F228" s="208"/>
      <c r="G228" s="208"/>
      <c r="H228" s="208"/>
      <c r="I228" s="208"/>
      <c r="J228" s="208"/>
      <c r="K228" s="208"/>
      <c r="L228" s="208"/>
      <c r="M228" s="208"/>
      <c r="N228" s="208"/>
      <c r="O228" s="208"/>
      <c r="P228" s="208"/>
      <c r="Q228" s="208"/>
      <c r="R228" s="208"/>
      <c r="S228" s="208"/>
      <c r="T228" s="208"/>
      <c r="U228" s="208"/>
      <c r="V228" s="208"/>
      <c r="W228" s="208"/>
      <c r="X228" s="208"/>
      <c r="Y228" s="208"/>
      <c r="Z228" s="208"/>
      <c r="AA228" s="208"/>
      <c r="AB228" s="208"/>
      <c r="AC228" s="208"/>
      <c r="AD228" s="208"/>
      <c r="AE228" s="208"/>
      <c r="AF228" s="208"/>
      <c r="AG228" s="208"/>
      <c r="AH228" s="208"/>
      <c r="AI228" s="208"/>
      <c r="AJ228" s="208"/>
      <c r="AK228" s="208"/>
      <c r="AL228" s="208"/>
      <c r="AM228" s="208"/>
      <c r="AN228" s="208"/>
      <c r="AO228" s="208"/>
      <c r="AP228" s="208"/>
      <c r="AQ228" s="208"/>
      <c r="AR228" s="208"/>
      <c r="AS228" s="208"/>
      <c r="AT228" s="208"/>
      <c r="AU228" s="208"/>
      <c r="AV228" s="208"/>
      <c r="AW228" s="208"/>
      <c r="AX228" s="208"/>
      <c r="AY228" s="208"/>
      <c r="AZ228" s="209"/>
      <c r="BA228" s="208"/>
      <c r="BB228" s="208"/>
      <c r="BC228" s="208"/>
      <c r="BD228" s="210"/>
      <c r="BE228" s="208"/>
      <c r="BF228" s="208"/>
      <c r="BG228" s="208"/>
      <c r="BH228" s="208"/>
      <c r="BI228" s="208"/>
      <c r="BJ228" s="208"/>
      <c r="BK228" s="208"/>
      <c r="BL228" s="208"/>
      <c r="BM228" s="208"/>
      <c r="BN228" s="208"/>
      <c r="BO228" s="208"/>
      <c r="BP228" s="208"/>
      <c r="BQ228" s="208"/>
      <c r="BR228" s="208"/>
      <c r="BS228" s="208"/>
      <c r="BT228" s="208"/>
      <c r="BU228" s="208"/>
      <c r="BV228" s="208"/>
      <c r="BW228" s="208"/>
      <c r="BX228" s="208"/>
      <c r="BY228" s="208"/>
    </row>
    <row r="229" spans="1:77">
      <c r="A229" s="227"/>
      <c r="B229" s="208"/>
      <c r="C229" s="248"/>
      <c r="D229" s="248"/>
      <c r="E229" s="208"/>
      <c r="F229" s="208"/>
      <c r="G229" s="208"/>
      <c r="H229" s="208"/>
      <c r="I229" s="208"/>
      <c r="J229" s="208"/>
      <c r="K229" s="208"/>
      <c r="L229" s="208"/>
      <c r="M229" s="208"/>
      <c r="N229" s="208"/>
      <c r="O229" s="208"/>
      <c r="P229" s="208"/>
      <c r="Q229" s="208"/>
      <c r="R229" s="208"/>
      <c r="S229" s="208"/>
      <c r="T229" s="208"/>
      <c r="U229" s="208"/>
      <c r="V229" s="208"/>
      <c r="W229" s="208"/>
      <c r="X229" s="208"/>
      <c r="Y229" s="208"/>
      <c r="Z229" s="208"/>
      <c r="AA229" s="208"/>
      <c r="AB229" s="208"/>
      <c r="AC229" s="208"/>
      <c r="AD229" s="208"/>
      <c r="AE229" s="208"/>
      <c r="AF229" s="208"/>
      <c r="AG229" s="208"/>
      <c r="AH229" s="208"/>
      <c r="AI229" s="208"/>
      <c r="AJ229" s="208"/>
      <c r="AK229" s="208"/>
      <c r="AL229" s="208"/>
      <c r="AM229" s="208"/>
      <c r="AN229" s="208"/>
      <c r="AO229" s="208"/>
      <c r="AP229" s="208"/>
      <c r="AQ229" s="208"/>
      <c r="AR229" s="208"/>
      <c r="AS229" s="208"/>
      <c r="AT229" s="208"/>
      <c r="AU229" s="208"/>
      <c r="AV229" s="208"/>
      <c r="AW229" s="208"/>
      <c r="AX229" s="208"/>
      <c r="AY229" s="208"/>
      <c r="AZ229" s="209"/>
      <c r="BA229" s="208"/>
      <c r="BB229" s="208"/>
      <c r="BC229" s="208"/>
      <c r="BD229" s="210"/>
      <c r="BE229" s="208"/>
      <c r="BF229" s="208"/>
      <c r="BG229" s="208"/>
      <c r="BH229" s="208"/>
      <c r="BI229" s="208"/>
      <c r="BJ229" s="208"/>
      <c r="BK229" s="208"/>
      <c r="BL229" s="208"/>
      <c r="BM229" s="208"/>
      <c r="BN229" s="208"/>
      <c r="BO229" s="208"/>
      <c r="BP229" s="208"/>
      <c r="BQ229" s="208"/>
      <c r="BR229" s="208"/>
      <c r="BS229" s="208"/>
      <c r="BT229" s="208"/>
      <c r="BU229" s="208"/>
      <c r="BV229" s="208"/>
      <c r="BW229" s="208"/>
      <c r="BX229" s="208"/>
      <c r="BY229" s="208"/>
    </row>
    <row r="230" spans="1:77">
      <c r="A230" s="227"/>
      <c r="B230" s="208"/>
      <c r="C230" s="248"/>
      <c r="D230" s="248"/>
      <c r="E230" s="208"/>
      <c r="F230" s="208"/>
      <c r="G230" s="208"/>
      <c r="H230" s="208"/>
      <c r="I230" s="208"/>
      <c r="J230" s="208"/>
      <c r="K230" s="208"/>
      <c r="L230" s="208"/>
      <c r="M230" s="208"/>
      <c r="N230" s="208"/>
      <c r="O230" s="208"/>
      <c r="P230" s="208"/>
      <c r="Q230" s="208"/>
      <c r="R230" s="208"/>
      <c r="S230" s="208"/>
      <c r="T230" s="208"/>
      <c r="U230" s="208"/>
      <c r="V230" s="208"/>
      <c r="W230" s="208"/>
      <c r="X230" s="208"/>
      <c r="Y230" s="208"/>
      <c r="Z230" s="208"/>
      <c r="AA230" s="208"/>
      <c r="AB230" s="208"/>
      <c r="AC230" s="208"/>
      <c r="AD230" s="208"/>
      <c r="AE230" s="208"/>
      <c r="AF230" s="208"/>
      <c r="AG230" s="208"/>
      <c r="AH230" s="208"/>
      <c r="AI230" s="208"/>
      <c r="AJ230" s="208"/>
      <c r="AK230" s="208"/>
      <c r="AL230" s="208"/>
      <c r="AM230" s="208"/>
      <c r="AN230" s="208"/>
      <c r="AO230" s="208"/>
      <c r="AP230" s="208"/>
      <c r="AQ230" s="208"/>
      <c r="AR230" s="208"/>
      <c r="AS230" s="208"/>
      <c r="AT230" s="208"/>
      <c r="AU230" s="208"/>
      <c r="AV230" s="208"/>
      <c r="AW230" s="208"/>
      <c r="AX230" s="208"/>
      <c r="AY230" s="208"/>
      <c r="AZ230" s="209"/>
      <c r="BA230" s="208"/>
      <c r="BB230" s="208"/>
      <c r="BC230" s="208"/>
      <c r="BD230" s="210"/>
      <c r="BE230" s="208"/>
      <c r="BF230" s="208"/>
      <c r="BG230" s="208"/>
      <c r="BH230" s="208"/>
      <c r="BI230" s="208"/>
      <c r="BJ230" s="208"/>
      <c r="BK230" s="208"/>
      <c r="BL230" s="208"/>
      <c r="BM230" s="208"/>
      <c r="BN230" s="208"/>
      <c r="BO230" s="208"/>
      <c r="BP230" s="208"/>
      <c r="BQ230" s="208"/>
      <c r="BR230" s="208"/>
      <c r="BS230" s="208"/>
      <c r="BT230" s="208"/>
      <c r="BU230" s="208"/>
      <c r="BV230" s="208"/>
      <c r="BW230" s="208"/>
      <c r="BX230" s="208"/>
      <c r="BY230" s="208"/>
    </row>
    <row r="231" spans="1:77">
      <c r="A231" s="227"/>
      <c r="B231" s="208"/>
      <c r="C231" s="248"/>
      <c r="D231" s="248"/>
      <c r="E231" s="208"/>
      <c r="F231" s="208"/>
      <c r="G231" s="208"/>
      <c r="H231" s="208"/>
      <c r="I231" s="208"/>
      <c r="J231" s="208"/>
      <c r="K231" s="208"/>
      <c r="L231" s="208"/>
      <c r="M231" s="208"/>
      <c r="N231" s="208"/>
      <c r="O231" s="208"/>
      <c r="P231" s="208"/>
      <c r="Q231" s="208"/>
      <c r="R231" s="208"/>
      <c r="S231" s="208"/>
      <c r="T231" s="208"/>
      <c r="U231" s="208"/>
      <c r="V231" s="208"/>
      <c r="W231" s="208"/>
      <c r="X231" s="208"/>
      <c r="Y231" s="208"/>
      <c r="Z231" s="208"/>
      <c r="AA231" s="208"/>
      <c r="AB231" s="208"/>
      <c r="AC231" s="208"/>
      <c r="AD231" s="208"/>
      <c r="AE231" s="208"/>
      <c r="AF231" s="208"/>
      <c r="AG231" s="208"/>
      <c r="AH231" s="208"/>
      <c r="AI231" s="208"/>
      <c r="AJ231" s="208"/>
      <c r="AK231" s="208"/>
      <c r="AL231" s="208"/>
      <c r="AM231" s="208"/>
      <c r="AN231" s="208"/>
      <c r="AO231" s="208"/>
      <c r="AP231" s="208"/>
      <c r="AQ231" s="208"/>
      <c r="AR231" s="208"/>
      <c r="AS231" s="208"/>
      <c r="AT231" s="208"/>
      <c r="AU231" s="208"/>
      <c r="AV231" s="208"/>
      <c r="AW231" s="208"/>
      <c r="AX231" s="208"/>
      <c r="AY231" s="208"/>
      <c r="AZ231" s="209"/>
      <c r="BA231" s="208"/>
      <c r="BB231" s="208"/>
      <c r="BC231" s="208"/>
      <c r="BD231" s="210"/>
      <c r="BE231" s="208"/>
      <c r="BF231" s="208"/>
      <c r="BG231" s="208"/>
      <c r="BH231" s="208"/>
      <c r="BI231" s="208"/>
      <c r="BJ231" s="208"/>
      <c r="BK231" s="208"/>
      <c r="BL231" s="208"/>
      <c r="BM231" s="208"/>
      <c r="BN231" s="208"/>
      <c r="BO231" s="208"/>
      <c r="BP231" s="208"/>
      <c r="BQ231" s="208"/>
      <c r="BR231" s="208"/>
      <c r="BS231" s="208"/>
      <c r="BT231" s="208"/>
      <c r="BU231" s="208"/>
      <c r="BV231" s="208"/>
      <c r="BW231" s="208"/>
      <c r="BX231" s="208"/>
      <c r="BY231" s="208"/>
    </row>
    <row r="232" spans="1:77">
      <c r="A232" s="227"/>
      <c r="B232" s="208"/>
      <c r="C232" s="248"/>
      <c r="D232" s="248"/>
      <c r="E232" s="208"/>
      <c r="F232" s="208"/>
      <c r="G232" s="208"/>
      <c r="H232" s="208"/>
      <c r="I232" s="208"/>
      <c r="J232" s="208"/>
      <c r="K232" s="208"/>
      <c r="L232" s="208"/>
      <c r="M232" s="208"/>
      <c r="N232" s="208"/>
      <c r="O232" s="208"/>
      <c r="P232" s="208"/>
      <c r="Q232" s="208"/>
      <c r="R232" s="208"/>
      <c r="S232" s="208"/>
      <c r="T232" s="208"/>
      <c r="U232" s="208"/>
      <c r="V232" s="208"/>
      <c r="W232" s="208"/>
      <c r="X232" s="208"/>
      <c r="Y232" s="208"/>
      <c r="Z232" s="208"/>
      <c r="AA232" s="208"/>
      <c r="AB232" s="208"/>
      <c r="AC232" s="208"/>
      <c r="AD232" s="208"/>
      <c r="AE232" s="208"/>
      <c r="AF232" s="208"/>
      <c r="AG232" s="208"/>
      <c r="AH232" s="208"/>
      <c r="AI232" s="208"/>
      <c r="AJ232" s="208"/>
      <c r="AK232" s="208"/>
      <c r="AL232" s="208"/>
      <c r="AM232" s="208"/>
      <c r="AN232" s="208"/>
      <c r="AO232" s="208"/>
      <c r="AP232" s="208"/>
      <c r="AQ232" s="208"/>
      <c r="AR232" s="208"/>
      <c r="AS232" s="208"/>
      <c r="AT232" s="208"/>
      <c r="AU232" s="208"/>
      <c r="AV232" s="208"/>
      <c r="AW232" s="208"/>
      <c r="AX232" s="208"/>
      <c r="AY232" s="208"/>
      <c r="AZ232" s="209"/>
      <c r="BA232" s="208"/>
      <c r="BB232" s="208"/>
      <c r="BC232" s="208"/>
      <c r="BD232" s="210"/>
      <c r="BE232" s="208"/>
      <c r="BF232" s="208"/>
      <c r="BG232" s="208"/>
      <c r="BH232" s="208"/>
      <c r="BI232" s="208"/>
      <c r="BJ232" s="208"/>
      <c r="BK232" s="208"/>
      <c r="BL232" s="208"/>
      <c r="BM232" s="208"/>
      <c r="BN232" s="208"/>
      <c r="BO232" s="208"/>
      <c r="BP232" s="208"/>
      <c r="BQ232" s="208"/>
      <c r="BR232" s="208"/>
      <c r="BS232" s="208"/>
      <c r="BT232" s="208"/>
      <c r="BU232" s="208"/>
      <c r="BV232" s="208"/>
      <c r="BW232" s="208"/>
      <c r="BX232" s="208"/>
      <c r="BY232" s="208"/>
    </row>
    <row r="233" spans="1:77">
      <c r="A233" s="227"/>
      <c r="B233" s="208"/>
      <c r="C233" s="248"/>
      <c r="D233" s="248"/>
      <c r="E233" s="208"/>
      <c r="F233" s="208"/>
      <c r="G233" s="208"/>
      <c r="H233" s="208"/>
      <c r="I233" s="208"/>
      <c r="J233" s="208"/>
      <c r="K233" s="208"/>
      <c r="L233" s="208"/>
      <c r="M233" s="208"/>
      <c r="N233" s="208"/>
      <c r="O233" s="208"/>
      <c r="P233" s="208"/>
      <c r="Q233" s="208"/>
      <c r="R233" s="208"/>
      <c r="S233" s="208"/>
      <c r="T233" s="208"/>
      <c r="U233" s="208"/>
      <c r="V233" s="208"/>
      <c r="W233" s="208"/>
      <c r="X233" s="208"/>
      <c r="Y233" s="208"/>
      <c r="Z233" s="208"/>
      <c r="AA233" s="208"/>
      <c r="AB233" s="208"/>
      <c r="AC233" s="208"/>
      <c r="AD233" s="208"/>
      <c r="AE233" s="208"/>
      <c r="AF233" s="208"/>
      <c r="AG233" s="208"/>
      <c r="AH233" s="208"/>
      <c r="AI233" s="208"/>
      <c r="AJ233" s="208"/>
      <c r="AK233" s="208"/>
      <c r="AL233" s="208"/>
      <c r="AM233" s="208"/>
      <c r="AN233" s="208"/>
      <c r="AO233" s="208"/>
      <c r="AP233" s="208"/>
      <c r="AQ233" s="208"/>
      <c r="AR233" s="208"/>
      <c r="AS233" s="208"/>
      <c r="AT233" s="208"/>
      <c r="AU233" s="208"/>
      <c r="AV233" s="208"/>
      <c r="AW233" s="208"/>
      <c r="AX233" s="208"/>
      <c r="AY233" s="208"/>
      <c r="AZ233" s="209"/>
      <c r="BA233" s="208"/>
      <c r="BB233" s="208"/>
      <c r="BC233" s="208"/>
      <c r="BD233" s="210"/>
      <c r="BE233" s="208"/>
      <c r="BF233" s="208"/>
      <c r="BG233" s="208"/>
      <c r="BH233" s="208"/>
      <c r="BI233" s="208"/>
      <c r="BJ233" s="208"/>
      <c r="BK233" s="208"/>
      <c r="BL233" s="208"/>
      <c r="BM233" s="208"/>
      <c r="BN233" s="208"/>
      <c r="BO233" s="208"/>
      <c r="BP233" s="208"/>
      <c r="BQ233" s="208"/>
      <c r="BR233" s="208"/>
      <c r="BS233" s="208"/>
      <c r="BT233" s="208"/>
      <c r="BU233" s="208"/>
      <c r="BV233" s="208"/>
      <c r="BW233" s="208"/>
      <c r="BX233" s="208"/>
      <c r="BY233" s="208"/>
    </row>
    <row r="234" spans="1:77">
      <c r="A234" s="227"/>
      <c r="B234" s="208"/>
      <c r="C234" s="248"/>
      <c r="D234" s="248"/>
      <c r="E234" s="208"/>
      <c r="F234" s="208"/>
      <c r="G234" s="208"/>
      <c r="H234" s="208"/>
      <c r="I234" s="208"/>
      <c r="J234" s="208"/>
      <c r="K234" s="208"/>
      <c r="L234" s="208"/>
      <c r="M234" s="208"/>
      <c r="N234" s="208"/>
      <c r="O234" s="208"/>
      <c r="P234" s="208"/>
      <c r="Q234" s="208"/>
      <c r="R234" s="208"/>
      <c r="S234" s="208"/>
      <c r="T234" s="208"/>
      <c r="U234" s="208"/>
      <c r="V234" s="208"/>
      <c r="W234" s="208"/>
      <c r="X234" s="208"/>
      <c r="Y234" s="208"/>
      <c r="Z234" s="208"/>
      <c r="AA234" s="208"/>
      <c r="AB234" s="208"/>
      <c r="AC234" s="208"/>
      <c r="AD234" s="208"/>
      <c r="AE234" s="208"/>
      <c r="AF234" s="208"/>
      <c r="AG234" s="208"/>
      <c r="AH234" s="208"/>
      <c r="AI234" s="208"/>
      <c r="AJ234" s="208"/>
      <c r="AK234" s="208"/>
      <c r="AL234" s="208"/>
      <c r="AM234" s="208"/>
      <c r="AN234" s="208"/>
      <c r="AO234" s="208"/>
      <c r="AP234" s="208"/>
      <c r="AQ234" s="208"/>
      <c r="AR234" s="208"/>
      <c r="AS234" s="208"/>
      <c r="AT234" s="208"/>
      <c r="AU234" s="208"/>
      <c r="AV234" s="208"/>
      <c r="AW234" s="208"/>
      <c r="AX234" s="208"/>
      <c r="AY234" s="208"/>
      <c r="AZ234" s="209"/>
      <c r="BA234" s="208"/>
      <c r="BB234" s="208"/>
      <c r="BC234" s="208"/>
      <c r="BD234" s="210"/>
      <c r="BE234" s="208"/>
      <c r="BF234" s="208"/>
      <c r="BG234" s="208"/>
      <c r="BH234" s="208"/>
      <c r="BI234" s="208"/>
      <c r="BJ234" s="208"/>
      <c r="BK234" s="208"/>
      <c r="BL234" s="208"/>
      <c r="BM234" s="208"/>
      <c r="BN234" s="208"/>
      <c r="BO234" s="208"/>
      <c r="BP234" s="208"/>
      <c r="BQ234" s="208"/>
      <c r="BR234" s="208"/>
      <c r="BS234" s="208"/>
      <c r="BT234" s="208"/>
      <c r="BU234" s="208"/>
      <c r="BV234" s="208"/>
      <c r="BW234" s="208"/>
      <c r="BX234" s="208"/>
      <c r="BY234" s="208"/>
    </row>
    <row r="235" spans="1:77">
      <c r="A235" s="227"/>
      <c r="B235" s="208"/>
      <c r="C235" s="248"/>
      <c r="D235" s="248"/>
      <c r="E235" s="208"/>
      <c r="F235" s="208"/>
      <c r="G235" s="208"/>
      <c r="H235" s="208"/>
      <c r="I235" s="208"/>
      <c r="J235" s="208"/>
      <c r="K235" s="208"/>
      <c r="L235" s="208"/>
      <c r="M235" s="208"/>
      <c r="N235" s="208"/>
      <c r="O235" s="208"/>
      <c r="P235" s="208"/>
      <c r="Q235" s="208"/>
      <c r="R235" s="208"/>
      <c r="S235" s="208"/>
      <c r="T235" s="208"/>
      <c r="U235" s="208"/>
      <c r="V235" s="208"/>
      <c r="W235" s="208"/>
      <c r="X235" s="208"/>
      <c r="Y235" s="208"/>
      <c r="Z235" s="208"/>
      <c r="AA235" s="208"/>
      <c r="AB235" s="208"/>
      <c r="AC235" s="208"/>
      <c r="AD235" s="208"/>
      <c r="AE235" s="208"/>
      <c r="AF235" s="208"/>
      <c r="AG235" s="208"/>
      <c r="AH235" s="208"/>
      <c r="AI235" s="208"/>
      <c r="AJ235" s="208"/>
      <c r="AK235" s="208"/>
      <c r="AL235" s="208"/>
      <c r="AM235" s="208"/>
      <c r="AN235" s="208"/>
      <c r="AO235" s="208"/>
      <c r="AP235" s="208"/>
      <c r="AQ235" s="208"/>
      <c r="AR235" s="208"/>
      <c r="AS235" s="208"/>
      <c r="AT235" s="208"/>
      <c r="AU235" s="208"/>
      <c r="AV235" s="208"/>
      <c r="AW235" s="208"/>
      <c r="AX235" s="208"/>
      <c r="AY235" s="208"/>
      <c r="AZ235" s="209"/>
      <c r="BA235" s="208"/>
      <c r="BB235" s="208"/>
      <c r="BC235" s="208"/>
      <c r="BD235" s="210"/>
      <c r="BE235" s="208"/>
      <c r="BF235" s="208"/>
      <c r="BG235" s="208"/>
      <c r="BH235" s="208"/>
      <c r="BI235" s="208"/>
      <c r="BJ235" s="208"/>
      <c r="BK235" s="208"/>
      <c r="BL235" s="208"/>
      <c r="BM235" s="208"/>
      <c r="BN235" s="208"/>
      <c r="BO235" s="208"/>
      <c r="BP235" s="208"/>
      <c r="BQ235" s="208"/>
      <c r="BR235" s="208"/>
      <c r="BS235" s="208"/>
      <c r="BT235" s="208"/>
      <c r="BU235" s="208"/>
      <c r="BV235" s="208"/>
      <c r="BW235" s="208"/>
      <c r="BX235" s="208"/>
      <c r="BY235" s="208"/>
    </row>
    <row r="236" spans="1:77">
      <c r="A236" s="227"/>
      <c r="B236" s="208"/>
      <c r="C236" s="248"/>
      <c r="D236" s="248"/>
      <c r="E236" s="208"/>
      <c r="F236" s="208"/>
      <c r="G236" s="208"/>
      <c r="H236" s="208"/>
      <c r="I236" s="208"/>
      <c r="J236" s="208"/>
      <c r="K236" s="208"/>
      <c r="L236" s="208"/>
      <c r="M236" s="208"/>
      <c r="N236" s="208"/>
      <c r="O236" s="208"/>
      <c r="P236" s="208"/>
      <c r="Q236" s="208"/>
      <c r="R236" s="208"/>
      <c r="S236" s="208"/>
      <c r="T236" s="208"/>
      <c r="U236" s="208"/>
      <c r="V236" s="208"/>
      <c r="W236" s="208"/>
      <c r="X236" s="208"/>
      <c r="Y236" s="208"/>
      <c r="Z236" s="208"/>
      <c r="AA236" s="208"/>
      <c r="AB236" s="208"/>
      <c r="AC236" s="208"/>
      <c r="AD236" s="208"/>
      <c r="AE236" s="208"/>
      <c r="AF236" s="208"/>
      <c r="AG236" s="208"/>
      <c r="AH236" s="208"/>
      <c r="AI236" s="208"/>
      <c r="AJ236" s="208"/>
      <c r="AK236" s="208"/>
      <c r="AL236" s="208"/>
      <c r="AM236" s="208"/>
      <c r="AN236" s="208"/>
      <c r="AO236" s="208"/>
      <c r="AP236" s="208"/>
      <c r="AQ236" s="208"/>
      <c r="AR236" s="208"/>
      <c r="AS236" s="208"/>
      <c r="AT236" s="208"/>
      <c r="AU236" s="208"/>
      <c r="AV236" s="208"/>
      <c r="AW236" s="208"/>
      <c r="AX236" s="208"/>
      <c r="AY236" s="208"/>
      <c r="AZ236" s="209"/>
      <c r="BA236" s="208"/>
      <c r="BB236" s="208"/>
      <c r="BC236" s="208"/>
      <c r="BD236" s="210"/>
      <c r="BE236" s="208"/>
      <c r="BF236" s="208"/>
      <c r="BG236" s="208"/>
      <c r="BH236" s="208"/>
      <c r="BI236" s="208"/>
      <c r="BJ236" s="208"/>
      <c r="BK236" s="208"/>
      <c r="BL236" s="208"/>
      <c r="BM236" s="208"/>
      <c r="BN236" s="208"/>
      <c r="BO236" s="208"/>
      <c r="BP236" s="208"/>
      <c r="BQ236" s="208"/>
      <c r="BR236" s="208"/>
      <c r="BS236" s="208"/>
      <c r="BT236" s="208"/>
      <c r="BU236" s="208"/>
      <c r="BV236" s="208"/>
      <c r="BW236" s="208"/>
      <c r="BX236" s="208"/>
      <c r="BY236" s="208"/>
    </row>
    <row r="237" spans="1:77">
      <c r="A237" s="227"/>
      <c r="B237" s="208"/>
      <c r="C237" s="248"/>
      <c r="D237" s="248"/>
      <c r="E237" s="208"/>
      <c r="F237" s="208"/>
      <c r="G237" s="208"/>
      <c r="H237" s="208"/>
      <c r="I237" s="208"/>
      <c r="J237" s="208"/>
      <c r="K237" s="208"/>
      <c r="L237" s="208"/>
      <c r="M237" s="208"/>
      <c r="N237" s="208"/>
      <c r="O237" s="208"/>
      <c r="P237" s="208"/>
      <c r="Q237" s="208"/>
      <c r="R237" s="208"/>
      <c r="S237" s="208"/>
      <c r="T237" s="208"/>
      <c r="U237" s="208"/>
      <c r="V237" s="208"/>
      <c r="W237" s="208"/>
      <c r="X237" s="208"/>
      <c r="Y237" s="208"/>
      <c r="Z237" s="208"/>
      <c r="AA237" s="208"/>
      <c r="AB237" s="208"/>
      <c r="AC237" s="208"/>
      <c r="AD237" s="208"/>
      <c r="AE237" s="208"/>
      <c r="AF237" s="208"/>
      <c r="AG237" s="208"/>
      <c r="AH237" s="208"/>
      <c r="AI237" s="208"/>
      <c r="AJ237" s="208"/>
      <c r="AK237" s="208"/>
      <c r="AL237" s="208"/>
      <c r="AM237" s="208"/>
      <c r="AN237" s="208"/>
      <c r="AO237" s="208"/>
      <c r="AP237" s="208"/>
      <c r="AQ237" s="208"/>
      <c r="AR237" s="208"/>
      <c r="AS237" s="208"/>
      <c r="AT237" s="208"/>
      <c r="AU237" s="208"/>
      <c r="AV237" s="208"/>
      <c r="AW237" s="208"/>
      <c r="AX237" s="208"/>
      <c r="AY237" s="208"/>
      <c r="AZ237" s="209"/>
      <c r="BA237" s="208"/>
      <c r="BB237" s="208"/>
      <c r="BC237" s="208"/>
      <c r="BD237" s="210"/>
      <c r="BE237" s="208"/>
      <c r="BF237" s="208"/>
      <c r="BG237" s="208"/>
      <c r="BH237" s="208"/>
      <c r="BI237" s="208"/>
      <c r="BJ237" s="208"/>
      <c r="BK237" s="208"/>
      <c r="BL237" s="208"/>
      <c r="BM237" s="208"/>
      <c r="BN237" s="208"/>
      <c r="BO237" s="208"/>
      <c r="BP237" s="208"/>
      <c r="BQ237" s="208"/>
      <c r="BR237" s="208"/>
      <c r="BS237" s="208"/>
      <c r="BT237" s="208"/>
      <c r="BU237" s="208"/>
      <c r="BV237" s="208"/>
      <c r="BW237" s="208"/>
      <c r="BX237" s="208"/>
      <c r="BY237" s="208"/>
    </row>
    <row r="238" spans="1:77">
      <c r="A238" s="227"/>
      <c r="B238" s="208"/>
      <c r="C238" s="248"/>
      <c r="D238" s="248"/>
      <c r="E238" s="208"/>
      <c r="F238" s="208"/>
      <c r="G238" s="208"/>
      <c r="H238" s="208"/>
      <c r="I238" s="208"/>
      <c r="J238" s="208"/>
      <c r="K238" s="208"/>
      <c r="L238" s="208"/>
      <c r="M238" s="208"/>
      <c r="N238" s="208"/>
      <c r="O238" s="208"/>
      <c r="P238" s="208"/>
      <c r="Q238" s="208"/>
      <c r="R238" s="208"/>
      <c r="S238" s="208"/>
      <c r="T238" s="208"/>
      <c r="U238" s="208"/>
      <c r="V238" s="208"/>
      <c r="W238" s="208"/>
      <c r="X238" s="208"/>
      <c r="Y238" s="208"/>
      <c r="Z238" s="208"/>
      <c r="AA238" s="208"/>
      <c r="AB238" s="208"/>
      <c r="AC238" s="208"/>
      <c r="AD238" s="208"/>
      <c r="AE238" s="208"/>
      <c r="AF238" s="208"/>
      <c r="AG238" s="208"/>
      <c r="AH238" s="208"/>
      <c r="AI238" s="208"/>
      <c r="AJ238" s="208"/>
      <c r="AK238" s="208"/>
      <c r="AL238" s="208"/>
      <c r="AM238" s="208"/>
      <c r="AN238" s="208"/>
      <c r="AO238" s="208"/>
      <c r="AP238" s="208"/>
      <c r="AQ238" s="208"/>
      <c r="AR238" s="208"/>
      <c r="AS238" s="208"/>
      <c r="AT238" s="208"/>
      <c r="AU238" s="208"/>
      <c r="AV238" s="208"/>
      <c r="AW238" s="208"/>
      <c r="AX238" s="208"/>
      <c r="AY238" s="208"/>
      <c r="AZ238" s="209"/>
      <c r="BA238" s="208"/>
      <c r="BB238" s="208"/>
      <c r="BC238" s="208"/>
      <c r="BD238" s="210"/>
      <c r="BE238" s="208"/>
      <c r="BF238" s="208"/>
      <c r="BG238" s="208"/>
      <c r="BH238" s="208"/>
      <c r="BI238" s="208"/>
      <c r="BJ238" s="208"/>
      <c r="BK238" s="208"/>
      <c r="BL238" s="208"/>
      <c r="BM238" s="208"/>
      <c r="BN238" s="208"/>
      <c r="BO238" s="208"/>
      <c r="BP238" s="208"/>
      <c r="BQ238" s="208"/>
      <c r="BR238" s="208"/>
      <c r="BS238" s="208"/>
      <c r="BT238" s="208"/>
      <c r="BU238" s="208"/>
      <c r="BV238" s="208"/>
      <c r="BW238" s="208"/>
      <c r="BX238" s="208"/>
      <c r="BY238" s="208"/>
    </row>
    <row r="239" spans="1:77">
      <c r="A239" s="227"/>
      <c r="B239" s="208"/>
      <c r="C239" s="248"/>
      <c r="D239" s="248"/>
      <c r="E239" s="208"/>
      <c r="F239" s="208"/>
      <c r="G239" s="208"/>
      <c r="H239" s="208"/>
      <c r="I239" s="208"/>
      <c r="J239" s="208"/>
      <c r="K239" s="208"/>
      <c r="L239" s="208"/>
      <c r="M239" s="208"/>
      <c r="N239" s="208"/>
      <c r="O239" s="208"/>
      <c r="P239" s="208"/>
      <c r="Q239" s="208"/>
      <c r="R239" s="208"/>
      <c r="S239" s="208"/>
      <c r="T239" s="208"/>
      <c r="U239" s="208"/>
      <c r="V239" s="208"/>
      <c r="W239" s="208"/>
      <c r="X239" s="208"/>
      <c r="Y239" s="208"/>
      <c r="Z239" s="208"/>
      <c r="AA239" s="208"/>
      <c r="AB239" s="208"/>
      <c r="AC239" s="208"/>
      <c r="AD239" s="208"/>
      <c r="AE239" s="208"/>
      <c r="AF239" s="208"/>
      <c r="AG239" s="208"/>
      <c r="AH239" s="208"/>
      <c r="AI239" s="208"/>
      <c r="AJ239" s="208"/>
      <c r="AK239" s="208"/>
      <c r="AL239" s="208"/>
      <c r="AM239" s="208"/>
      <c r="AN239" s="208"/>
      <c r="AO239" s="208"/>
      <c r="AP239" s="208"/>
      <c r="AQ239" s="208"/>
      <c r="AR239" s="208"/>
      <c r="AS239" s="208"/>
      <c r="AT239" s="208"/>
      <c r="AU239" s="208"/>
      <c r="AV239" s="208"/>
      <c r="AW239" s="208"/>
      <c r="AX239" s="208"/>
      <c r="AY239" s="208"/>
      <c r="AZ239" s="209"/>
      <c r="BA239" s="208"/>
      <c r="BB239" s="208"/>
      <c r="BC239" s="208"/>
      <c r="BD239" s="210"/>
      <c r="BE239" s="208"/>
      <c r="BF239" s="208"/>
      <c r="BG239" s="208"/>
      <c r="BH239" s="208"/>
      <c r="BI239" s="208"/>
      <c r="BJ239" s="208"/>
      <c r="BK239" s="208"/>
      <c r="BL239" s="208"/>
      <c r="BM239" s="208"/>
      <c r="BN239" s="208"/>
      <c r="BO239" s="208"/>
      <c r="BP239" s="208"/>
      <c r="BQ239" s="208"/>
      <c r="BR239" s="208"/>
      <c r="BS239" s="208"/>
      <c r="BT239" s="208"/>
      <c r="BU239" s="208"/>
      <c r="BV239" s="208"/>
      <c r="BW239" s="208"/>
      <c r="BX239" s="208"/>
      <c r="BY239" s="208"/>
    </row>
    <row r="240" spans="1:77">
      <c r="A240" s="227"/>
      <c r="B240" s="208"/>
      <c r="C240" s="248"/>
      <c r="D240" s="248"/>
      <c r="E240" s="208"/>
      <c r="F240" s="208"/>
      <c r="G240" s="208"/>
      <c r="H240" s="208"/>
      <c r="I240" s="208"/>
      <c r="J240" s="208"/>
      <c r="K240" s="208"/>
      <c r="L240" s="208"/>
      <c r="M240" s="208"/>
      <c r="N240" s="208"/>
      <c r="O240" s="208"/>
      <c r="P240" s="208"/>
      <c r="Q240" s="208"/>
      <c r="R240" s="208"/>
      <c r="S240" s="208"/>
      <c r="T240" s="208"/>
      <c r="U240" s="208"/>
      <c r="V240" s="208"/>
      <c r="W240" s="208"/>
      <c r="X240" s="208"/>
      <c r="Y240" s="208"/>
      <c r="Z240" s="208"/>
      <c r="AA240" s="208"/>
      <c r="AB240" s="208"/>
      <c r="AC240" s="208"/>
      <c r="AD240" s="208"/>
      <c r="AE240" s="208"/>
      <c r="AF240" s="208"/>
      <c r="AG240" s="208"/>
      <c r="AH240" s="208"/>
      <c r="AI240" s="208"/>
      <c r="AJ240" s="208"/>
      <c r="AK240" s="208"/>
      <c r="AL240" s="208"/>
      <c r="AM240" s="208"/>
      <c r="AN240" s="208"/>
      <c r="AO240" s="208"/>
      <c r="AP240" s="208"/>
      <c r="AQ240" s="208"/>
      <c r="AR240" s="208"/>
      <c r="AS240" s="208"/>
      <c r="AT240" s="208"/>
      <c r="AU240" s="208"/>
      <c r="AV240" s="208"/>
      <c r="AW240" s="208"/>
      <c r="AX240" s="208"/>
      <c r="AY240" s="208"/>
      <c r="AZ240" s="209"/>
      <c r="BA240" s="208"/>
      <c r="BB240" s="208"/>
      <c r="BC240" s="208"/>
      <c r="BD240" s="210"/>
      <c r="BE240" s="208"/>
      <c r="BF240" s="208"/>
      <c r="BG240" s="208"/>
      <c r="BH240" s="208"/>
      <c r="BI240" s="208"/>
      <c r="BJ240" s="208"/>
      <c r="BK240" s="208"/>
      <c r="BL240" s="208"/>
      <c r="BM240" s="208"/>
      <c r="BN240" s="208"/>
      <c r="BO240" s="208"/>
      <c r="BP240" s="208"/>
      <c r="BQ240" s="208"/>
      <c r="BR240" s="208"/>
      <c r="BS240" s="208"/>
      <c r="BT240" s="208"/>
      <c r="BU240" s="208"/>
      <c r="BV240" s="208"/>
      <c r="BW240" s="208"/>
      <c r="BX240" s="208"/>
      <c r="BY240" s="208"/>
    </row>
    <row r="241" spans="1:77">
      <c r="A241" s="227"/>
      <c r="B241" s="208"/>
      <c r="C241" s="248"/>
      <c r="D241" s="248"/>
      <c r="E241" s="208"/>
      <c r="F241" s="208"/>
      <c r="G241" s="208"/>
      <c r="H241" s="208"/>
      <c r="I241" s="208"/>
      <c r="J241" s="208"/>
      <c r="K241" s="208"/>
      <c r="L241" s="208"/>
      <c r="M241" s="208"/>
      <c r="N241" s="208"/>
      <c r="O241" s="208"/>
      <c r="P241" s="208"/>
      <c r="Q241" s="208"/>
      <c r="R241" s="208"/>
      <c r="S241" s="208"/>
      <c r="T241" s="208"/>
      <c r="U241" s="208"/>
      <c r="V241" s="208"/>
      <c r="W241" s="208"/>
      <c r="X241" s="208"/>
      <c r="Y241" s="208"/>
      <c r="Z241" s="208"/>
      <c r="AA241" s="208"/>
      <c r="AB241" s="208"/>
      <c r="AC241" s="208"/>
      <c r="AD241" s="208"/>
      <c r="AE241" s="208"/>
      <c r="AF241" s="208"/>
      <c r="AG241" s="208"/>
      <c r="AH241" s="208"/>
      <c r="AI241" s="208"/>
      <c r="AJ241" s="208"/>
      <c r="AK241" s="208"/>
      <c r="AL241" s="208"/>
      <c r="AM241" s="208"/>
      <c r="AN241" s="208"/>
      <c r="AO241" s="208"/>
      <c r="AP241" s="208"/>
      <c r="AQ241" s="208"/>
      <c r="AR241" s="208"/>
      <c r="AS241" s="208"/>
      <c r="AT241" s="208"/>
      <c r="AU241" s="208"/>
      <c r="AV241" s="208"/>
      <c r="AW241" s="208"/>
      <c r="AX241" s="208"/>
      <c r="AY241" s="208"/>
      <c r="AZ241" s="209"/>
      <c r="BA241" s="208"/>
      <c r="BB241" s="208"/>
      <c r="BC241" s="208"/>
      <c r="BD241" s="210"/>
      <c r="BE241" s="208"/>
      <c r="BF241" s="208"/>
      <c r="BG241" s="208"/>
      <c r="BH241" s="208"/>
      <c r="BI241" s="208"/>
      <c r="BJ241" s="208"/>
      <c r="BK241" s="208"/>
      <c r="BL241" s="208"/>
      <c r="BM241" s="208"/>
      <c r="BN241" s="208"/>
      <c r="BO241" s="208"/>
      <c r="BP241" s="208"/>
      <c r="BQ241" s="208"/>
      <c r="BR241" s="208"/>
      <c r="BS241" s="208"/>
      <c r="BT241" s="208"/>
      <c r="BU241" s="208"/>
      <c r="BV241" s="208"/>
      <c r="BW241" s="208"/>
      <c r="BX241" s="208"/>
      <c r="BY241" s="208"/>
    </row>
    <row r="242" spans="1:77">
      <c r="A242" s="227"/>
      <c r="B242" s="208"/>
      <c r="C242" s="248"/>
      <c r="D242" s="248"/>
      <c r="E242" s="208"/>
      <c r="F242" s="208"/>
      <c r="G242" s="208"/>
      <c r="H242" s="208"/>
      <c r="I242" s="208"/>
      <c r="J242" s="208"/>
      <c r="K242" s="208"/>
      <c r="L242" s="208"/>
      <c r="M242" s="208"/>
      <c r="N242" s="208"/>
      <c r="O242" s="208"/>
      <c r="P242" s="208"/>
      <c r="Q242" s="208"/>
      <c r="R242" s="208"/>
      <c r="S242" s="208"/>
      <c r="T242" s="208"/>
      <c r="U242" s="208"/>
      <c r="V242" s="208"/>
      <c r="W242" s="208"/>
      <c r="X242" s="208"/>
      <c r="Y242" s="208"/>
      <c r="Z242" s="208"/>
      <c r="AA242" s="208"/>
      <c r="AB242" s="208"/>
      <c r="AC242" s="208"/>
      <c r="AD242" s="208"/>
      <c r="AE242" s="208"/>
      <c r="AF242" s="208"/>
      <c r="AG242" s="208"/>
      <c r="AH242" s="208"/>
      <c r="AI242" s="208"/>
      <c r="AJ242" s="208"/>
      <c r="AK242" s="208"/>
      <c r="AL242" s="208"/>
      <c r="AM242" s="208"/>
      <c r="AN242" s="208"/>
      <c r="AO242" s="208"/>
      <c r="AP242" s="208"/>
      <c r="AQ242" s="208"/>
      <c r="AR242" s="208"/>
      <c r="AS242" s="208"/>
      <c r="AT242" s="208"/>
      <c r="AU242" s="208"/>
      <c r="AV242" s="208"/>
      <c r="AW242" s="208"/>
      <c r="AX242" s="208"/>
      <c r="AY242" s="208"/>
      <c r="AZ242" s="209"/>
      <c r="BA242" s="208"/>
      <c r="BB242" s="208"/>
      <c r="BC242" s="208"/>
      <c r="BD242" s="210"/>
      <c r="BE242" s="208"/>
      <c r="BF242" s="208"/>
      <c r="BG242" s="208"/>
      <c r="BH242" s="208"/>
      <c r="BI242" s="208"/>
      <c r="BJ242" s="208"/>
      <c r="BK242" s="208"/>
      <c r="BL242" s="208"/>
      <c r="BM242" s="208"/>
      <c r="BN242" s="208"/>
      <c r="BO242" s="208"/>
      <c r="BP242" s="208"/>
      <c r="BQ242" s="208"/>
      <c r="BR242" s="208"/>
      <c r="BS242" s="208"/>
      <c r="BT242" s="208"/>
      <c r="BU242" s="208"/>
      <c r="BV242" s="208"/>
      <c r="BW242" s="208"/>
      <c r="BX242" s="208"/>
      <c r="BY242" s="208"/>
    </row>
    <row r="243" spans="1:77">
      <c r="A243" s="227"/>
      <c r="B243" s="208"/>
      <c r="C243" s="248"/>
      <c r="D243" s="248"/>
      <c r="E243" s="208"/>
      <c r="F243" s="208"/>
      <c r="G243" s="208"/>
      <c r="H243" s="208"/>
      <c r="I243" s="208"/>
      <c r="J243" s="208"/>
      <c r="K243" s="208"/>
      <c r="L243" s="208"/>
      <c r="M243" s="208"/>
      <c r="N243" s="208"/>
      <c r="O243" s="208"/>
      <c r="P243" s="208"/>
      <c r="Q243" s="208"/>
      <c r="R243" s="208"/>
      <c r="S243" s="208"/>
      <c r="T243" s="208"/>
      <c r="U243" s="208"/>
      <c r="V243" s="208"/>
      <c r="W243" s="208"/>
      <c r="X243" s="208"/>
      <c r="Y243" s="208"/>
      <c r="Z243" s="208"/>
      <c r="AA243" s="208"/>
      <c r="AB243" s="208"/>
      <c r="AC243" s="208"/>
      <c r="AD243" s="208"/>
      <c r="AE243" s="208"/>
      <c r="AF243" s="208"/>
      <c r="AG243" s="208"/>
      <c r="AH243" s="208"/>
      <c r="AI243" s="208"/>
      <c r="AJ243" s="208"/>
      <c r="AK243" s="208"/>
      <c r="AL243" s="208"/>
      <c r="AM243" s="208"/>
      <c r="AN243" s="208"/>
      <c r="AO243" s="208"/>
      <c r="AP243" s="208"/>
      <c r="AQ243" s="208"/>
      <c r="AR243" s="208"/>
      <c r="AS243" s="208"/>
      <c r="AT243" s="208"/>
      <c r="AU243" s="208"/>
      <c r="AV243" s="208"/>
      <c r="AW243" s="208"/>
      <c r="AX243" s="208"/>
      <c r="AY243" s="208"/>
      <c r="AZ243" s="209"/>
      <c r="BA243" s="208"/>
      <c r="BB243" s="208"/>
      <c r="BC243" s="208"/>
      <c r="BD243" s="210"/>
      <c r="BE243" s="208"/>
      <c r="BF243" s="208"/>
      <c r="BG243" s="208"/>
      <c r="BH243" s="208"/>
      <c r="BI243" s="208"/>
      <c r="BJ243" s="208"/>
      <c r="BK243" s="208"/>
      <c r="BL243" s="208"/>
      <c r="BM243" s="208"/>
      <c r="BN243" s="208"/>
      <c r="BO243" s="208"/>
      <c r="BP243" s="208"/>
      <c r="BQ243" s="208"/>
      <c r="BR243" s="208"/>
      <c r="BS243" s="208"/>
      <c r="BT243" s="208"/>
      <c r="BU243" s="208"/>
      <c r="BV243" s="208"/>
      <c r="BW243" s="208"/>
      <c r="BX243" s="208"/>
      <c r="BY243" s="208"/>
    </row>
    <row r="244" spans="1:77">
      <c r="A244" s="227"/>
      <c r="B244" s="208"/>
      <c r="C244" s="248"/>
      <c r="D244" s="248"/>
      <c r="E244" s="208"/>
      <c r="F244" s="208"/>
      <c r="G244" s="208"/>
      <c r="H244" s="208"/>
      <c r="I244" s="208"/>
      <c r="J244" s="208"/>
      <c r="K244" s="208"/>
      <c r="L244" s="208"/>
      <c r="M244" s="208"/>
      <c r="N244" s="208"/>
      <c r="O244" s="208"/>
      <c r="P244" s="208"/>
      <c r="Q244" s="208"/>
      <c r="R244" s="208"/>
      <c r="S244" s="208"/>
      <c r="T244" s="208"/>
      <c r="U244" s="208"/>
      <c r="V244" s="208"/>
      <c r="W244" s="208"/>
      <c r="X244" s="208"/>
      <c r="Y244" s="208"/>
      <c r="Z244" s="208"/>
      <c r="AA244" s="208"/>
      <c r="AB244" s="208"/>
      <c r="AC244" s="208"/>
      <c r="AD244" s="208"/>
      <c r="AE244" s="208"/>
      <c r="AF244" s="208"/>
      <c r="AG244" s="208"/>
      <c r="AH244" s="208"/>
      <c r="AI244" s="208"/>
      <c r="AJ244" s="208"/>
      <c r="AK244" s="208"/>
      <c r="AL244" s="208"/>
      <c r="AM244" s="208"/>
      <c r="AN244" s="208"/>
      <c r="AO244" s="208"/>
      <c r="AP244" s="208"/>
      <c r="AQ244" s="208"/>
      <c r="AR244" s="208"/>
      <c r="AS244" s="208"/>
      <c r="AT244" s="208"/>
      <c r="AU244" s="208"/>
      <c r="AV244" s="208"/>
      <c r="AW244" s="208"/>
      <c r="AX244" s="208"/>
      <c r="AY244" s="208"/>
      <c r="AZ244" s="209"/>
      <c r="BA244" s="208"/>
      <c r="BB244" s="208"/>
      <c r="BC244" s="208"/>
      <c r="BD244" s="210"/>
      <c r="BE244" s="208"/>
      <c r="BF244" s="208"/>
      <c r="BG244" s="208"/>
      <c r="BH244" s="208"/>
      <c r="BI244" s="208"/>
      <c r="BJ244" s="208"/>
      <c r="BK244" s="208"/>
      <c r="BL244" s="208"/>
      <c r="BM244" s="208"/>
      <c r="BN244" s="208"/>
      <c r="BO244" s="208"/>
      <c r="BP244" s="208"/>
      <c r="BQ244" s="208"/>
      <c r="BR244" s="208"/>
      <c r="BS244" s="208"/>
      <c r="BT244" s="208"/>
      <c r="BU244" s="208"/>
      <c r="BV244" s="208"/>
      <c r="BW244" s="208"/>
      <c r="BX244" s="208"/>
      <c r="BY244" s="208"/>
    </row>
    <row r="245" spans="1:77">
      <c r="A245" s="227"/>
      <c r="B245" s="208"/>
      <c r="C245" s="248"/>
      <c r="D245" s="248"/>
      <c r="E245" s="208"/>
      <c r="F245" s="208"/>
      <c r="G245" s="208"/>
      <c r="H245" s="208"/>
      <c r="I245" s="208"/>
      <c r="J245" s="208"/>
      <c r="K245" s="208"/>
      <c r="L245" s="208"/>
      <c r="M245" s="208"/>
      <c r="N245" s="208"/>
      <c r="O245" s="208"/>
      <c r="P245" s="208"/>
      <c r="Q245" s="208"/>
      <c r="R245" s="208"/>
      <c r="S245" s="208"/>
      <c r="T245" s="208"/>
      <c r="U245" s="208"/>
      <c r="V245" s="208"/>
      <c r="W245" s="208"/>
      <c r="X245" s="208"/>
      <c r="Y245" s="208"/>
      <c r="Z245" s="208"/>
      <c r="AA245" s="208"/>
      <c r="AB245" s="208"/>
      <c r="AC245" s="208"/>
      <c r="AD245" s="208"/>
      <c r="AE245" s="208"/>
      <c r="AF245" s="208"/>
      <c r="AG245" s="208"/>
      <c r="AH245" s="208"/>
      <c r="AI245" s="208"/>
      <c r="AJ245" s="208"/>
      <c r="AK245" s="208"/>
      <c r="AL245" s="208"/>
      <c r="AM245" s="208"/>
      <c r="AN245" s="208"/>
      <c r="AO245" s="208"/>
      <c r="AP245" s="208"/>
      <c r="AQ245" s="208"/>
      <c r="AR245" s="208"/>
      <c r="AS245" s="208"/>
      <c r="AT245" s="208"/>
      <c r="AU245" s="208"/>
      <c r="AV245" s="208"/>
      <c r="AW245" s="208"/>
      <c r="AX245" s="208"/>
      <c r="AY245" s="208"/>
      <c r="AZ245" s="209"/>
      <c r="BA245" s="208"/>
      <c r="BB245" s="208"/>
      <c r="BC245" s="208"/>
      <c r="BD245" s="210"/>
      <c r="BE245" s="208"/>
      <c r="BF245" s="208"/>
      <c r="BG245" s="208"/>
      <c r="BH245" s="208"/>
      <c r="BI245" s="208"/>
      <c r="BJ245" s="208"/>
      <c r="BK245" s="208"/>
      <c r="BL245" s="208"/>
      <c r="BM245" s="208"/>
      <c r="BN245" s="208"/>
      <c r="BO245" s="208"/>
      <c r="BP245" s="208"/>
      <c r="BQ245" s="208"/>
      <c r="BR245" s="208"/>
      <c r="BS245" s="208"/>
      <c r="BT245" s="208"/>
      <c r="BU245" s="208"/>
      <c r="BV245" s="208"/>
      <c r="BW245" s="208"/>
      <c r="BX245" s="208"/>
      <c r="BY245" s="208"/>
    </row>
    <row r="246" spans="1:77">
      <c r="A246" s="227"/>
      <c r="B246" s="208"/>
      <c r="C246" s="248"/>
      <c r="D246" s="248"/>
      <c r="E246" s="208"/>
      <c r="F246" s="208"/>
      <c r="G246" s="208"/>
      <c r="H246" s="208"/>
      <c r="I246" s="208"/>
      <c r="J246" s="208"/>
      <c r="K246" s="208"/>
      <c r="L246" s="208"/>
      <c r="M246" s="208"/>
      <c r="N246" s="208"/>
      <c r="O246" s="208"/>
      <c r="P246" s="208"/>
      <c r="Q246" s="208"/>
      <c r="R246" s="208"/>
      <c r="S246" s="208"/>
      <c r="T246" s="208"/>
      <c r="U246" s="208"/>
      <c r="V246" s="208"/>
      <c r="W246" s="208"/>
      <c r="X246" s="208"/>
      <c r="Y246" s="208"/>
      <c r="Z246" s="208"/>
      <c r="AA246" s="208"/>
      <c r="AB246" s="208"/>
      <c r="AC246" s="208"/>
      <c r="AD246" s="208"/>
      <c r="AE246" s="208"/>
      <c r="AF246" s="208"/>
      <c r="AG246" s="208"/>
      <c r="AH246" s="208"/>
      <c r="AI246" s="208"/>
      <c r="AJ246" s="208"/>
      <c r="AK246" s="208"/>
      <c r="AL246" s="208"/>
      <c r="AM246" s="208"/>
      <c r="AN246" s="208"/>
      <c r="AO246" s="208"/>
      <c r="AP246" s="208"/>
      <c r="AQ246" s="208"/>
      <c r="AR246" s="208"/>
      <c r="AS246" s="208"/>
      <c r="AT246" s="208"/>
      <c r="AU246" s="208"/>
      <c r="AV246" s="208"/>
      <c r="AW246" s="208"/>
      <c r="AX246" s="208"/>
      <c r="AY246" s="208"/>
      <c r="AZ246" s="209"/>
      <c r="BA246" s="208"/>
      <c r="BB246" s="208"/>
      <c r="BC246" s="208"/>
      <c r="BD246" s="210"/>
      <c r="BE246" s="208"/>
      <c r="BF246" s="208"/>
      <c r="BG246" s="208"/>
      <c r="BH246" s="208"/>
      <c r="BI246" s="208"/>
      <c r="BJ246" s="208"/>
      <c r="BK246" s="208"/>
      <c r="BL246" s="208"/>
      <c r="BM246" s="208"/>
      <c r="BN246" s="208"/>
      <c r="BO246" s="208"/>
      <c r="BP246" s="208"/>
      <c r="BQ246" s="208"/>
      <c r="BR246" s="208"/>
      <c r="BS246" s="208"/>
      <c r="BT246" s="208"/>
      <c r="BU246" s="208"/>
      <c r="BV246" s="208"/>
      <c r="BW246" s="208"/>
      <c r="BX246" s="208"/>
      <c r="BY246" s="208"/>
    </row>
    <row r="247" spans="1:77">
      <c r="A247" s="227"/>
      <c r="B247" s="208"/>
      <c r="C247" s="248"/>
      <c r="D247" s="248"/>
      <c r="E247" s="208"/>
      <c r="F247" s="208"/>
      <c r="G247" s="208"/>
      <c r="H247" s="208"/>
      <c r="I247" s="208"/>
      <c r="J247" s="208"/>
      <c r="K247" s="208"/>
      <c r="L247" s="208"/>
      <c r="M247" s="208"/>
      <c r="N247" s="208"/>
      <c r="O247" s="208"/>
      <c r="P247" s="208"/>
      <c r="Q247" s="208"/>
      <c r="R247" s="208"/>
      <c r="S247" s="208"/>
      <c r="T247" s="208"/>
      <c r="U247" s="208"/>
      <c r="V247" s="208"/>
      <c r="W247" s="208"/>
      <c r="X247" s="208"/>
      <c r="Y247" s="208"/>
      <c r="Z247" s="208"/>
      <c r="AA247" s="208"/>
      <c r="AB247" s="208"/>
      <c r="AC247" s="208"/>
      <c r="AD247" s="208"/>
      <c r="AE247" s="208"/>
      <c r="AF247" s="208"/>
      <c r="AG247" s="208"/>
      <c r="AH247" s="208"/>
      <c r="AI247" s="208"/>
      <c r="AJ247" s="208"/>
      <c r="AK247" s="208"/>
      <c r="AL247" s="208"/>
      <c r="AM247" s="208"/>
      <c r="AN247" s="208"/>
      <c r="AO247" s="208"/>
      <c r="AP247" s="208"/>
      <c r="AQ247" s="208"/>
      <c r="AR247" s="208"/>
      <c r="AS247" s="208"/>
      <c r="AT247" s="208"/>
      <c r="AU247" s="208"/>
      <c r="AV247" s="208"/>
      <c r="AW247" s="208"/>
      <c r="AX247" s="208"/>
      <c r="AY247" s="208"/>
      <c r="AZ247" s="209"/>
      <c r="BA247" s="208"/>
      <c r="BB247" s="208"/>
      <c r="BC247" s="208"/>
      <c r="BD247" s="210"/>
      <c r="BE247" s="208"/>
      <c r="BF247" s="208"/>
      <c r="BG247" s="208"/>
      <c r="BH247" s="208"/>
      <c r="BI247" s="208"/>
      <c r="BJ247" s="208"/>
      <c r="BK247" s="208"/>
      <c r="BL247" s="208"/>
      <c r="BM247" s="208"/>
      <c r="BN247" s="208"/>
      <c r="BO247" s="208"/>
      <c r="BP247" s="208"/>
      <c r="BQ247" s="208"/>
      <c r="BR247" s="208"/>
      <c r="BS247" s="208"/>
      <c r="BT247" s="208"/>
      <c r="BU247" s="208"/>
      <c r="BV247" s="208"/>
      <c r="BW247" s="208"/>
      <c r="BX247" s="208"/>
      <c r="BY247" s="208"/>
    </row>
    <row r="248" spans="1:77">
      <c r="A248" s="227"/>
      <c r="B248" s="208"/>
      <c r="C248" s="248"/>
      <c r="D248" s="248"/>
      <c r="E248" s="208"/>
      <c r="F248" s="208"/>
      <c r="G248" s="208"/>
      <c r="H248" s="208"/>
      <c r="I248" s="208"/>
      <c r="J248" s="208"/>
      <c r="K248" s="208"/>
      <c r="L248" s="208"/>
      <c r="M248" s="208"/>
      <c r="N248" s="208"/>
      <c r="O248" s="208"/>
      <c r="P248" s="208"/>
      <c r="Q248" s="208"/>
      <c r="R248" s="208"/>
      <c r="S248" s="208"/>
      <c r="T248" s="208"/>
      <c r="U248" s="208"/>
      <c r="V248" s="208"/>
      <c r="W248" s="208"/>
      <c r="X248" s="208"/>
      <c r="Y248" s="208"/>
      <c r="Z248" s="208"/>
      <c r="AA248" s="208"/>
      <c r="AB248" s="208"/>
      <c r="AC248" s="208"/>
      <c r="AD248" s="208"/>
      <c r="AE248" s="208"/>
      <c r="AF248" s="208"/>
      <c r="AG248" s="208"/>
      <c r="AH248" s="208"/>
      <c r="AI248" s="208"/>
      <c r="AJ248" s="208"/>
      <c r="AK248" s="208"/>
      <c r="AL248" s="208"/>
      <c r="AM248" s="208"/>
      <c r="AN248" s="208"/>
      <c r="AO248" s="208"/>
      <c r="AP248" s="208"/>
      <c r="AQ248" s="208"/>
      <c r="AR248" s="208"/>
      <c r="AS248" s="208"/>
      <c r="AT248" s="208"/>
      <c r="AU248" s="208"/>
      <c r="AV248" s="208"/>
      <c r="AW248" s="208"/>
      <c r="AX248" s="208"/>
      <c r="AY248" s="208"/>
      <c r="AZ248" s="209"/>
      <c r="BA248" s="208"/>
      <c r="BB248" s="208"/>
      <c r="BC248" s="208"/>
      <c r="BD248" s="210"/>
      <c r="BE248" s="208"/>
      <c r="BF248" s="208"/>
      <c r="BG248" s="208"/>
      <c r="BH248" s="208"/>
      <c r="BI248" s="208"/>
      <c r="BJ248" s="208"/>
      <c r="BK248" s="208"/>
      <c r="BL248" s="208"/>
      <c r="BM248" s="208"/>
      <c r="BN248" s="208"/>
      <c r="BO248" s="208"/>
      <c r="BP248" s="208"/>
      <c r="BQ248" s="208"/>
      <c r="BR248" s="208"/>
      <c r="BS248" s="208"/>
      <c r="BT248" s="208"/>
      <c r="BU248" s="208"/>
      <c r="BV248" s="208"/>
      <c r="BW248" s="208"/>
      <c r="BX248" s="208"/>
      <c r="BY248" s="208"/>
    </row>
    <row r="249" spans="1:77">
      <c r="A249" s="227"/>
      <c r="B249" s="208"/>
      <c r="C249" s="248"/>
      <c r="D249" s="248"/>
      <c r="E249" s="208"/>
      <c r="F249" s="208"/>
      <c r="G249" s="208"/>
      <c r="H249" s="208"/>
      <c r="I249" s="208"/>
      <c r="J249" s="208"/>
      <c r="K249" s="208"/>
      <c r="L249" s="208"/>
      <c r="M249" s="208"/>
      <c r="N249" s="208"/>
      <c r="O249" s="208"/>
      <c r="P249" s="208"/>
      <c r="Q249" s="208"/>
      <c r="R249" s="208"/>
      <c r="S249" s="208"/>
      <c r="T249" s="208"/>
      <c r="U249" s="208"/>
      <c r="V249" s="208"/>
      <c r="W249" s="208"/>
      <c r="X249" s="208"/>
      <c r="Y249" s="208"/>
      <c r="Z249" s="208"/>
      <c r="AA249" s="208"/>
      <c r="AB249" s="208"/>
      <c r="AC249" s="208"/>
      <c r="AD249" s="208"/>
      <c r="AE249" s="208"/>
      <c r="AF249" s="208"/>
      <c r="AG249" s="208"/>
      <c r="AH249" s="208"/>
      <c r="AI249" s="208"/>
      <c r="AJ249" s="208"/>
      <c r="AK249" s="208"/>
      <c r="AL249" s="208"/>
      <c r="AM249" s="208"/>
      <c r="AN249" s="208"/>
      <c r="AO249" s="208"/>
      <c r="AP249" s="208"/>
      <c r="AQ249" s="208"/>
      <c r="AR249" s="208"/>
      <c r="AS249" s="208"/>
      <c r="AT249" s="208"/>
      <c r="AU249" s="208"/>
      <c r="AV249" s="208"/>
      <c r="AW249" s="208"/>
      <c r="AX249" s="208"/>
      <c r="AY249" s="208"/>
      <c r="AZ249" s="209"/>
      <c r="BA249" s="208"/>
      <c r="BB249" s="208"/>
      <c r="BC249" s="208"/>
      <c r="BD249" s="210"/>
      <c r="BE249" s="208"/>
      <c r="BF249" s="208"/>
      <c r="BG249" s="208"/>
      <c r="BH249" s="208"/>
      <c r="BI249" s="208"/>
      <c r="BJ249" s="208"/>
      <c r="BK249" s="208"/>
      <c r="BL249" s="208"/>
      <c r="BM249" s="208"/>
      <c r="BN249" s="208"/>
      <c r="BO249" s="208"/>
      <c r="BP249" s="208"/>
      <c r="BQ249" s="208"/>
      <c r="BR249" s="208"/>
      <c r="BS249" s="208"/>
      <c r="BT249" s="208"/>
      <c r="BU249" s="208"/>
      <c r="BV249" s="208"/>
      <c r="BW249" s="208"/>
      <c r="BX249" s="208"/>
      <c r="BY249" s="208"/>
    </row>
    <row r="250" spans="1:77">
      <c r="A250" s="227"/>
      <c r="B250" s="208"/>
      <c r="C250" s="248"/>
      <c r="D250" s="248"/>
      <c r="E250" s="208"/>
      <c r="F250" s="208"/>
      <c r="G250" s="208"/>
      <c r="H250" s="208"/>
      <c r="I250" s="208"/>
      <c r="J250" s="208"/>
      <c r="K250" s="208"/>
      <c r="L250" s="208"/>
      <c r="M250" s="208"/>
      <c r="N250" s="208"/>
      <c r="O250" s="208"/>
      <c r="P250" s="208"/>
      <c r="Q250" s="208"/>
      <c r="R250" s="208"/>
      <c r="S250" s="208"/>
      <c r="T250" s="208"/>
      <c r="U250" s="208"/>
      <c r="V250" s="208"/>
      <c r="W250" s="208"/>
      <c r="X250" s="208"/>
      <c r="Y250" s="208"/>
      <c r="Z250" s="208"/>
      <c r="AA250" s="208"/>
      <c r="AB250" s="208"/>
      <c r="AC250" s="208"/>
      <c r="AD250" s="208"/>
      <c r="AE250" s="208"/>
      <c r="AF250" s="208"/>
      <c r="AG250" s="208"/>
      <c r="AH250" s="208"/>
      <c r="AI250" s="208"/>
      <c r="AJ250" s="208"/>
      <c r="AK250" s="208"/>
      <c r="AL250" s="208"/>
      <c r="AM250" s="208"/>
      <c r="AN250" s="208"/>
      <c r="AO250" s="208"/>
      <c r="AP250" s="208"/>
      <c r="AQ250" s="208"/>
      <c r="AR250" s="208"/>
      <c r="AS250" s="208"/>
      <c r="AT250" s="208"/>
      <c r="AU250" s="208"/>
      <c r="AV250" s="208"/>
      <c r="AW250" s="208"/>
      <c r="AX250" s="208"/>
      <c r="AY250" s="208"/>
      <c r="AZ250" s="209"/>
      <c r="BA250" s="208"/>
      <c r="BB250" s="208"/>
      <c r="BC250" s="208"/>
      <c r="BD250" s="210"/>
      <c r="BE250" s="208"/>
      <c r="BF250" s="208"/>
      <c r="BG250" s="208"/>
      <c r="BH250" s="208"/>
      <c r="BI250" s="208"/>
      <c r="BJ250" s="208"/>
      <c r="BK250" s="208"/>
      <c r="BL250" s="208"/>
      <c r="BM250" s="208"/>
      <c r="BN250" s="208"/>
      <c r="BO250" s="208"/>
      <c r="BP250" s="208"/>
      <c r="BQ250" s="208"/>
      <c r="BR250" s="208"/>
      <c r="BS250" s="208"/>
      <c r="BT250" s="208"/>
      <c r="BU250" s="208"/>
      <c r="BV250" s="208"/>
      <c r="BW250" s="208"/>
      <c r="BX250" s="208"/>
      <c r="BY250" s="208"/>
    </row>
    <row r="251" spans="1:77">
      <c r="A251" s="227"/>
      <c r="B251" s="208"/>
      <c r="C251" s="248"/>
      <c r="D251" s="248"/>
      <c r="E251" s="208"/>
      <c r="F251" s="208"/>
      <c r="G251" s="208"/>
      <c r="H251" s="208"/>
      <c r="I251" s="208"/>
      <c r="J251" s="208"/>
      <c r="K251" s="208"/>
      <c r="L251" s="208"/>
      <c r="M251" s="208"/>
      <c r="N251" s="208"/>
      <c r="O251" s="208"/>
      <c r="P251" s="208"/>
      <c r="Q251" s="208"/>
      <c r="R251" s="208"/>
      <c r="S251" s="208"/>
      <c r="T251" s="208"/>
      <c r="U251" s="208"/>
      <c r="V251" s="208"/>
      <c r="W251" s="208"/>
      <c r="X251" s="208"/>
      <c r="Y251" s="208"/>
      <c r="Z251" s="208"/>
      <c r="AA251" s="208"/>
      <c r="AB251" s="208"/>
      <c r="AC251" s="208"/>
      <c r="AD251" s="208"/>
      <c r="AE251" s="208"/>
      <c r="AF251" s="208"/>
      <c r="AG251" s="208"/>
      <c r="AH251" s="208"/>
      <c r="AI251" s="208"/>
      <c r="AJ251" s="208"/>
      <c r="AK251" s="208"/>
      <c r="AL251" s="208"/>
      <c r="AM251" s="208"/>
      <c r="AN251" s="208"/>
      <c r="AO251" s="208"/>
      <c r="AP251" s="208"/>
      <c r="AQ251" s="208"/>
      <c r="AR251" s="208"/>
      <c r="AS251" s="208"/>
      <c r="AT251" s="208"/>
      <c r="AU251" s="208"/>
      <c r="AV251" s="208"/>
      <c r="AW251" s="208"/>
      <c r="AX251" s="208"/>
      <c r="AY251" s="208"/>
      <c r="AZ251" s="209"/>
      <c r="BA251" s="208"/>
      <c r="BB251" s="208"/>
      <c r="BC251" s="208"/>
      <c r="BD251" s="210"/>
      <c r="BE251" s="208"/>
      <c r="BF251" s="208"/>
      <c r="BG251" s="208"/>
      <c r="BH251" s="208"/>
      <c r="BI251" s="208"/>
      <c r="BJ251" s="208"/>
      <c r="BK251" s="208"/>
      <c r="BL251" s="208"/>
      <c r="BM251" s="208"/>
      <c r="BN251" s="208"/>
      <c r="BO251" s="208"/>
      <c r="BP251" s="208"/>
      <c r="BQ251" s="208"/>
      <c r="BR251" s="208"/>
      <c r="BS251" s="208"/>
      <c r="BT251" s="208"/>
      <c r="BU251" s="208"/>
      <c r="BV251" s="208"/>
      <c r="BW251" s="208"/>
      <c r="BX251" s="208"/>
      <c r="BY251" s="208"/>
    </row>
    <row r="252" spans="1:77">
      <c r="A252" s="227"/>
      <c r="B252" s="208"/>
      <c r="C252" s="248"/>
      <c r="D252" s="248"/>
      <c r="E252" s="208"/>
      <c r="F252" s="208"/>
      <c r="G252" s="208"/>
      <c r="H252" s="208"/>
      <c r="I252" s="208"/>
      <c r="J252" s="208"/>
      <c r="K252" s="208"/>
      <c r="L252" s="208"/>
      <c r="M252" s="208"/>
      <c r="N252" s="208"/>
      <c r="O252" s="208"/>
      <c r="P252" s="208"/>
      <c r="Q252" s="208"/>
      <c r="R252" s="208"/>
      <c r="S252" s="208"/>
      <c r="T252" s="208"/>
      <c r="U252" s="208"/>
      <c r="V252" s="208"/>
      <c r="W252" s="208"/>
      <c r="X252" s="208"/>
      <c r="Y252" s="208"/>
      <c r="Z252" s="208"/>
      <c r="AA252" s="208"/>
      <c r="AB252" s="208"/>
      <c r="AC252" s="208"/>
      <c r="AD252" s="208"/>
      <c r="AE252" s="208"/>
      <c r="AF252" s="208"/>
      <c r="AG252" s="208"/>
      <c r="AH252" s="208"/>
      <c r="AI252" s="208"/>
      <c r="AJ252" s="208"/>
      <c r="AK252" s="208"/>
      <c r="AL252" s="208"/>
      <c r="AM252" s="208"/>
      <c r="AN252" s="208"/>
      <c r="AO252" s="208"/>
      <c r="AP252" s="208"/>
      <c r="AQ252" s="208"/>
      <c r="AR252" s="208"/>
      <c r="AS252" s="208"/>
      <c r="AT252" s="208"/>
      <c r="AU252" s="208"/>
      <c r="AV252" s="208"/>
      <c r="AW252" s="208"/>
      <c r="AX252" s="208"/>
      <c r="AY252" s="208"/>
      <c r="AZ252" s="209"/>
      <c r="BA252" s="208"/>
      <c r="BB252" s="208"/>
      <c r="BC252" s="208"/>
      <c r="BD252" s="210"/>
      <c r="BE252" s="208"/>
      <c r="BF252" s="208"/>
      <c r="BG252" s="208"/>
      <c r="BH252" s="208"/>
      <c r="BI252" s="208"/>
      <c r="BJ252" s="208"/>
      <c r="BK252" s="208"/>
      <c r="BL252" s="208"/>
      <c r="BM252" s="208"/>
      <c r="BN252" s="208"/>
      <c r="BO252" s="208"/>
      <c r="BP252" s="208"/>
      <c r="BQ252" s="208"/>
      <c r="BR252" s="208"/>
      <c r="BS252" s="208"/>
      <c r="BT252" s="208"/>
      <c r="BU252" s="208"/>
      <c r="BV252" s="208"/>
      <c r="BW252" s="208"/>
      <c r="BX252" s="208"/>
      <c r="BY252" s="208"/>
    </row>
    <row r="253" spans="1:77">
      <c r="A253" s="227"/>
      <c r="B253" s="208"/>
      <c r="C253" s="248"/>
      <c r="D253" s="248"/>
      <c r="E253" s="208"/>
      <c r="F253" s="208"/>
      <c r="G253" s="208"/>
      <c r="H253" s="208"/>
      <c r="I253" s="208"/>
      <c r="J253" s="208"/>
      <c r="K253" s="208"/>
      <c r="L253" s="208"/>
      <c r="M253" s="208"/>
      <c r="N253" s="208"/>
      <c r="O253" s="208"/>
      <c r="P253" s="208"/>
      <c r="Q253" s="208"/>
      <c r="R253" s="208"/>
      <c r="S253" s="208"/>
      <c r="T253" s="208"/>
      <c r="U253" s="208"/>
      <c r="V253" s="208"/>
      <c r="W253" s="208"/>
      <c r="X253" s="208"/>
      <c r="Y253" s="208"/>
      <c r="Z253" s="208"/>
      <c r="AA253" s="208"/>
      <c r="AB253" s="208"/>
      <c r="AC253" s="208"/>
      <c r="AD253" s="208"/>
      <c r="AE253" s="208"/>
      <c r="AF253" s="208"/>
      <c r="AG253" s="208"/>
      <c r="AH253" s="208"/>
      <c r="AI253" s="208"/>
      <c r="AJ253" s="208"/>
      <c r="AK253" s="208"/>
      <c r="AL253" s="208"/>
      <c r="AM253" s="208"/>
      <c r="AN253" s="208"/>
      <c r="AO253" s="208"/>
      <c r="AP253" s="208"/>
      <c r="AQ253" s="208"/>
      <c r="AR253" s="208"/>
      <c r="AS253" s="208"/>
      <c r="AT253" s="208"/>
      <c r="AU253" s="208"/>
      <c r="AV253" s="208"/>
      <c r="AW253" s="208"/>
      <c r="AX253" s="208"/>
      <c r="AY253" s="208"/>
      <c r="AZ253" s="209"/>
      <c r="BA253" s="208"/>
      <c r="BB253" s="208"/>
      <c r="BC253" s="208"/>
      <c r="BD253" s="210"/>
      <c r="BE253" s="208"/>
      <c r="BF253" s="208"/>
      <c r="BG253" s="208"/>
      <c r="BH253" s="208"/>
      <c r="BI253" s="208"/>
      <c r="BJ253" s="208"/>
      <c r="BK253" s="208"/>
      <c r="BL253" s="208"/>
      <c r="BM253" s="208"/>
      <c r="BN253" s="208"/>
      <c r="BO253" s="208"/>
      <c r="BP253" s="208"/>
      <c r="BQ253" s="208"/>
      <c r="BR253" s="208"/>
      <c r="BS253" s="208"/>
      <c r="BT253" s="208"/>
      <c r="BU253" s="208"/>
      <c r="BV253" s="208"/>
      <c r="BW253" s="208"/>
      <c r="BX253" s="208"/>
      <c r="BY253" s="208"/>
    </row>
    <row r="254" spans="1:77">
      <c r="A254" s="227"/>
      <c r="B254" s="208"/>
      <c r="C254" s="248"/>
      <c r="D254" s="248"/>
      <c r="E254" s="208"/>
      <c r="F254" s="208"/>
      <c r="G254" s="208"/>
      <c r="H254" s="208"/>
      <c r="I254" s="208"/>
      <c r="J254" s="208"/>
      <c r="K254" s="208"/>
      <c r="L254" s="208"/>
      <c r="M254" s="208"/>
      <c r="N254" s="208"/>
      <c r="O254" s="208"/>
      <c r="P254" s="208"/>
      <c r="Q254" s="208"/>
      <c r="R254" s="208"/>
      <c r="S254" s="208"/>
      <c r="T254" s="208"/>
      <c r="U254" s="208"/>
      <c r="V254" s="208"/>
      <c r="W254" s="208"/>
      <c r="X254" s="208"/>
      <c r="Y254" s="208"/>
      <c r="Z254" s="208"/>
      <c r="AA254" s="208"/>
      <c r="AB254" s="208"/>
      <c r="AC254" s="208"/>
      <c r="AD254" s="208"/>
      <c r="AE254" s="208"/>
      <c r="AF254" s="208"/>
      <c r="AG254" s="208"/>
      <c r="AH254" s="208"/>
      <c r="AI254" s="208"/>
      <c r="AJ254" s="208"/>
      <c r="AK254" s="208"/>
      <c r="AL254" s="208"/>
      <c r="AM254" s="208"/>
      <c r="AN254" s="208"/>
      <c r="AO254" s="208"/>
      <c r="AP254" s="208"/>
      <c r="AQ254" s="208"/>
      <c r="AR254" s="208"/>
      <c r="AS254" s="208"/>
      <c r="AT254" s="208"/>
      <c r="AU254" s="208"/>
      <c r="AV254" s="208"/>
      <c r="AW254" s="208"/>
      <c r="AX254" s="208"/>
      <c r="AY254" s="208"/>
      <c r="AZ254" s="209"/>
      <c r="BA254" s="208"/>
      <c r="BB254" s="208"/>
      <c r="BC254" s="208"/>
      <c r="BD254" s="210"/>
      <c r="BE254" s="208"/>
      <c r="BF254" s="208"/>
      <c r="BG254" s="208"/>
      <c r="BH254" s="208"/>
      <c r="BI254" s="208"/>
      <c r="BJ254" s="208"/>
      <c r="BK254" s="208"/>
      <c r="BL254" s="208"/>
      <c r="BM254" s="208"/>
      <c r="BN254" s="208"/>
      <c r="BO254" s="208"/>
      <c r="BP254" s="208"/>
      <c r="BQ254" s="208"/>
      <c r="BR254" s="208"/>
      <c r="BS254" s="208"/>
      <c r="BT254" s="208"/>
      <c r="BU254" s="208"/>
      <c r="BV254" s="208"/>
      <c r="BW254" s="208"/>
      <c r="BX254" s="208"/>
      <c r="BY254" s="208"/>
    </row>
    <row r="255" spans="1:77">
      <c r="A255" s="227"/>
      <c r="B255" s="208"/>
      <c r="C255" s="248"/>
      <c r="D255" s="248"/>
      <c r="E255" s="208"/>
      <c r="F255" s="208"/>
      <c r="G255" s="208"/>
      <c r="H255" s="208"/>
      <c r="I255" s="208"/>
      <c r="J255" s="208"/>
      <c r="K255" s="208"/>
      <c r="L255" s="208"/>
      <c r="M255" s="208"/>
      <c r="N255" s="208"/>
      <c r="O255" s="208"/>
      <c r="P255" s="208"/>
      <c r="Q255" s="208"/>
      <c r="R255" s="208"/>
      <c r="S255" s="208"/>
      <c r="T255" s="208"/>
      <c r="U255" s="208"/>
      <c r="V255" s="208"/>
      <c r="W255" s="208"/>
      <c r="X255" s="208"/>
      <c r="Y255" s="208"/>
      <c r="Z255" s="208"/>
      <c r="AA255" s="208"/>
      <c r="AB255" s="208"/>
      <c r="AC255" s="208"/>
      <c r="AD255" s="208"/>
      <c r="AE255" s="208"/>
      <c r="AF255" s="208"/>
      <c r="AG255" s="208"/>
      <c r="AH255" s="208"/>
      <c r="AI255" s="208"/>
      <c r="AJ255" s="208"/>
      <c r="AK255" s="208"/>
      <c r="AL255" s="208"/>
      <c r="AM255" s="208"/>
      <c r="AN255" s="208"/>
      <c r="AO255" s="208"/>
      <c r="AP255" s="208"/>
      <c r="AQ255" s="208"/>
      <c r="AR255" s="208"/>
      <c r="AS255" s="208"/>
      <c r="AT255" s="208"/>
      <c r="AU255" s="208"/>
      <c r="AV255" s="208"/>
      <c r="AW255" s="208"/>
      <c r="AX255" s="208"/>
      <c r="AY255" s="208"/>
      <c r="AZ255" s="209"/>
      <c r="BA255" s="208"/>
      <c r="BB255" s="208"/>
      <c r="BC255" s="208"/>
      <c r="BD255" s="210"/>
      <c r="BE255" s="208"/>
      <c r="BF255" s="208"/>
      <c r="BG255" s="208"/>
      <c r="BH255" s="208"/>
      <c r="BI255" s="208"/>
      <c r="BJ255" s="208"/>
      <c r="BK255" s="208"/>
      <c r="BL255" s="208"/>
      <c r="BM255" s="208"/>
      <c r="BN255" s="208"/>
      <c r="BO255" s="208"/>
      <c r="BP255" s="208"/>
      <c r="BQ255" s="208"/>
      <c r="BR255" s="208"/>
      <c r="BS255" s="208"/>
      <c r="BT255" s="208"/>
      <c r="BU255" s="208"/>
      <c r="BV255" s="208"/>
      <c r="BW255" s="208"/>
      <c r="BX255" s="208"/>
      <c r="BY255" s="208"/>
    </row>
    <row r="256" spans="1:77">
      <c r="A256" s="227"/>
      <c r="B256" s="208"/>
      <c r="C256" s="248"/>
      <c r="D256" s="248"/>
      <c r="E256" s="208"/>
      <c r="F256" s="208"/>
      <c r="G256" s="208"/>
      <c r="H256" s="208"/>
      <c r="I256" s="208"/>
      <c r="J256" s="208"/>
      <c r="K256" s="208"/>
      <c r="L256" s="208"/>
      <c r="M256" s="208"/>
      <c r="N256" s="208"/>
      <c r="O256" s="208"/>
      <c r="P256" s="208"/>
      <c r="Q256" s="208"/>
      <c r="R256" s="208"/>
      <c r="S256" s="208"/>
      <c r="T256" s="208"/>
      <c r="U256" s="208"/>
      <c r="V256" s="208"/>
      <c r="W256" s="208"/>
      <c r="X256" s="208"/>
      <c r="Y256" s="208"/>
      <c r="Z256" s="208"/>
      <c r="AA256" s="208"/>
      <c r="AB256" s="208"/>
      <c r="AC256" s="208"/>
      <c r="AD256" s="208"/>
      <c r="AE256" s="208"/>
      <c r="AF256" s="208"/>
      <c r="AG256" s="208"/>
      <c r="AH256" s="208"/>
      <c r="AI256" s="208"/>
      <c r="AJ256" s="208"/>
      <c r="AK256" s="208"/>
      <c r="AL256" s="208"/>
      <c r="AM256" s="208"/>
      <c r="AN256" s="208"/>
      <c r="AO256" s="208"/>
      <c r="AP256" s="208"/>
      <c r="AQ256" s="208"/>
      <c r="AR256" s="208"/>
      <c r="AS256" s="208"/>
      <c r="AT256" s="208"/>
      <c r="AU256" s="208"/>
      <c r="AV256" s="208"/>
      <c r="AW256" s="208"/>
      <c r="AX256" s="208"/>
      <c r="AY256" s="208"/>
      <c r="AZ256" s="209"/>
      <c r="BA256" s="208"/>
      <c r="BB256" s="208"/>
      <c r="BC256" s="208"/>
      <c r="BD256" s="210"/>
      <c r="BE256" s="208"/>
      <c r="BF256" s="208"/>
      <c r="BG256" s="208"/>
      <c r="BH256" s="208"/>
      <c r="BI256" s="208"/>
      <c r="BJ256" s="208"/>
      <c r="BK256" s="208"/>
      <c r="BL256" s="208"/>
      <c r="BM256" s="208"/>
      <c r="BN256" s="208"/>
      <c r="BO256" s="208"/>
      <c r="BP256" s="208"/>
      <c r="BQ256" s="208"/>
      <c r="BR256" s="208"/>
      <c r="BS256" s="208"/>
      <c r="BT256" s="208"/>
      <c r="BU256" s="208"/>
      <c r="BV256" s="208"/>
      <c r="BW256" s="208"/>
      <c r="BX256" s="208"/>
      <c r="BY256" s="208"/>
    </row>
    <row r="257" spans="1:77">
      <c r="A257" s="227"/>
      <c r="B257" s="208"/>
      <c r="C257" s="248"/>
      <c r="D257" s="248"/>
      <c r="E257" s="208"/>
      <c r="F257" s="208"/>
      <c r="G257" s="208"/>
      <c r="H257" s="208"/>
      <c r="I257" s="208"/>
      <c r="J257" s="208"/>
      <c r="K257" s="208"/>
      <c r="L257" s="208"/>
      <c r="M257" s="208"/>
      <c r="N257" s="208"/>
      <c r="O257" s="208"/>
      <c r="P257" s="208"/>
      <c r="Q257" s="208"/>
      <c r="R257" s="208"/>
      <c r="S257" s="208"/>
      <c r="T257" s="208"/>
      <c r="U257" s="208"/>
      <c r="V257" s="208"/>
      <c r="W257" s="208"/>
      <c r="X257" s="208"/>
      <c r="Y257" s="208"/>
      <c r="Z257" s="208"/>
      <c r="AA257" s="208"/>
      <c r="AB257" s="208"/>
      <c r="AC257" s="208"/>
      <c r="AD257" s="208"/>
      <c r="AE257" s="208"/>
      <c r="AF257" s="208"/>
      <c r="AG257" s="208"/>
      <c r="AH257" s="208"/>
      <c r="AI257" s="208"/>
      <c r="AJ257" s="208"/>
      <c r="AK257" s="208"/>
      <c r="AL257" s="208"/>
      <c r="AM257" s="208"/>
      <c r="AN257" s="208"/>
      <c r="AO257" s="208"/>
      <c r="AP257" s="208"/>
      <c r="AQ257" s="208"/>
      <c r="AR257" s="208"/>
      <c r="AS257" s="208"/>
      <c r="AT257" s="208"/>
      <c r="AU257" s="208"/>
      <c r="AV257" s="208"/>
      <c r="AW257" s="208"/>
      <c r="AX257" s="208"/>
      <c r="AY257" s="208"/>
      <c r="AZ257" s="209"/>
      <c r="BA257" s="208"/>
      <c r="BB257" s="208"/>
      <c r="BC257" s="208"/>
      <c r="BD257" s="210"/>
      <c r="BE257" s="208"/>
      <c r="BF257" s="208"/>
      <c r="BG257" s="208"/>
      <c r="BH257" s="208"/>
      <c r="BI257" s="208"/>
      <c r="BJ257" s="208"/>
      <c r="BK257" s="208"/>
      <c r="BL257" s="208"/>
      <c r="BM257" s="208"/>
      <c r="BN257" s="208"/>
      <c r="BO257" s="208"/>
      <c r="BP257" s="208"/>
      <c r="BQ257" s="208"/>
      <c r="BR257" s="208"/>
      <c r="BS257" s="208"/>
      <c r="BT257" s="208"/>
      <c r="BU257" s="208"/>
      <c r="BV257" s="208"/>
      <c r="BW257" s="208"/>
      <c r="BX257" s="208"/>
      <c r="BY257" s="208"/>
    </row>
    <row r="258" spans="1:77">
      <c r="A258" s="227"/>
      <c r="B258" s="208"/>
      <c r="C258" s="248"/>
      <c r="D258" s="248"/>
      <c r="E258" s="208"/>
      <c r="F258" s="208"/>
      <c r="G258" s="208"/>
      <c r="H258" s="208"/>
      <c r="I258" s="208"/>
      <c r="J258" s="208"/>
      <c r="K258" s="208"/>
      <c r="L258" s="208"/>
      <c r="M258" s="208"/>
      <c r="N258" s="208"/>
      <c r="O258" s="208"/>
      <c r="P258" s="208"/>
      <c r="Q258" s="208"/>
      <c r="R258" s="208"/>
      <c r="S258" s="208"/>
      <c r="T258" s="208"/>
      <c r="U258" s="208"/>
      <c r="V258" s="208"/>
      <c r="W258" s="208"/>
      <c r="X258" s="208"/>
      <c r="Y258" s="208"/>
      <c r="Z258" s="208"/>
      <c r="AA258" s="208"/>
      <c r="AB258" s="208"/>
      <c r="AC258" s="208"/>
      <c r="AD258" s="208"/>
      <c r="AE258" s="208"/>
      <c r="AF258" s="208"/>
      <c r="AG258" s="208"/>
      <c r="AH258" s="208"/>
      <c r="AI258" s="208"/>
      <c r="AJ258" s="208"/>
      <c r="AK258" s="208"/>
      <c r="AL258" s="208"/>
      <c r="AM258" s="208"/>
      <c r="AN258" s="208"/>
      <c r="AO258" s="208"/>
      <c r="AP258" s="208"/>
      <c r="AQ258" s="208"/>
      <c r="AR258" s="208"/>
      <c r="AS258" s="208"/>
      <c r="AT258" s="208"/>
      <c r="AU258" s="208"/>
      <c r="AV258" s="208"/>
      <c r="AW258" s="208"/>
      <c r="AX258" s="208"/>
      <c r="AY258" s="208"/>
      <c r="AZ258" s="209"/>
      <c r="BA258" s="208"/>
      <c r="BB258" s="208"/>
      <c r="BC258" s="208"/>
      <c r="BD258" s="210"/>
      <c r="BE258" s="208"/>
      <c r="BF258" s="208"/>
      <c r="BG258" s="208"/>
      <c r="BH258" s="208"/>
      <c r="BI258" s="208"/>
      <c r="BJ258" s="208"/>
      <c r="BK258" s="208"/>
      <c r="BL258" s="208"/>
      <c r="BM258" s="208"/>
      <c r="BN258" s="208"/>
      <c r="BO258" s="208"/>
      <c r="BP258" s="208"/>
      <c r="BQ258" s="208"/>
      <c r="BR258" s="208"/>
      <c r="BS258" s="208"/>
      <c r="BT258" s="208"/>
      <c r="BU258" s="208"/>
      <c r="BV258" s="208"/>
      <c r="BW258" s="208"/>
      <c r="BX258" s="208"/>
      <c r="BY258" s="208"/>
    </row>
    <row r="259" spans="1:77">
      <c r="A259" s="227"/>
      <c r="B259" s="208"/>
      <c r="C259" s="248"/>
      <c r="D259" s="248"/>
      <c r="E259" s="208"/>
      <c r="F259" s="208"/>
      <c r="G259" s="208"/>
      <c r="H259" s="208"/>
      <c r="I259" s="208"/>
      <c r="J259" s="208"/>
      <c r="K259" s="208"/>
      <c r="L259" s="208"/>
      <c r="M259" s="208"/>
      <c r="N259" s="208"/>
      <c r="O259" s="208"/>
      <c r="P259" s="208"/>
      <c r="Q259" s="208"/>
      <c r="R259" s="208"/>
      <c r="S259" s="208"/>
      <c r="T259" s="208"/>
      <c r="U259" s="208"/>
      <c r="V259" s="208"/>
      <c r="W259" s="208"/>
      <c r="X259" s="208"/>
      <c r="Y259" s="208"/>
      <c r="Z259" s="208"/>
      <c r="AA259" s="208"/>
      <c r="AB259" s="208"/>
      <c r="AC259" s="208"/>
      <c r="AD259" s="208"/>
      <c r="AE259" s="208"/>
      <c r="AF259" s="208"/>
      <c r="AG259" s="208"/>
      <c r="AH259" s="208"/>
      <c r="AI259" s="208"/>
      <c r="AJ259" s="208"/>
      <c r="AK259" s="208"/>
      <c r="AL259" s="208"/>
      <c r="AM259" s="208"/>
      <c r="AN259" s="208"/>
      <c r="AO259" s="208"/>
      <c r="AP259" s="208"/>
      <c r="AQ259" s="208"/>
      <c r="AR259" s="208"/>
      <c r="AS259" s="208"/>
      <c r="AT259" s="208"/>
      <c r="AU259" s="208"/>
      <c r="AV259" s="208"/>
      <c r="AW259" s="208"/>
      <c r="AX259" s="208"/>
      <c r="AY259" s="208"/>
      <c r="AZ259" s="209"/>
      <c r="BA259" s="208"/>
      <c r="BB259" s="208"/>
      <c r="BC259" s="208"/>
      <c r="BD259" s="210"/>
      <c r="BE259" s="208"/>
      <c r="BF259" s="208"/>
      <c r="BG259" s="208"/>
      <c r="BH259" s="208"/>
      <c r="BI259" s="208"/>
      <c r="BJ259" s="208"/>
      <c r="BK259" s="208"/>
      <c r="BL259" s="208"/>
      <c r="BM259" s="208"/>
      <c r="BN259" s="208"/>
      <c r="BO259" s="208"/>
      <c r="BP259" s="208"/>
      <c r="BQ259" s="208"/>
      <c r="BR259" s="208"/>
      <c r="BS259" s="208"/>
      <c r="BT259" s="208"/>
      <c r="BU259" s="208"/>
      <c r="BV259" s="208"/>
      <c r="BW259" s="208"/>
      <c r="BX259" s="208"/>
      <c r="BY259" s="208"/>
    </row>
    <row r="260" spans="1:77">
      <c r="A260" s="227"/>
      <c r="B260" s="208"/>
      <c r="C260" s="248"/>
      <c r="D260" s="248"/>
      <c r="E260" s="208"/>
      <c r="F260" s="208"/>
      <c r="G260" s="208"/>
      <c r="H260" s="208"/>
      <c r="I260" s="208"/>
      <c r="J260" s="208"/>
      <c r="K260" s="208"/>
      <c r="L260" s="208"/>
      <c r="M260" s="208"/>
      <c r="N260" s="208"/>
      <c r="O260" s="208"/>
      <c r="P260" s="208"/>
      <c r="Q260" s="208"/>
      <c r="R260" s="208"/>
      <c r="S260" s="208"/>
      <c r="T260" s="208"/>
      <c r="U260" s="208"/>
      <c r="V260" s="208"/>
      <c r="W260" s="208"/>
      <c r="X260" s="208"/>
      <c r="Y260" s="208"/>
      <c r="Z260" s="208"/>
      <c r="AA260" s="208"/>
      <c r="AB260" s="208"/>
      <c r="AC260" s="208"/>
      <c r="AD260" s="208"/>
      <c r="AE260" s="208"/>
      <c r="AF260" s="208"/>
      <c r="AG260" s="208"/>
      <c r="AH260" s="208"/>
      <c r="AI260" s="208"/>
      <c r="AJ260" s="208"/>
      <c r="AK260" s="208"/>
      <c r="AL260" s="208"/>
      <c r="AM260" s="208"/>
      <c r="AN260" s="208"/>
      <c r="AO260" s="208"/>
      <c r="AP260" s="208"/>
      <c r="AQ260" s="208"/>
      <c r="AR260" s="208"/>
      <c r="AS260" s="208"/>
      <c r="AT260" s="208"/>
      <c r="AU260" s="208"/>
      <c r="AV260" s="208"/>
      <c r="AW260" s="208"/>
      <c r="AX260" s="208"/>
      <c r="AY260" s="208"/>
      <c r="AZ260" s="209"/>
      <c r="BA260" s="208"/>
      <c r="BB260" s="208"/>
      <c r="BC260" s="208"/>
      <c r="BD260" s="210"/>
      <c r="BE260" s="208"/>
      <c r="BF260" s="208"/>
      <c r="BG260" s="208"/>
      <c r="BH260" s="208"/>
      <c r="BI260" s="208"/>
      <c r="BJ260" s="208"/>
      <c r="BK260" s="208"/>
      <c r="BL260" s="208"/>
      <c r="BM260" s="208"/>
      <c r="BN260" s="208"/>
      <c r="BO260" s="208"/>
      <c r="BP260" s="208"/>
      <c r="BQ260" s="208"/>
      <c r="BR260" s="208"/>
      <c r="BS260" s="208"/>
      <c r="BT260" s="208"/>
      <c r="BU260" s="208"/>
      <c r="BV260" s="208"/>
      <c r="BW260" s="208"/>
      <c r="BX260" s="208"/>
      <c r="BY260" s="208"/>
    </row>
    <row r="261" spans="1:77">
      <c r="A261" s="227"/>
      <c r="B261" s="208"/>
      <c r="C261" s="248"/>
      <c r="D261" s="248"/>
      <c r="E261" s="208"/>
      <c r="F261" s="208"/>
      <c r="G261" s="208"/>
      <c r="H261" s="208"/>
      <c r="I261" s="208"/>
      <c r="J261" s="208"/>
      <c r="K261" s="208"/>
      <c r="L261" s="208"/>
      <c r="M261" s="208"/>
      <c r="N261" s="208"/>
      <c r="O261" s="208"/>
      <c r="P261" s="208"/>
      <c r="Q261" s="208"/>
      <c r="R261" s="208"/>
      <c r="S261" s="208"/>
      <c r="T261" s="208"/>
      <c r="U261" s="208"/>
      <c r="V261" s="208"/>
      <c r="W261" s="208"/>
      <c r="X261" s="208"/>
      <c r="Y261" s="208"/>
      <c r="Z261" s="208"/>
      <c r="AA261" s="208"/>
      <c r="AB261" s="208"/>
      <c r="AC261" s="208"/>
      <c r="AD261" s="208"/>
      <c r="AE261" s="208"/>
      <c r="AF261" s="208"/>
      <c r="AG261" s="208"/>
      <c r="AH261" s="208"/>
      <c r="AI261" s="208"/>
      <c r="AJ261" s="208"/>
      <c r="AK261" s="208"/>
      <c r="AL261" s="208"/>
      <c r="AM261" s="208"/>
      <c r="AN261" s="208"/>
      <c r="AO261" s="208"/>
      <c r="AP261" s="208"/>
      <c r="AQ261" s="208"/>
      <c r="AR261" s="208"/>
      <c r="AS261" s="208"/>
      <c r="AT261" s="208"/>
      <c r="AU261" s="208"/>
      <c r="AV261" s="208"/>
      <c r="AW261" s="208"/>
      <c r="AX261" s="208"/>
      <c r="AY261" s="208"/>
      <c r="AZ261" s="209"/>
      <c r="BA261" s="208"/>
      <c r="BB261" s="208"/>
      <c r="BC261" s="208"/>
      <c r="BD261" s="210"/>
      <c r="BE261" s="208"/>
      <c r="BF261" s="208"/>
      <c r="BG261" s="208"/>
      <c r="BH261" s="208"/>
      <c r="BI261" s="208"/>
      <c r="BJ261" s="208"/>
      <c r="BK261" s="208"/>
      <c r="BL261" s="208"/>
      <c r="BM261" s="208"/>
      <c r="BN261" s="208"/>
      <c r="BO261" s="208"/>
      <c r="BP261" s="208"/>
      <c r="BQ261" s="208"/>
      <c r="BR261" s="208"/>
      <c r="BS261" s="208"/>
      <c r="BT261" s="208"/>
      <c r="BU261" s="208"/>
      <c r="BV261" s="208"/>
      <c r="BW261" s="208"/>
      <c r="BX261" s="208"/>
      <c r="BY261" s="208"/>
    </row>
    <row r="262" spans="1:77">
      <c r="A262" s="227"/>
      <c r="B262" s="208"/>
      <c r="C262" s="248"/>
      <c r="D262" s="248"/>
      <c r="E262" s="208"/>
      <c r="F262" s="208"/>
      <c r="G262" s="208"/>
      <c r="H262" s="208"/>
      <c r="I262" s="208"/>
      <c r="J262" s="208"/>
      <c r="K262" s="208"/>
      <c r="L262" s="208"/>
      <c r="M262" s="208"/>
      <c r="N262" s="208"/>
      <c r="O262" s="208"/>
      <c r="P262" s="208"/>
      <c r="Q262" s="208"/>
      <c r="R262" s="208"/>
      <c r="S262" s="208"/>
      <c r="T262" s="208"/>
      <c r="U262" s="208"/>
      <c r="V262" s="208"/>
      <c r="W262" s="208"/>
      <c r="X262" s="208"/>
      <c r="Y262" s="208"/>
      <c r="Z262" s="208"/>
      <c r="AA262" s="208"/>
      <c r="AB262" s="208"/>
      <c r="AC262" s="208"/>
      <c r="AD262" s="208"/>
      <c r="AE262" s="208"/>
      <c r="AF262" s="208"/>
      <c r="AG262" s="208"/>
      <c r="AH262" s="208"/>
      <c r="AI262" s="208"/>
      <c r="AJ262" s="208"/>
      <c r="AK262" s="208"/>
      <c r="AL262" s="208"/>
      <c r="AM262" s="208"/>
      <c r="AN262" s="208"/>
      <c r="AO262" s="208"/>
      <c r="AP262" s="208"/>
      <c r="AQ262" s="208"/>
      <c r="AR262" s="208"/>
      <c r="AS262" s="208"/>
      <c r="AT262" s="208"/>
      <c r="AU262" s="208"/>
      <c r="AV262" s="208"/>
      <c r="AW262" s="208"/>
      <c r="AX262" s="208"/>
      <c r="AY262" s="208"/>
      <c r="AZ262" s="209"/>
      <c r="BA262" s="208"/>
      <c r="BB262" s="208"/>
      <c r="BC262" s="208"/>
      <c r="BD262" s="210"/>
      <c r="BE262" s="208"/>
      <c r="BF262" s="208"/>
      <c r="BG262" s="208"/>
      <c r="BH262" s="208"/>
      <c r="BI262" s="208"/>
      <c r="BJ262" s="208"/>
      <c r="BK262" s="208"/>
      <c r="BL262" s="208"/>
      <c r="BM262" s="208"/>
      <c r="BN262" s="208"/>
      <c r="BO262" s="208"/>
      <c r="BP262" s="208"/>
      <c r="BQ262" s="208"/>
      <c r="BR262" s="208"/>
      <c r="BS262" s="208"/>
      <c r="BT262" s="208"/>
      <c r="BU262" s="208"/>
      <c r="BV262" s="208"/>
      <c r="BW262" s="208"/>
      <c r="BX262" s="208"/>
      <c r="BY262" s="208"/>
    </row>
    <row r="263" spans="1:77">
      <c r="A263" s="227"/>
      <c r="B263" s="208"/>
      <c r="C263" s="248"/>
      <c r="D263" s="248"/>
      <c r="E263" s="208"/>
      <c r="F263" s="208"/>
      <c r="G263" s="208"/>
      <c r="H263" s="208"/>
      <c r="I263" s="208"/>
      <c r="J263" s="208"/>
      <c r="K263" s="208"/>
      <c r="L263" s="208"/>
      <c r="M263" s="208"/>
      <c r="N263" s="208"/>
      <c r="O263" s="208"/>
      <c r="P263" s="208"/>
      <c r="Q263" s="208"/>
      <c r="R263" s="208"/>
      <c r="S263" s="208"/>
      <c r="T263" s="208"/>
      <c r="U263" s="208"/>
      <c r="V263" s="208"/>
      <c r="W263" s="208"/>
      <c r="X263" s="208"/>
      <c r="Y263" s="208"/>
      <c r="Z263" s="208"/>
      <c r="AA263" s="208"/>
      <c r="AB263" s="208"/>
      <c r="AC263" s="208"/>
      <c r="AD263" s="208"/>
      <c r="AE263" s="208"/>
      <c r="AF263" s="208"/>
      <c r="AG263" s="208"/>
      <c r="AH263" s="208"/>
      <c r="AI263" s="208"/>
      <c r="AJ263" s="208"/>
      <c r="AK263" s="208"/>
      <c r="AL263" s="208"/>
      <c r="AM263" s="208"/>
      <c r="AN263" s="208"/>
      <c r="AO263" s="208"/>
      <c r="AP263" s="208"/>
      <c r="AQ263" s="208"/>
      <c r="AR263" s="208"/>
      <c r="AS263" s="208"/>
      <c r="AT263" s="208"/>
      <c r="AU263" s="208"/>
      <c r="AV263" s="208"/>
      <c r="AW263" s="208"/>
      <c r="AX263" s="208"/>
      <c r="AY263" s="208"/>
      <c r="AZ263" s="209"/>
      <c r="BA263" s="208"/>
      <c r="BB263" s="208"/>
      <c r="BC263" s="208"/>
      <c r="BD263" s="210"/>
      <c r="BE263" s="208"/>
      <c r="BF263" s="208"/>
      <c r="BG263" s="208"/>
      <c r="BH263" s="208"/>
      <c r="BI263" s="208"/>
      <c r="BJ263" s="208"/>
      <c r="BK263" s="208"/>
      <c r="BL263" s="208"/>
      <c r="BM263" s="208"/>
      <c r="BN263" s="208"/>
      <c r="BO263" s="208"/>
      <c r="BP263" s="208"/>
      <c r="BQ263" s="208"/>
      <c r="BR263" s="208"/>
      <c r="BS263" s="208"/>
      <c r="BT263" s="208"/>
      <c r="BU263" s="208"/>
      <c r="BV263" s="208"/>
      <c r="BW263" s="208"/>
      <c r="BX263" s="208"/>
      <c r="BY263" s="208"/>
    </row>
    <row r="264" spans="1:77">
      <c r="A264" s="227"/>
      <c r="B264" s="208"/>
      <c r="C264" s="248"/>
      <c r="D264" s="248"/>
      <c r="E264" s="208"/>
      <c r="F264" s="208"/>
      <c r="G264" s="208"/>
      <c r="H264" s="208"/>
      <c r="I264" s="208"/>
      <c r="J264" s="208"/>
      <c r="K264" s="208"/>
      <c r="L264" s="208"/>
      <c r="M264" s="208"/>
      <c r="N264" s="208"/>
      <c r="O264" s="208"/>
      <c r="P264" s="208"/>
      <c r="Q264" s="208"/>
      <c r="R264" s="208"/>
      <c r="S264" s="208"/>
      <c r="T264" s="208"/>
      <c r="U264" s="208"/>
      <c r="V264" s="208"/>
      <c r="W264" s="208"/>
      <c r="X264" s="208"/>
      <c r="Y264" s="208"/>
      <c r="Z264" s="208"/>
      <c r="AA264" s="208"/>
      <c r="AB264" s="208"/>
      <c r="AC264" s="208"/>
      <c r="AD264" s="208"/>
      <c r="AE264" s="208"/>
      <c r="AF264" s="208"/>
      <c r="AG264" s="208"/>
      <c r="AH264" s="208"/>
      <c r="AI264" s="208"/>
      <c r="AJ264" s="208"/>
      <c r="AK264" s="208"/>
      <c r="AL264" s="208"/>
      <c r="AM264" s="208"/>
      <c r="AN264" s="208"/>
      <c r="AO264" s="208"/>
      <c r="AP264" s="208"/>
      <c r="AQ264" s="208"/>
      <c r="AR264" s="208"/>
      <c r="AS264" s="208"/>
      <c r="AT264" s="208"/>
      <c r="AU264" s="208"/>
      <c r="AV264" s="208"/>
      <c r="AW264" s="208"/>
      <c r="AX264" s="208"/>
      <c r="AY264" s="208"/>
      <c r="AZ264" s="209"/>
      <c r="BA264" s="208"/>
      <c r="BB264" s="208"/>
      <c r="BC264" s="208"/>
      <c r="BD264" s="210"/>
      <c r="BE264" s="208"/>
      <c r="BF264" s="208"/>
      <c r="BG264" s="208"/>
      <c r="BH264" s="208"/>
      <c r="BI264" s="208"/>
      <c r="BJ264" s="208"/>
      <c r="BK264" s="208"/>
      <c r="BL264" s="208"/>
      <c r="BM264" s="208"/>
      <c r="BN264" s="208"/>
      <c r="BO264" s="208"/>
      <c r="BP264" s="208"/>
      <c r="BQ264" s="208"/>
      <c r="BR264" s="208"/>
      <c r="BS264" s="208"/>
      <c r="BT264" s="208"/>
      <c r="BU264" s="208"/>
      <c r="BV264" s="208"/>
      <c r="BW264" s="208"/>
      <c r="BX264" s="208"/>
      <c r="BY264" s="208"/>
    </row>
    <row r="265" spans="1:77">
      <c r="A265" s="227"/>
      <c r="B265" s="208"/>
      <c r="C265" s="248"/>
      <c r="D265" s="248"/>
      <c r="E265" s="208"/>
      <c r="F265" s="208"/>
      <c r="G265" s="208"/>
      <c r="H265" s="208"/>
      <c r="I265" s="208"/>
      <c r="J265" s="208"/>
      <c r="K265" s="208"/>
      <c r="L265" s="208"/>
      <c r="M265" s="208"/>
      <c r="N265" s="208"/>
      <c r="O265" s="208"/>
      <c r="P265" s="208"/>
      <c r="Q265" s="208"/>
      <c r="R265" s="208"/>
      <c r="S265" s="208"/>
      <c r="T265" s="208"/>
      <c r="U265" s="208"/>
      <c r="V265" s="208"/>
      <c r="W265" s="208"/>
      <c r="X265" s="208"/>
      <c r="Y265" s="208"/>
      <c r="Z265" s="208"/>
      <c r="AA265" s="208"/>
      <c r="AB265" s="208"/>
      <c r="AC265" s="208"/>
      <c r="AD265" s="208"/>
      <c r="AE265" s="208"/>
      <c r="AF265" s="208"/>
      <c r="AG265" s="208"/>
      <c r="AH265" s="208"/>
      <c r="AI265" s="208"/>
      <c r="AJ265" s="208"/>
      <c r="AK265" s="208"/>
      <c r="AL265" s="208"/>
      <c r="AM265" s="208"/>
      <c r="AN265" s="208"/>
      <c r="AO265" s="208"/>
      <c r="AP265" s="208"/>
      <c r="AQ265" s="208"/>
      <c r="AR265" s="208"/>
      <c r="AS265" s="208"/>
      <c r="AT265" s="208"/>
      <c r="AU265" s="208"/>
      <c r="AV265" s="208"/>
      <c r="AW265" s="208"/>
      <c r="AX265" s="208"/>
      <c r="AY265" s="208"/>
      <c r="AZ265" s="209"/>
      <c r="BA265" s="208"/>
      <c r="BB265" s="208"/>
      <c r="BC265" s="208"/>
      <c r="BD265" s="210"/>
      <c r="BE265" s="208"/>
      <c r="BF265" s="208"/>
      <c r="BG265" s="208"/>
      <c r="BH265" s="208"/>
      <c r="BI265" s="208"/>
      <c r="BJ265" s="208"/>
      <c r="BK265" s="208"/>
      <c r="BL265" s="208"/>
      <c r="BM265" s="208"/>
      <c r="BN265" s="208"/>
      <c r="BO265" s="208"/>
      <c r="BP265" s="208"/>
      <c r="BQ265" s="208"/>
      <c r="BR265" s="208"/>
      <c r="BS265" s="208"/>
      <c r="BT265" s="208"/>
      <c r="BU265" s="208"/>
      <c r="BV265" s="208"/>
      <c r="BW265" s="208"/>
      <c r="BX265" s="208"/>
      <c r="BY265" s="208"/>
    </row>
    <row r="266" spans="1:77">
      <c r="A266" s="227"/>
      <c r="B266" s="208"/>
      <c r="C266" s="248"/>
      <c r="D266" s="248"/>
      <c r="E266" s="208"/>
      <c r="F266" s="208"/>
      <c r="G266" s="208"/>
      <c r="H266" s="208"/>
      <c r="I266" s="208"/>
      <c r="J266" s="208"/>
      <c r="K266" s="208"/>
      <c r="L266" s="208"/>
      <c r="M266" s="208"/>
      <c r="N266" s="208"/>
      <c r="O266" s="208"/>
      <c r="P266" s="208"/>
      <c r="Q266" s="208"/>
      <c r="R266" s="208"/>
      <c r="S266" s="208"/>
      <c r="T266" s="208"/>
      <c r="U266" s="208"/>
      <c r="V266" s="208"/>
      <c r="W266" s="208"/>
      <c r="X266" s="208"/>
      <c r="Y266" s="208"/>
      <c r="Z266" s="208"/>
      <c r="AA266" s="208"/>
      <c r="AB266" s="208"/>
      <c r="AC266" s="208"/>
      <c r="AD266" s="208"/>
      <c r="AE266" s="208"/>
      <c r="AF266" s="208"/>
      <c r="AG266" s="208"/>
      <c r="AH266" s="208"/>
      <c r="AI266" s="208"/>
      <c r="AJ266" s="208"/>
      <c r="AK266" s="208"/>
      <c r="AL266" s="208"/>
      <c r="AM266" s="208"/>
      <c r="AN266" s="208"/>
      <c r="AO266" s="208"/>
      <c r="AP266" s="208"/>
      <c r="AQ266" s="208"/>
      <c r="AR266" s="208"/>
      <c r="AS266" s="208"/>
      <c r="AT266" s="208"/>
      <c r="AU266" s="208"/>
      <c r="AV266" s="208"/>
      <c r="AW266" s="208"/>
      <c r="AX266" s="208"/>
      <c r="AY266" s="208"/>
      <c r="AZ266" s="209"/>
      <c r="BA266" s="208"/>
      <c r="BB266" s="208"/>
      <c r="BC266" s="208"/>
      <c r="BD266" s="210"/>
      <c r="BE266" s="208"/>
      <c r="BF266" s="208"/>
      <c r="BG266" s="208"/>
      <c r="BH266" s="208"/>
      <c r="BI266" s="208"/>
      <c r="BJ266" s="208"/>
      <c r="BK266" s="208"/>
      <c r="BL266" s="208"/>
      <c r="BM266" s="208"/>
      <c r="BN266" s="208"/>
      <c r="BO266" s="208"/>
      <c r="BP266" s="208"/>
      <c r="BQ266" s="208"/>
      <c r="BR266" s="208"/>
      <c r="BS266" s="208"/>
      <c r="BT266" s="208"/>
      <c r="BU266" s="208"/>
      <c r="BV266" s="208"/>
      <c r="BW266" s="208"/>
      <c r="BX266" s="208"/>
      <c r="BY266" s="208"/>
    </row>
    <row r="267" spans="1:77">
      <c r="A267" s="227"/>
      <c r="B267" s="208"/>
      <c r="C267" s="248"/>
      <c r="D267" s="248"/>
      <c r="E267" s="208"/>
      <c r="F267" s="208"/>
      <c r="G267" s="208"/>
      <c r="H267" s="208"/>
      <c r="I267" s="208"/>
      <c r="J267" s="208"/>
      <c r="K267" s="208"/>
      <c r="L267" s="208"/>
      <c r="M267" s="208"/>
      <c r="N267" s="208"/>
      <c r="O267" s="208"/>
      <c r="P267" s="208"/>
      <c r="Q267" s="208"/>
      <c r="R267" s="208"/>
      <c r="S267" s="208"/>
      <c r="T267" s="208"/>
      <c r="U267" s="208"/>
      <c r="V267" s="208"/>
      <c r="W267" s="208"/>
      <c r="X267" s="208"/>
      <c r="Y267" s="208"/>
      <c r="Z267" s="208"/>
      <c r="AA267" s="208"/>
      <c r="AB267" s="208"/>
      <c r="AC267" s="208"/>
      <c r="AD267" s="208"/>
      <c r="AE267" s="208"/>
      <c r="AF267" s="208"/>
      <c r="AG267" s="208"/>
      <c r="AH267" s="208"/>
      <c r="AI267" s="208"/>
      <c r="AJ267" s="208"/>
      <c r="AK267" s="208"/>
      <c r="AL267" s="208"/>
      <c r="AM267" s="208"/>
      <c r="AN267" s="208"/>
      <c r="AO267" s="208"/>
      <c r="AP267" s="208"/>
      <c r="AQ267" s="208"/>
      <c r="AR267" s="208"/>
      <c r="AS267" s="208"/>
      <c r="AT267" s="208"/>
      <c r="AU267" s="208"/>
      <c r="AV267" s="208"/>
      <c r="AW267" s="208"/>
      <c r="AX267" s="208"/>
      <c r="AY267" s="208"/>
      <c r="AZ267" s="209"/>
      <c r="BA267" s="208"/>
      <c r="BB267" s="208"/>
      <c r="BC267" s="208"/>
      <c r="BD267" s="210"/>
      <c r="BE267" s="208"/>
      <c r="BF267" s="208"/>
      <c r="BG267" s="208"/>
      <c r="BH267" s="208"/>
      <c r="BI267" s="208"/>
      <c r="BJ267" s="208"/>
      <c r="BK267" s="208"/>
      <c r="BL267" s="208"/>
      <c r="BM267" s="208"/>
      <c r="BN267" s="208"/>
      <c r="BO267" s="208"/>
      <c r="BP267" s="208"/>
      <c r="BQ267" s="208"/>
      <c r="BR267" s="208"/>
      <c r="BS267" s="208"/>
      <c r="BT267" s="208"/>
      <c r="BU267" s="208"/>
      <c r="BV267" s="208"/>
      <c r="BW267" s="208"/>
      <c r="BX267" s="208"/>
      <c r="BY267" s="208"/>
    </row>
    <row r="268" spans="1:77">
      <c r="A268" s="227"/>
      <c r="B268" s="208"/>
      <c r="C268" s="248"/>
      <c r="D268" s="248"/>
      <c r="E268" s="208"/>
      <c r="F268" s="208"/>
      <c r="G268" s="208"/>
      <c r="H268" s="208"/>
      <c r="I268" s="208"/>
      <c r="J268" s="208"/>
      <c r="K268" s="208"/>
      <c r="L268" s="208"/>
      <c r="M268" s="208"/>
      <c r="N268" s="208"/>
      <c r="O268" s="208"/>
      <c r="P268" s="208"/>
      <c r="Q268" s="208"/>
      <c r="R268" s="208"/>
      <c r="S268" s="208"/>
      <c r="T268" s="208"/>
      <c r="U268" s="208"/>
      <c r="V268" s="208"/>
      <c r="W268" s="208"/>
      <c r="X268" s="208"/>
      <c r="Y268" s="208"/>
      <c r="Z268" s="208"/>
      <c r="AA268" s="208"/>
      <c r="AB268" s="208"/>
      <c r="AC268" s="208"/>
      <c r="AD268" s="208"/>
      <c r="AE268" s="208"/>
      <c r="AF268" s="208"/>
      <c r="AG268" s="208"/>
      <c r="AH268" s="208"/>
      <c r="AI268" s="208"/>
      <c r="AJ268" s="208"/>
      <c r="AK268" s="208"/>
      <c r="AL268" s="208"/>
      <c r="AM268" s="208"/>
      <c r="AN268" s="208"/>
      <c r="AO268" s="208"/>
      <c r="AP268" s="208"/>
      <c r="AQ268" s="208"/>
      <c r="AR268" s="208"/>
      <c r="AS268" s="208"/>
      <c r="AT268" s="208"/>
      <c r="AU268" s="208"/>
      <c r="AV268" s="208"/>
      <c r="AW268" s="208"/>
      <c r="AX268" s="208"/>
      <c r="AY268" s="208"/>
      <c r="AZ268" s="209"/>
      <c r="BA268" s="208"/>
      <c r="BB268" s="208"/>
      <c r="BC268" s="208"/>
      <c r="BD268" s="210"/>
      <c r="BE268" s="208"/>
      <c r="BF268" s="208"/>
      <c r="BG268" s="208"/>
      <c r="BH268" s="208"/>
      <c r="BI268" s="208"/>
      <c r="BJ268" s="208"/>
      <c r="BK268" s="208"/>
      <c r="BL268" s="208"/>
      <c r="BM268" s="208"/>
      <c r="BN268" s="208"/>
      <c r="BO268" s="208"/>
      <c r="BP268" s="208"/>
      <c r="BQ268" s="208"/>
      <c r="BR268" s="208"/>
      <c r="BS268" s="208"/>
      <c r="BT268" s="208"/>
      <c r="BU268" s="208"/>
      <c r="BV268" s="208"/>
      <c r="BW268" s="208"/>
      <c r="BX268" s="208"/>
      <c r="BY268" s="208"/>
    </row>
    <row r="269" spans="1:77">
      <c r="A269" s="227"/>
      <c r="B269" s="208"/>
      <c r="C269" s="248"/>
      <c r="D269" s="248"/>
      <c r="E269" s="208"/>
      <c r="F269" s="208"/>
      <c r="G269" s="208"/>
      <c r="H269" s="208"/>
      <c r="I269" s="208"/>
      <c r="J269" s="208"/>
      <c r="K269" s="208"/>
      <c r="L269" s="208"/>
      <c r="M269" s="208"/>
      <c r="N269" s="208"/>
      <c r="O269" s="208"/>
      <c r="P269" s="208"/>
      <c r="Q269" s="208"/>
      <c r="R269" s="208"/>
      <c r="S269" s="208"/>
      <c r="T269" s="208"/>
      <c r="U269" s="208"/>
      <c r="V269" s="208"/>
      <c r="W269" s="208"/>
      <c r="X269" s="208"/>
      <c r="Y269" s="208"/>
      <c r="Z269" s="208"/>
      <c r="AA269" s="208"/>
      <c r="AB269" s="208"/>
      <c r="AC269" s="208"/>
      <c r="AD269" s="208"/>
      <c r="AE269" s="208"/>
      <c r="AF269" s="208"/>
      <c r="AG269" s="208"/>
      <c r="AH269" s="208"/>
      <c r="AI269" s="208"/>
      <c r="AJ269" s="208"/>
      <c r="AK269" s="208"/>
      <c r="AL269" s="208"/>
      <c r="AM269" s="208"/>
      <c r="AN269" s="208"/>
      <c r="AO269" s="208"/>
      <c r="AP269" s="208"/>
      <c r="AQ269" s="208"/>
      <c r="AR269" s="208"/>
      <c r="AS269" s="208"/>
      <c r="AT269" s="208"/>
      <c r="AU269" s="208"/>
      <c r="AV269" s="208"/>
      <c r="AW269" s="208"/>
      <c r="AX269" s="208"/>
      <c r="AY269" s="208"/>
      <c r="AZ269" s="209"/>
      <c r="BA269" s="208"/>
      <c r="BB269" s="208"/>
      <c r="BC269" s="208"/>
      <c r="BD269" s="210"/>
      <c r="BE269" s="208"/>
      <c r="BF269" s="208"/>
      <c r="BG269" s="208"/>
      <c r="BH269" s="208"/>
      <c r="BI269" s="208"/>
      <c r="BJ269" s="208"/>
      <c r="BK269" s="208"/>
      <c r="BL269" s="208"/>
      <c r="BM269" s="208"/>
      <c r="BN269" s="208"/>
      <c r="BO269" s="208"/>
      <c r="BP269" s="208"/>
      <c r="BQ269" s="208"/>
      <c r="BR269" s="208"/>
      <c r="BS269" s="208"/>
      <c r="BT269" s="208"/>
      <c r="BU269" s="208"/>
      <c r="BV269" s="208"/>
      <c r="BW269" s="208"/>
      <c r="BX269" s="208"/>
      <c r="BY269" s="208"/>
    </row>
    <row r="270" spans="1:77">
      <c r="A270" s="227"/>
      <c r="B270" s="208"/>
      <c r="C270" s="248"/>
      <c r="D270" s="248"/>
      <c r="E270" s="208"/>
      <c r="F270" s="208"/>
      <c r="G270" s="208"/>
      <c r="H270" s="208"/>
      <c r="I270" s="208"/>
      <c r="J270" s="208"/>
      <c r="K270" s="208"/>
      <c r="L270" s="208"/>
      <c r="M270" s="208"/>
      <c r="N270" s="208"/>
      <c r="O270" s="208"/>
      <c r="P270" s="208"/>
      <c r="Q270" s="208"/>
      <c r="R270" s="208"/>
      <c r="S270" s="208"/>
      <c r="T270" s="208"/>
      <c r="U270" s="208"/>
      <c r="V270" s="208"/>
      <c r="W270" s="208"/>
      <c r="X270" s="208"/>
      <c r="Y270" s="208"/>
      <c r="Z270" s="208"/>
      <c r="AA270" s="208"/>
      <c r="AB270" s="208"/>
      <c r="AC270" s="208"/>
      <c r="AD270" s="208"/>
      <c r="AE270" s="208"/>
      <c r="AF270" s="208"/>
      <c r="AG270" s="208"/>
      <c r="AH270" s="208"/>
      <c r="AI270" s="208"/>
      <c r="AJ270" s="208"/>
      <c r="AK270" s="208"/>
      <c r="AL270" s="208"/>
      <c r="AM270" s="208"/>
      <c r="AN270" s="208"/>
      <c r="AO270" s="208"/>
      <c r="AP270" s="208"/>
      <c r="AQ270" s="208"/>
      <c r="AR270" s="208"/>
      <c r="AS270" s="208"/>
      <c r="AT270" s="208"/>
      <c r="AU270" s="208"/>
      <c r="AV270" s="208"/>
      <c r="AW270" s="208"/>
      <c r="AX270" s="208"/>
      <c r="AY270" s="208"/>
      <c r="AZ270" s="209"/>
      <c r="BA270" s="208"/>
      <c r="BB270" s="208"/>
      <c r="BC270" s="208"/>
      <c r="BD270" s="210"/>
      <c r="BE270" s="208"/>
      <c r="BF270" s="208"/>
      <c r="BG270" s="208"/>
      <c r="BH270" s="208"/>
      <c r="BI270" s="208"/>
      <c r="BJ270" s="208"/>
      <c r="BK270" s="208"/>
      <c r="BL270" s="208"/>
      <c r="BM270" s="208"/>
      <c r="BN270" s="208"/>
      <c r="BO270" s="208"/>
      <c r="BP270" s="208"/>
      <c r="BQ270" s="208"/>
      <c r="BR270" s="208"/>
      <c r="BS270" s="208"/>
      <c r="BT270" s="208"/>
      <c r="BU270" s="208"/>
      <c r="BV270" s="208"/>
      <c r="BW270" s="208"/>
      <c r="BX270" s="208"/>
      <c r="BY270" s="208"/>
    </row>
    <row r="271" spans="1:77">
      <c r="A271" s="227"/>
      <c r="B271" s="208"/>
      <c r="C271" s="248"/>
      <c r="D271" s="248"/>
      <c r="E271" s="208"/>
      <c r="F271" s="208"/>
      <c r="G271" s="208"/>
      <c r="H271" s="208"/>
      <c r="I271" s="208"/>
      <c r="J271" s="208"/>
      <c r="K271" s="208"/>
      <c r="L271" s="208"/>
      <c r="M271" s="208"/>
      <c r="N271" s="208"/>
      <c r="O271" s="208"/>
      <c r="P271" s="208"/>
      <c r="Q271" s="208"/>
      <c r="R271" s="208"/>
      <c r="S271" s="208"/>
      <c r="T271" s="208"/>
      <c r="U271" s="208"/>
      <c r="V271" s="208"/>
      <c r="W271" s="208"/>
      <c r="X271" s="208"/>
      <c r="Y271" s="208"/>
      <c r="Z271" s="208"/>
      <c r="AA271" s="208"/>
      <c r="AB271" s="208"/>
      <c r="AC271" s="208"/>
      <c r="AD271" s="208"/>
      <c r="AE271" s="208"/>
      <c r="AF271" s="208"/>
      <c r="AG271" s="208"/>
      <c r="AH271" s="208"/>
      <c r="AI271" s="208"/>
      <c r="AJ271" s="208"/>
      <c r="AK271" s="208"/>
      <c r="AL271" s="208"/>
      <c r="AM271" s="208"/>
      <c r="AN271" s="208"/>
      <c r="AO271" s="208"/>
      <c r="AP271" s="208"/>
      <c r="AQ271" s="208"/>
      <c r="AR271" s="208"/>
      <c r="AS271" s="208"/>
      <c r="AT271" s="208"/>
      <c r="AU271" s="208"/>
      <c r="AV271" s="208"/>
      <c r="AW271" s="208"/>
      <c r="AX271" s="208"/>
      <c r="AY271" s="208"/>
      <c r="AZ271" s="209"/>
      <c r="BA271" s="208"/>
      <c r="BB271" s="208"/>
      <c r="BC271" s="208"/>
      <c r="BD271" s="210"/>
      <c r="BE271" s="208"/>
      <c r="BF271" s="208"/>
      <c r="BG271" s="208"/>
      <c r="BH271" s="208"/>
      <c r="BI271" s="208"/>
      <c r="BJ271" s="208"/>
      <c r="BK271" s="208"/>
      <c r="BL271" s="208"/>
      <c r="BM271" s="208"/>
      <c r="BN271" s="208"/>
      <c r="BO271" s="208"/>
      <c r="BP271" s="208"/>
      <c r="BQ271" s="208"/>
      <c r="BR271" s="208"/>
      <c r="BS271" s="208"/>
      <c r="BT271" s="208"/>
      <c r="BU271" s="208"/>
      <c r="BV271" s="208"/>
      <c r="BW271" s="208"/>
      <c r="BX271" s="208"/>
      <c r="BY271" s="208"/>
    </row>
    <row r="272" spans="1:77">
      <c r="A272" s="227"/>
      <c r="B272" s="208"/>
      <c r="C272" s="248"/>
      <c r="D272" s="248"/>
      <c r="E272" s="208"/>
      <c r="F272" s="208"/>
      <c r="G272" s="208"/>
      <c r="H272" s="208"/>
      <c r="I272" s="208"/>
      <c r="J272" s="208"/>
      <c r="K272" s="208"/>
      <c r="L272" s="208"/>
      <c r="M272" s="208"/>
      <c r="N272" s="208"/>
      <c r="O272" s="208"/>
      <c r="P272" s="208"/>
      <c r="Q272" s="208"/>
      <c r="R272" s="208"/>
      <c r="S272" s="208"/>
      <c r="T272" s="208"/>
      <c r="U272" s="208"/>
      <c r="V272" s="208"/>
      <c r="W272" s="208"/>
      <c r="X272" s="208"/>
      <c r="Y272" s="208"/>
      <c r="Z272" s="208"/>
      <c r="AA272" s="208"/>
      <c r="AB272" s="208"/>
      <c r="AC272" s="208"/>
      <c r="AD272" s="208"/>
      <c r="AE272" s="208"/>
      <c r="AF272" s="208"/>
      <c r="AG272" s="208"/>
      <c r="AH272" s="208"/>
      <c r="AI272" s="208"/>
      <c r="AJ272" s="208"/>
      <c r="AK272" s="208"/>
      <c r="AL272" s="208"/>
      <c r="AM272" s="208"/>
      <c r="AN272" s="208"/>
      <c r="AO272" s="208"/>
      <c r="AP272" s="208"/>
      <c r="AQ272" s="208"/>
      <c r="AR272" s="208"/>
      <c r="AS272" s="208"/>
      <c r="AT272" s="208"/>
      <c r="AU272" s="208"/>
      <c r="AV272" s="208"/>
      <c r="AW272" s="208"/>
      <c r="AX272" s="208"/>
      <c r="AY272" s="208"/>
      <c r="AZ272" s="209"/>
      <c r="BA272" s="208"/>
      <c r="BB272" s="208"/>
      <c r="BC272" s="208"/>
      <c r="BD272" s="210"/>
      <c r="BE272" s="208"/>
      <c r="BF272" s="208"/>
      <c r="BG272" s="208"/>
      <c r="BH272" s="208"/>
      <c r="BI272" s="208"/>
      <c r="BJ272" s="208"/>
      <c r="BK272" s="208"/>
      <c r="BL272" s="208"/>
      <c r="BM272" s="208"/>
      <c r="BN272" s="208"/>
      <c r="BO272" s="208"/>
      <c r="BP272" s="208"/>
      <c r="BQ272" s="208"/>
      <c r="BR272" s="208"/>
      <c r="BS272" s="208"/>
      <c r="BT272" s="208"/>
      <c r="BU272" s="208"/>
      <c r="BV272" s="208"/>
      <c r="BW272" s="208"/>
      <c r="BX272" s="208"/>
      <c r="BY272" s="208"/>
    </row>
    <row r="273" spans="1:77">
      <c r="A273" s="227"/>
      <c r="B273" s="208"/>
      <c r="C273" s="248"/>
      <c r="D273" s="248"/>
      <c r="E273" s="208"/>
      <c r="F273" s="208"/>
      <c r="G273" s="208"/>
      <c r="H273" s="208"/>
      <c r="I273" s="208"/>
      <c r="J273" s="208"/>
      <c r="K273" s="208"/>
      <c r="L273" s="208"/>
      <c r="M273" s="208"/>
      <c r="N273" s="208"/>
      <c r="O273" s="208"/>
      <c r="P273" s="208"/>
      <c r="Q273" s="208"/>
      <c r="R273" s="208"/>
      <c r="S273" s="208"/>
      <c r="T273" s="208"/>
      <c r="U273" s="208"/>
      <c r="V273" s="208"/>
      <c r="W273" s="208"/>
      <c r="X273" s="208"/>
      <c r="Y273" s="208"/>
      <c r="Z273" s="208"/>
      <c r="AA273" s="208"/>
      <c r="AB273" s="208"/>
      <c r="AC273" s="208"/>
      <c r="AD273" s="208"/>
      <c r="AE273" s="208"/>
      <c r="AF273" s="208"/>
      <c r="AG273" s="208"/>
      <c r="AH273" s="208"/>
      <c r="AI273" s="208"/>
      <c r="AJ273" s="208"/>
      <c r="AK273" s="208"/>
      <c r="AL273" s="208"/>
      <c r="AM273" s="208"/>
      <c r="AN273" s="208"/>
      <c r="AO273" s="208"/>
      <c r="AP273" s="208"/>
      <c r="AQ273" s="208"/>
      <c r="AR273" s="208"/>
      <c r="AS273" s="208"/>
      <c r="AT273" s="208"/>
      <c r="AU273" s="208"/>
      <c r="AV273" s="208"/>
      <c r="AW273" s="208"/>
      <c r="AX273" s="208"/>
      <c r="AY273" s="208"/>
      <c r="AZ273" s="209"/>
      <c r="BA273" s="208"/>
      <c r="BB273" s="208"/>
      <c r="BC273" s="208"/>
      <c r="BD273" s="210"/>
      <c r="BE273" s="208"/>
      <c r="BF273" s="208"/>
      <c r="BG273" s="208"/>
      <c r="BH273" s="208"/>
      <c r="BI273" s="208"/>
      <c r="BJ273" s="208"/>
      <c r="BK273" s="208"/>
      <c r="BL273" s="208"/>
      <c r="BM273" s="208"/>
      <c r="BN273" s="208"/>
      <c r="BO273" s="208"/>
      <c r="BP273" s="208"/>
      <c r="BQ273" s="208"/>
      <c r="BR273" s="208"/>
      <c r="BS273" s="208"/>
      <c r="BT273" s="208"/>
      <c r="BU273" s="208"/>
      <c r="BV273" s="208"/>
      <c r="BW273" s="208"/>
      <c r="BX273" s="208"/>
      <c r="BY273" s="208"/>
    </row>
    <row r="274" spans="1:77">
      <c r="A274" s="227"/>
      <c r="B274" s="208"/>
      <c r="C274" s="248"/>
      <c r="D274" s="248"/>
      <c r="E274" s="208"/>
      <c r="F274" s="208"/>
      <c r="G274" s="208"/>
      <c r="H274" s="208"/>
      <c r="I274" s="208"/>
      <c r="J274" s="208"/>
      <c r="K274" s="208"/>
      <c r="L274" s="208"/>
      <c r="M274" s="208"/>
      <c r="N274" s="208"/>
      <c r="O274" s="208"/>
      <c r="P274" s="208"/>
      <c r="Q274" s="208"/>
      <c r="R274" s="208"/>
      <c r="S274" s="208"/>
      <c r="T274" s="208"/>
      <c r="U274" s="208"/>
      <c r="V274" s="208"/>
      <c r="W274" s="208"/>
      <c r="X274" s="208"/>
      <c r="Y274" s="208"/>
      <c r="Z274" s="208"/>
      <c r="AA274" s="208"/>
      <c r="AB274" s="208"/>
      <c r="AC274" s="208"/>
      <c r="AD274" s="208"/>
      <c r="AE274" s="208"/>
      <c r="AF274" s="208"/>
      <c r="AG274" s="208"/>
      <c r="AH274" s="208"/>
      <c r="AI274" s="208"/>
      <c r="AJ274" s="208"/>
      <c r="AK274" s="208"/>
      <c r="AL274" s="208"/>
      <c r="AM274" s="208"/>
      <c r="AN274" s="208"/>
      <c r="AO274" s="208"/>
      <c r="AP274" s="208"/>
      <c r="AQ274" s="208"/>
      <c r="AR274" s="208"/>
      <c r="AS274" s="208"/>
      <c r="AT274" s="208"/>
      <c r="AU274" s="208"/>
      <c r="AV274" s="208"/>
      <c r="AW274" s="208"/>
      <c r="AX274" s="208"/>
      <c r="AY274" s="208"/>
      <c r="AZ274" s="209"/>
      <c r="BA274" s="208"/>
      <c r="BB274" s="208"/>
      <c r="BC274" s="208"/>
      <c r="BD274" s="210"/>
      <c r="BE274" s="208"/>
      <c r="BF274" s="208"/>
      <c r="BG274" s="208"/>
      <c r="BH274" s="208"/>
      <c r="BI274" s="208"/>
      <c r="BJ274" s="208"/>
      <c r="BK274" s="208"/>
      <c r="BL274" s="208"/>
      <c r="BM274" s="208"/>
      <c r="BN274" s="208"/>
      <c r="BO274" s="208"/>
      <c r="BP274" s="208"/>
      <c r="BQ274" s="208"/>
      <c r="BR274" s="208"/>
      <c r="BS274" s="208"/>
      <c r="BT274" s="208"/>
      <c r="BU274" s="208"/>
      <c r="BV274" s="208"/>
      <c r="BW274" s="208"/>
      <c r="BX274" s="208"/>
      <c r="BY274" s="208"/>
    </row>
    <row r="275" spans="1:77">
      <c r="A275" s="227"/>
      <c r="B275" s="208"/>
      <c r="C275" s="248"/>
      <c r="D275" s="248"/>
      <c r="E275" s="208"/>
      <c r="F275" s="208"/>
      <c r="G275" s="208"/>
      <c r="H275" s="208"/>
      <c r="I275" s="208"/>
      <c r="J275" s="208"/>
      <c r="K275" s="208"/>
      <c r="L275" s="208"/>
      <c r="M275" s="208"/>
      <c r="N275" s="208"/>
      <c r="O275" s="208"/>
      <c r="P275" s="208"/>
      <c r="Q275" s="208"/>
      <c r="R275" s="208"/>
      <c r="S275" s="208"/>
      <c r="T275" s="208"/>
      <c r="U275" s="208"/>
      <c r="V275" s="208"/>
      <c r="W275" s="208"/>
      <c r="X275" s="208"/>
      <c r="Y275" s="208"/>
      <c r="Z275" s="208"/>
      <c r="AA275" s="208"/>
      <c r="AB275" s="208"/>
      <c r="AC275" s="208"/>
      <c r="AD275" s="208"/>
      <c r="AE275" s="208"/>
      <c r="AF275" s="208"/>
      <c r="AG275" s="208"/>
      <c r="AH275" s="208"/>
      <c r="AI275" s="208"/>
      <c r="AJ275" s="208"/>
      <c r="AK275" s="208"/>
      <c r="AL275" s="208"/>
      <c r="AM275" s="208"/>
      <c r="AN275" s="208"/>
      <c r="AO275" s="208"/>
      <c r="AP275" s="208"/>
      <c r="AQ275" s="208"/>
      <c r="AR275" s="208"/>
      <c r="AS275" s="208"/>
      <c r="AT275" s="208"/>
      <c r="AU275" s="208"/>
      <c r="AV275" s="208"/>
      <c r="AW275" s="208"/>
      <c r="AX275" s="208"/>
      <c r="AY275" s="208"/>
      <c r="AZ275" s="209"/>
      <c r="BA275" s="208"/>
      <c r="BB275" s="208"/>
      <c r="BC275" s="208"/>
      <c r="BD275" s="210"/>
      <c r="BE275" s="208"/>
      <c r="BF275" s="208"/>
      <c r="BG275" s="208"/>
      <c r="BH275" s="208"/>
      <c r="BI275" s="208"/>
      <c r="BJ275" s="208"/>
      <c r="BK275" s="208"/>
      <c r="BL275" s="208"/>
      <c r="BM275" s="208"/>
      <c r="BN275" s="208"/>
      <c r="BO275" s="208"/>
      <c r="BP275" s="208"/>
      <c r="BQ275" s="208"/>
      <c r="BR275" s="208"/>
      <c r="BS275" s="208"/>
      <c r="BT275" s="208"/>
      <c r="BU275" s="208"/>
      <c r="BV275" s="208"/>
      <c r="BW275" s="208"/>
      <c r="BX275" s="208"/>
      <c r="BY275" s="208"/>
    </row>
    <row r="276" spans="1:77">
      <c r="A276" s="227"/>
      <c r="B276" s="208"/>
      <c r="C276" s="248"/>
      <c r="D276" s="248"/>
      <c r="E276" s="208"/>
      <c r="F276" s="208"/>
      <c r="G276" s="208"/>
      <c r="H276" s="208"/>
      <c r="I276" s="208"/>
      <c r="J276" s="208"/>
      <c r="K276" s="208"/>
      <c r="L276" s="208"/>
      <c r="M276" s="208"/>
      <c r="N276" s="208"/>
      <c r="O276" s="208"/>
      <c r="P276" s="208"/>
      <c r="Q276" s="208"/>
      <c r="R276" s="208"/>
      <c r="S276" s="208"/>
      <c r="T276" s="208"/>
      <c r="U276" s="208"/>
      <c r="V276" s="208"/>
      <c r="W276" s="208"/>
      <c r="X276" s="208"/>
      <c r="Y276" s="208"/>
      <c r="Z276" s="208"/>
      <c r="AA276" s="208"/>
      <c r="AB276" s="208"/>
      <c r="AC276" s="208"/>
      <c r="AD276" s="208"/>
      <c r="AE276" s="208"/>
      <c r="AF276" s="208"/>
      <c r="AG276" s="208"/>
      <c r="AH276" s="208"/>
      <c r="AI276" s="208"/>
      <c r="AJ276" s="208"/>
      <c r="AK276" s="208"/>
      <c r="AL276" s="208"/>
      <c r="AM276" s="208"/>
      <c r="AN276" s="208"/>
      <c r="AO276" s="208"/>
      <c r="AP276" s="208"/>
      <c r="AQ276" s="208"/>
      <c r="AR276" s="208"/>
      <c r="AS276" s="208"/>
      <c r="AT276" s="208"/>
      <c r="AU276" s="208"/>
      <c r="AV276" s="208"/>
      <c r="AW276" s="208"/>
      <c r="AX276" s="208"/>
      <c r="AY276" s="208"/>
      <c r="AZ276" s="209"/>
      <c r="BA276" s="208"/>
      <c r="BB276" s="208"/>
      <c r="BC276" s="208"/>
      <c r="BD276" s="210"/>
      <c r="BE276" s="208"/>
      <c r="BF276" s="208"/>
      <c r="BG276" s="208"/>
      <c r="BH276" s="208"/>
      <c r="BI276" s="208"/>
      <c r="BJ276" s="208"/>
      <c r="BK276" s="208"/>
      <c r="BL276" s="208"/>
      <c r="BM276" s="208"/>
      <c r="BN276" s="208"/>
      <c r="BO276" s="208"/>
      <c r="BP276" s="208"/>
      <c r="BQ276" s="208"/>
      <c r="BR276" s="208"/>
      <c r="BS276" s="208"/>
      <c r="BT276" s="208"/>
      <c r="BU276" s="208"/>
      <c r="BV276" s="208"/>
      <c r="BW276" s="208"/>
      <c r="BX276" s="208"/>
      <c r="BY276" s="208"/>
    </row>
    <row r="277" spans="1:77">
      <c r="A277" s="227"/>
      <c r="B277" s="208"/>
      <c r="C277" s="248"/>
      <c r="D277" s="248"/>
      <c r="E277" s="208"/>
      <c r="F277" s="208"/>
      <c r="G277" s="208"/>
      <c r="H277" s="208"/>
      <c r="I277" s="208"/>
      <c r="J277" s="208"/>
      <c r="K277" s="208"/>
      <c r="L277" s="208"/>
      <c r="M277" s="208"/>
      <c r="N277" s="208"/>
      <c r="O277" s="208"/>
      <c r="P277" s="208"/>
      <c r="Q277" s="208"/>
      <c r="R277" s="208"/>
      <c r="S277" s="208"/>
      <c r="T277" s="208"/>
      <c r="U277" s="208"/>
      <c r="V277" s="208"/>
      <c r="W277" s="208"/>
      <c r="X277" s="208"/>
      <c r="Y277" s="208"/>
      <c r="Z277" s="208"/>
      <c r="AA277" s="208"/>
      <c r="AB277" s="208"/>
      <c r="AC277" s="208"/>
      <c r="AD277" s="208"/>
      <c r="AE277" s="208"/>
      <c r="AF277" s="208"/>
      <c r="AG277" s="208"/>
      <c r="AH277" s="208"/>
      <c r="AI277" s="208"/>
      <c r="AJ277" s="208"/>
      <c r="AK277" s="208"/>
      <c r="AL277" s="208"/>
      <c r="AM277" s="208"/>
      <c r="AN277" s="208"/>
      <c r="AO277" s="208"/>
      <c r="AP277" s="208"/>
      <c r="AQ277" s="208"/>
      <c r="AR277" s="208"/>
      <c r="AS277" s="208"/>
      <c r="AT277" s="208"/>
      <c r="AU277" s="208"/>
      <c r="AV277" s="208"/>
      <c r="AW277" s="208"/>
      <c r="AX277" s="208"/>
      <c r="AY277" s="208"/>
      <c r="AZ277" s="209"/>
      <c r="BA277" s="208"/>
      <c r="BB277" s="208"/>
      <c r="BC277" s="208"/>
      <c r="BD277" s="210"/>
      <c r="BE277" s="208"/>
      <c r="BF277" s="208"/>
      <c r="BG277" s="208"/>
      <c r="BH277" s="208"/>
      <c r="BI277" s="208"/>
      <c r="BJ277" s="208"/>
      <c r="BK277" s="208"/>
      <c r="BL277" s="208"/>
      <c r="BM277" s="208"/>
      <c r="BN277" s="208"/>
      <c r="BO277" s="208"/>
      <c r="BP277" s="208"/>
      <c r="BQ277" s="208"/>
      <c r="BR277" s="208"/>
      <c r="BS277" s="208"/>
      <c r="BT277" s="208"/>
      <c r="BU277" s="208"/>
      <c r="BV277" s="208"/>
      <c r="BW277" s="208"/>
      <c r="BX277" s="208"/>
      <c r="BY277" s="208"/>
    </row>
    <row r="278" spans="1:77">
      <c r="A278" s="227"/>
      <c r="B278" s="208"/>
      <c r="C278" s="248"/>
      <c r="D278" s="248"/>
      <c r="E278" s="208"/>
      <c r="F278" s="208"/>
      <c r="G278" s="208"/>
      <c r="H278" s="208"/>
      <c r="I278" s="208"/>
      <c r="J278" s="208"/>
      <c r="K278" s="208"/>
      <c r="L278" s="208"/>
      <c r="M278" s="208"/>
      <c r="N278" s="208"/>
      <c r="O278" s="208"/>
      <c r="P278" s="208"/>
      <c r="Q278" s="208"/>
      <c r="R278" s="208"/>
      <c r="S278" s="208"/>
      <c r="T278" s="208"/>
      <c r="U278" s="208"/>
      <c r="V278" s="208"/>
      <c r="W278" s="208"/>
      <c r="X278" s="208"/>
      <c r="Y278" s="208"/>
      <c r="Z278" s="208"/>
      <c r="AA278" s="208"/>
      <c r="AB278" s="208"/>
      <c r="AC278" s="208"/>
      <c r="AD278" s="208"/>
      <c r="AE278" s="208"/>
      <c r="AF278" s="208"/>
      <c r="AG278" s="208"/>
      <c r="AH278" s="208"/>
      <c r="AI278" s="208"/>
      <c r="AJ278" s="208"/>
      <c r="AK278" s="208"/>
      <c r="AL278" s="208"/>
      <c r="AM278" s="208"/>
      <c r="AN278" s="208"/>
      <c r="AO278" s="208"/>
      <c r="AP278" s="208"/>
      <c r="AQ278" s="208"/>
      <c r="AR278" s="208"/>
      <c r="AS278" s="208"/>
      <c r="AT278" s="208"/>
      <c r="AU278" s="208"/>
      <c r="AV278" s="208"/>
      <c r="AW278" s="208"/>
      <c r="AX278" s="208"/>
      <c r="AY278" s="208"/>
      <c r="AZ278" s="209"/>
      <c r="BA278" s="208"/>
      <c r="BB278" s="208"/>
      <c r="BC278" s="208"/>
      <c r="BD278" s="210"/>
      <c r="BE278" s="208"/>
      <c r="BF278" s="208"/>
      <c r="BG278" s="208"/>
      <c r="BH278" s="208"/>
      <c r="BI278" s="208"/>
      <c r="BJ278" s="208"/>
      <c r="BK278" s="208"/>
      <c r="BL278" s="208"/>
      <c r="BM278" s="208"/>
      <c r="BN278" s="208"/>
      <c r="BO278" s="208"/>
      <c r="BP278" s="208"/>
      <c r="BQ278" s="208"/>
      <c r="BR278" s="208"/>
      <c r="BS278" s="208"/>
      <c r="BT278" s="208"/>
      <c r="BU278" s="208"/>
      <c r="BV278" s="208"/>
      <c r="BW278" s="208"/>
      <c r="BX278" s="208"/>
      <c r="BY278" s="208"/>
    </row>
    <row r="279" spans="1:77">
      <c r="A279" s="227"/>
      <c r="B279" s="208"/>
      <c r="C279" s="248"/>
      <c r="D279" s="248"/>
      <c r="E279" s="208"/>
      <c r="F279" s="208"/>
      <c r="G279" s="208"/>
      <c r="H279" s="208"/>
      <c r="I279" s="208"/>
      <c r="J279" s="208"/>
      <c r="K279" s="208"/>
      <c r="L279" s="208"/>
      <c r="M279" s="208"/>
      <c r="N279" s="208"/>
      <c r="O279" s="208"/>
      <c r="P279" s="208"/>
      <c r="Q279" s="208"/>
      <c r="R279" s="208"/>
      <c r="S279" s="208"/>
      <c r="T279" s="208"/>
      <c r="U279" s="208"/>
      <c r="V279" s="208"/>
      <c r="W279" s="208"/>
      <c r="X279" s="208"/>
      <c r="Y279" s="208"/>
      <c r="Z279" s="208"/>
      <c r="AA279" s="208"/>
      <c r="AB279" s="208"/>
      <c r="AC279" s="208"/>
      <c r="AD279" s="208"/>
      <c r="AE279" s="208"/>
      <c r="AF279" s="208"/>
      <c r="AG279" s="208"/>
      <c r="AH279" s="208"/>
      <c r="AI279" s="208"/>
      <c r="AJ279" s="208"/>
      <c r="AK279" s="208"/>
      <c r="AL279" s="208"/>
      <c r="AM279" s="208"/>
      <c r="AN279" s="208"/>
      <c r="AO279" s="208"/>
      <c r="AP279" s="208"/>
      <c r="AQ279" s="208"/>
      <c r="AR279" s="208"/>
      <c r="AS279" s="208"/>
      <c r="AT279" s="208"/>
      <c r="AU279" s="208"/>
      <c r="AV279" s="208"/>
      <c r="AW279" s="208"/>
      <c r="AX279" s="208"/>
      <c r="AY279" s="208"/>
      <c r="AZ279" s="209"/>
      <c r="BA279" s="208"/>
      <c r="BB279" s="208"/>
      <c r="BC279" s="208"/>
      <c r="BD279" s="210"/>
      <c r="BE279" s="208"/>
      <c r="BF279" s="208"/>
      <c r="BG279" s="208"/>
      <c r="BH279" s="208"/>
      <c r="BI279" s="208"/>
      <c r="BJ279" s="208"/>
      <c r="BK279" s="208"/>
      <c r="BL279" s="208"/>
      <c r="BM279" s="208"/>
      <c r="BN279" s="208"/>
      <c r="BO279" s="208"/>
      <c r="BP279" s="208"/>
      <c r="BQ279" s="208"/>
      <c r="BR279" s="208"/>
      <c r="BS279" s="208"/>
      <c r="BT279" s="208"/>
      <c r="BU279" s="208"/>
      <c r="BV279" s="208"/>
      <c r="BW279" s="208"/>
      <c r="BX279" s="208"/>
      <c r="BY279" s="208"/>
    </row>
    <row r="280" spans="1:77">
      <c r="A280" s="227"/>
      <c r="B280" s="208"/>
      <c r="C280" s="248"/>
      <c r="D280" s="248"/>
      <c r="E280" s="208"/>
      <c r="F280" s="208"/>
      <c r="G280" s="208"/>
      <c r="H280" s="208"/>
      <c r="I280" s="208"/>
      <c r="J280" s="208"/>
      <c r="K280" s="208"/>
      <c r="L280" s="208"/>
      <c r="M280" s="208"/>
      <c r="N280" s="208"/>
      <c r="O280" s="208"/>
      <c r="P280" s="208"/>
      <c r="Q280" s="208"/>
      <c r="R280" s="208"/>
      <c r="S280" s="208"/>
      <c r="T280" s="208"/>
      <c r="U280" s="208"/>
      <c r="V280" s="208"/>
      <c r="W280" s="208"/>
      <c r="X280" s="208"/>
      <c r="Y280" s="208"/>
      <c r="Z280" s="208"/>
      <c r="AA280" s="208"/>
      <c r="AB280" s="208"/>
      <c r="AC280" s="208"/>
      <c r="AD280" s="208"/>
      <c r="AE280" s="208"/>
      <c r="AF280" s="208"/>
      <c r="AG280" s="208"/>
      <c r="AH280" s="208"/>
      <c r="AI280" s="208"/>
      <c r="AJ280" s="208"/>
      <c r="AK280" s="208"/>
      <c r="AL280" s="208"/>
      <c r="AM280" s="208"/>
      <c r="AN280" s="208"/>
      <c r="AO280" s="208"/>
      <c r="AP280" s="208"/>
      <c r="AQ280" s="208"/>
      <c r="AR280" s="208"/>
      <c r="AS280" s="208"/>
      <c r="AT280" s="208"/>
      <c r="AU280" s="208"/>
      <c r="AV280" s="208"/>
      <c r="AW280" s="208"/>
      <c r="AX280" s="208"/>
      <c r="AY280" s="208"/>
      <c r="AZ280" s="209"/>
      <c r="BA280" s="208"/>
      <c r="BB280" s="208"/>
      <c r="BC280" s="208"/>
      <c r="BD280" s="210"/>
      <c r="BE280" s="208"/>
      <c r="BF280" s="208"/>
      <c r="BG280" s="208"/>
      <c r="BH280" s="208"/>
      <c r="BI280" s="208"/>
      <c r="BJ280" s="208"/>
      <c r="BK280" s="208"/>
      <c r="BL280" s="208"/>
      <c r="BM280" s="208"/>
      <c r="BN280" s="208"/>
      <c r="BO280" s="208"/>
      <c r="BP280" s="208"/>
      <c r="BQ280" s="208"/>
      <c r="BR280" s="208"/>
      <c r="BS280" s="208"/>
      <c r="BT280" s="208"/>
      <c r="BU280" s="208"/>
      <c r="BV280" s="208"/>
      <c r="BW280" s="208"/>
      <c r="BX280" s="208"/>
      <c r="BY280" s="208"/>
    </row>
    <row r="281" spans="1:77">
      <c r="A281" s="227"/>
      <c r="B281" s="208"/>
      <c r="C281" s="248"/>
      <c r="D281" s="248"/>
      <c r="E281" s="208"/>
      <c r="F281" s="208"/>
      <c r="G281" s="208"/>
      <c r="H281" s="208"/>
      <c r="I281" s="208"/>
      <c r="J281" s="208"/>
      <c r="K281" s="208"/>
      <c r="L281" s="208"/>
      <c r="M281" s="208"/>
      <c r="N281" s="208"/>
      <c r="O281" s="208"/>
      <c r="P281" s="208"/>
      <c r="Q281" s="208"/>
      <c r="R281" s="208"/>
      <c r="S281" s="208"/>
      <c r="T281" s="208"/>
      <c r="U281" s="208"/>
      <c r="V281" s="208"/>
      <c r="W281" s="208"/>
      <c r="X281" s="208"/>
      <c r="Y281" s="208"/>
      <c r="Z281" s="208"/>
      <c r="AA281" s="208"/>
      <c r="AB281" s="208"/>
      <c r="AC281" s="208"/>
      <c r="AD281" s="208"/>
      <c r="AE281" s="208"/>
      <c r="AF281" s="208"/>
      <c r="AG281" s="208"/>
      <c r="AH281" s="208"/>
      <c r="AI281" s="208"/>
      <c r="AJ281" s="208"/>
      <c r="AK281" s="208"/>
      <c r="AL281" s="208"/>
      <c r="AM281" s="208"/>
      <c r="AN281" s="208"/>
      <c r="AO281" s="208"/>
      <c r="AP281" s="208"/>
      <c r="AQ281" s="208"/>
      <c r="AR281" s="208"/>
      <c r="AS281" s="208"/>
      <c r="AT281" s="208"/>
      <c r="AU281" s="208"/>
      <c r="AV281" s="208"/>
      <c r="AW281" s="208"/>
      <c r="AX281" s="208"/>
      <c r="AY281" s="208"/>
      <c r="AZ281" s="209"/>
      <c r="BA281" s="208"/>
      <c r="BB281" s="208"/>
      <c r="BC281" s="208"/>
      <c r="BD281" s="210"/>
      <c r="BE281" s="208"/>
      <c r="BF281" s="208"/>
      <c r="BG281" s="208"/>
      <c r="BH281" s="208"/>
      <c r="BI281" s="208"/>
      <c r="BJ281" s="208"/>
      <c r="BK281" s="208"/>
      <c r="BL281" s="208"/>
      <c r="BM281" s="208"/>
      <c r="BN281" s="208"/>
      <c r="BO281" s="208"/>
      <c r="BP281" s="208"/>
      <c r="BQ281" s="208"/>
      <c r="BR281" s="208"/>
      <c r="BS281" s="208"/>
      <c r="BT281" s="208"/>
      <c r="BU281" s="208"/>
      <c r="BV281" s="208"/>
      <c r="BW281" s="208"/>
      <c r="BX281" s="208"/>
      <c r="BY281" s="208"/>
    </row>
    <row r="282" spans="1:77">
      <c r="A282" s="227"/>
      <c r="B282" s="208"/>
      <c r="C282" s="248"/>
      <c r="D282" s="248"/>
      <c r="E282" s="208"/>
      <c r="F282" s="208"/>
      <c r="G282" s="208"/>
      <c r="H282" s="208"/>
      <c r="I282" s="208"/>
      <c r="J282" s="208"/>
      <c r="K282" s="208"/>
      <c r="L282" s="208"/>
      <c r="M282" s="208"/>
      <c r="N282" s="208"/>
      <c r="O282" s="208"/>
      <c r="P282" s="208"/>
      <c r="Q282" s="208"/>
      <c r="R282" s="208"/>
      <c r="S282" s="208"/>
      <c r="T282" s="208"/>
      <c r="U282" s="208"/>
      <c r="V282" s="208"/>
      <c r="W282" s="208"/>
      <c r="X282" s="208"/>
      <c r="Y282" s="208"/>
      <c r="Z282" s="208"/>
      <c r="AA282" s="208"/>
      <c r="AB282" s="208"/>
      <c r="AC282" s="208"/>
      <c r="AD282" s="208"/>
      <c r="AE282" s="208"/>
      <c r="AF282" s="208"/>
      <c r="AG282" s="208"/>
      <c r="AH282" s="208"/>
      <c r="AI282" s="208"/>
      <c r="AJ282" s="208"/>
      <c r="AK282" s="208"/>
      <c r="AL282" s="208"/>
      <c r="AM282" s="208"/>
      <c r="AN282" s="208"/>
      <c r="AO282" s="208"/>
      <c r="AP282" s="208"/>
      <c r="AQ282" s="208"/>
      <c r="AR282" s="208"/>
      <c r="AS282" s="208"/>
      <c r="AT282" s="208"/>
      <c r="AU282" s="208"/>
      <c r="AV282" s="208"/>
      <c r="AW282" s="208"/>
      <c r="AX282" s="208"/>
      <c r="AY282" s="208"/>
      <c r="AZ282" s="209"/>
      <c r="BA282" s="208"/>
      <c r="BB282" s="208"/>
      <c r="BC282" s="208"/>
      <c r="BD282" s="210"/>
      <c r="BE282" s="208"/>
      <c r="BF282" s="208"/>
      <c r="BG282" s="208"/>
      <c r="BH282" s="208"/>
      <c r="BI282" s="208"/>
      <c r="BJ282" s="208"/>
      <c r="BK282" s="208"/>
      <c r="BL282" s="208"/>
      <c r="BM282" s="208"/>
      <c r="BN282" s="208"/>
      <c r="BO282" s="208"/>
      <c r="BP282" s="208"/>
      <c r="BQ282" s="208"/>
      <c r="BR282" s="208"/>
      <c r="BS282" s="208"/>
      <c r="BT282" s="208"/>
      <c r="BU282" s="208"/>
      <c r="BV282" s="208"/>
      <c r="BW282" s="208"/>
      <c r="BX282" s="208"/>
      <c r="BY282" s="208"/>
    </row>
    <row r="283" spans="1:77">
      <c r="A283" s="227"/>
      <c r="B283" s="208"/>
      <c r="C283" s="248"/>
      <c r="D283" s="248"/>
      <c r="E283" s="208"/>
      <c r="F283" s="208"/>
      <c r="G283" s="208"/>
      <c r="H283" s="208"/>
      <c r="I283" s="208"/>
      <c r="J283" s="208"/>
      <c r="K283" s="208"/>
      <c r="L283" s="208"/>
      <c r="M283" s="208"/>
      <c r="N283" s="208"/>
      <c r="O283" s="208"/>
      <c r="P283" s="208"/>
      <c r="Q283" s="208"/>
      <c r="R283" s="208"/>
      <c r="S283" s="208"/>
      <c r="T283" s="208"/>
      <c r="U283" s="208"/>
      <c r="V283" s="208"/>
      <c r="W283" s="208"/>
      <c r="X283" s="208"/>
      <c r="Y283" s="208"/>
      <c r="Z283" s="208"/>
      <c r="AA283" s="208"/>
      <c r="AB283" s="208"/>
      <c r="AC283" s="208"/>
      <c r="AD283" s="208"/>
      <c r="AE283" s="208"/>
      <c r="AF283" s="208"/>
      <c r="AG283" s="208"/>
      <c r="AH283" s="208"/>
      <c r="AI283" s="208"/>
      <c r="AJ283" s="208"/>
      <c r="AK283" s="208"/>
      <c r="AL283" s="208"/>
      <c r="AM283" s="208"/>
      <c r="AN283" s="208"/>
      <c r="AO283" s="208"/>
      <c r="AP283" s="208"/>
      <c r="AQ283" s="208"/>
      <c r="AR283" s="208"/>
      <c r="AS283" s="208"/>
      <c r="AT283" s="208"/>
      <c r="AU283" s="208"/>
      <c r="AV283" s="208"/>
      <c r="AW283" s="208"/>
      <c r="AX283" s="208"/>
      <c r="AY283" s="208"/>
      <c r="AZ283" s="209"/>
      <c r="BA283" s="208"/>
      <c r="BB283" s="208"/>
      <c r="BC283" s="208"/>
      <c r="BD283" s="210"/>
      <c r="BE283" s="208"/>
      <c r="BF283" s="208"/>
      <c r="BG283" s="208"/>
      <c r="BH283" s="208"/>
      <c r="BI283" s="208"/>
      <c r="BJ283" s="208"/>
      <c r="BK283" s="208"/>
      <c r="BL283" s="208"/>
      <c r="BM283" s="208"/>
      <c r="BN283" s="208"/>
      <c r="BO283" s="208"/>
      <c r="BP283" s="208"/>
      <c r="BQ283" s="208"/>
      <c r="BR283" s="208"/>
      <c r="BS283" s="208"/>
      <c r="BT283" s="208"/>
      <c r="BU283" s="208"/>
      <c r="BV283" s="208"/>
      <c r="BW283" s="208"/>
      <c r="BX283" s="208"/>
      <c r="BY283" s="208"/>
    </row>
    <row r="284" spans="1:77">
      <c r="A284" s="227"/>
      <c r="B284" s="208"/>
      <c r="C284" s="248"/>
      <c r="D284" s="248"/>
      <c r="E284" s="208"/>
      <c r="F284" s="208"/>
      <c r="G284" s="208"/>
      <c r="H284" s="208"/>
      <c r="I284" s="208"/>
      <c r="J284" s="208"/>
      <c r="K284" s="208"/>
      <c r="L284" s="208"/>
      <c r="M284" s="208"/>
      <c r="N284" s="208"/>
      <c r="O284" s="208"/>
      <c r="P284" s="208"/>
      <c r="Q284" s="208"/>
      <c r="R284" s="208"/>
      <c r="S284" s="208"/>
      <c r="T284" s="208"/>
      <c r="U284" s="208"/>
      <c r="V284" s="208"/>
      <c r="W284" s="208"/>
      <c r="X284" s="208"/>
      <c r="Y284" s="208"/>
      <c r="Z284" s="208"/>
      <c r="AA284" s="208"/>
      <c r="AB284" s="208"/>
      <c r="AC284" s="208"/>
      <c r="AD284" s="208"/>
      <c r="AE284" s="208"/>
      <c r="AF284" s="208"/>
      <c r="AG284" s="208"/>
      <c r="AH284" s="208"/>
      <c r="AI284" s="208"/>
      <c r="AJ284" s="208"/>
      <c r="AK284" s="208"/>
      <c r="AL284" s="208"/>
      <c r="AM284" s="208"/>
      <c r="AN284" s="208"/>
      <c r="AO284" s="208"/>
      <c r="AP284" s="208"/>
      <c r="AQ284" s="208"/>
      <c r="AR284" s="208"/>
      <c r="AS284" s="208"/>
      <c r="AT284" s="208"/>
      <c r="AU284" s="208"/>
      <c r="AV284" s="208"/>
      <c r="AW284" s="208"/>
      <c r="AX284" s="208"/>
      <c r="AY284" s="208"/>
      <c r="AZ284" s="209"/>
      <c r="BA284" s="208"/>
      <c r="BB284" s="208"/>
      <c r="BC284" s="208"/>
      <c r="BD284" s="210"/>
      <c r="BE284" s="208"/>
      <c r="BF284" s="208"/>
      <c r="BG284" s="208"/>
      <c r="BH284" s="208"/>
      <c r="BI284" s="208"/>
      <c r="BJ284" s="208"/>
      <c r="BK284" s="208"/>
      <c r="BL284" s="208"/>
      <c r="BM284" s="208"/>
      <c r="BN284" s="208"/>
      <c r="BO284" s="208"/>
      <c r="BP284" s="208"/>
      <c r="BQ284" s="208"/>
      <c r="BR284" s="208"/>
      <c r="BS284" s="208"/>
      <c r="BT284" s="208"/>
      <c r="BU284" s="208"/>
      <c r="BV284" s="208"/>
      <c r="BW284" s="208"/>
      <c r="BX284" s="208"/>
      <c r="BY284" s="208"/>
    </row>
    <row r="285" spans="1:77">
      <c r="A285" s="227"/>
      <c r="B285" s="208"/>
      <c r="C285" s="248"/>
      <c r="D285" s="248"/>
      <c r="E285" s="208"/>
      <c r="F285" s="208"/>
      <c r="G285" s="208"/>
      <c r="H285" s="208"/>
      <c r="I285" s="208"/>
      <c r="J285" s="208"/>
      <c r="K285" s="208"/>
      <c r="L285" s="208"/>
      <c r="M285" s="208"/>
      <c r="N285" s="208"/>
      <c r="O285" s="208"/>
      <c r="P285" s="208"/>
      <c r="Q285" s="208"/>
      <c r="R285" s="208"/>
      <c r="S285" s="208"/>
      <c r="T285" s="208"/>
      <c r="U285" s="208"/>
      <c r="V285" s="208"/>
      <c r="W285" s="208"/>
      <c r="X285" s="208"/>
      <c r="Y285" s="208"/>
      <c r="Z285" s="208"/>
      <c r="AA285" s="208"/>
      <c r="AB285" s="208"/>
      <c r="AC285" s="208"/>
      <c r="AD285" s="208"/>
      <c r="AE285" s="208"/>
      <c r="AF285" s="208"/>
      <c r="AG285" s="208"/>
      <c r="AH285" s="208"/>
      <c r="AI285" s="208"/>
      <c r="AJ285" s="208"/>
      <c r="AK285" s="208"/>
      <c r="AL285" s="208"/>
      <c r="AM285" s="208"/>
      <c r="AN285" s="208"/>
      <c r="AO285" s="208"/>
      <c r="AP285" s="208"/>
      <c r="AQ285" s="208"/>
      <c r="AR285" s="208"/>
      <c r="AS285" s="208"/>
      <c r="AT285" s="208"/>
      <c r="AU285" s="208"/>
      <c r="AV285" s="208"/>
      <c r="AW285" s="208"/>
      <c r="AX285" s="208"/>
      <c r="AY285" s="208"/>
      <c r="AZ285" s="209"/>
      <c r="BA285" s="208"/>
      <c r="BB285" s="208"/>
      <c r="BC285" s="208"/>
      <c r="BD285" s="210"/>
      <c r="BE285" s="208"/>
      <c r="BF285" s="208"/>
      <c r="BG285" s="208"/>
      <c r="BH285" s="208"/>
      <c r="BI285" s="208"/>
      <c r="BJ285" s="208"/>
      <c r="BK285" s="208"/>
      <c r="BL285" s="208"/>
      <c r="BM285" s="208"/>
      <c r="BN285" s="208"/>
      <c r="BO285" s="208"/>
      <c r="BP285" s="208"/>
      <c r="BQ285" s="208"/>
      <c r="BR285" s="208"/>
      <c r="BS285" s="208"/>
      <c r="BT285" s="208"/>
      <c r="BU285" s="208"/>
      <c r="BV285" s="208"/>
      <c r="BW285" s="208"/>
      <c r="BX285" s="208"/>
      <c r="BY285" s="208"/>
    </row>
    <row r="286" spans="1:77">
      <c r="A286" s="227"/>
      <c r="B286" s="208"/>
      <c r="C286" s="248"/>
      <c r="D286" s="248"/>
      <c r="E286" s="208"/>
      <c r="F286" s="208"/>
      <c r="G286" s="208"/>
      <c r="H286" s="208"/>
      <c r="I286" s="208"/>
      <c r="J286" s="208"/>
      <c r="K286" s="208"/>
      <c r="L286" s="208"/>
      <c r="M286" s="208"/>
      <c r="N286" s="208"/>
      <c r="O286" s="208"/>
      <c r="P286" s="208"/>
      <c r="Q286" s="208"/>
      <c r="R286" s="208"/>
      <c r="S286" s="208"/>
      <c r="T286" s="208"/>
      <c r="U286" s="208"/>
      <c r="V286" s="208"/>
      <c r="W286" s="208"/>
      <c r="X286" s="208"/>
      <c r="Y286" s="208"/>
      <c r="Z286" s="208"/>
      <c r="AA286" s="208"/>
      <c r="AB286" s="208"/>
      <c r="AC286" s="208"/>
      <c r="AD286" s="208"/>
      <c r="AE286" s="208"/>
      <c r="AF286" s="208"/>
      <c r="AG286" s="208"/>
      <c r="AH286" s="208"/>
      <c r="AI286" s="208"/>
      <c r="AJ286" s="208"/>
      <c r="AK286" s="208"/>
      <c r="AL286" s="208"/>
      <c r="AM286" s="208"/>
      <c r="AN286" s="208"/>
      <c r="AO286" s="208"/>
      <c r="AP286" s="208"/>
      <c r="AQ286" s="208"/>
      <c r="AR286" s="208"/>
      <c r="AS286" s="208"/>
      <c r="AT286" s="208"/>
      <c r="AU286" s="208"/>
      <c r="AV286" s="208"/>
      <c r="AW286" s="208"/>
      <c r="AX286" s="208"/>
      <c r="AY286" s="208"/>
      <c r="AZ286" s="209"/>
      <c r="BA286" s="208"/>
      <c r="BB286" s="208"/>
      <c r="BC286" s="208"/>
      <c r="BD286" s="210"/>
      <c r="BE286" s="208"/>
      <c r="BF286" s="208"/>
      <c r="BG286" s="208"/>
      <c r="BH286" s="208"/>
      <c r="BI286" s="208"/>
      <c r="BJ286" s="208"/>
      <c r="BK286" s="208"/>
      <c r="BL286" s="208"/>
      <c r="BM286" s="208"/>
      <c r="BN286" s="208"/>
      <c r="BO286" s="208"/>
      <c r="BP286" s="208"/>
      <c r="BQ286" s="208"/>
      <c r="BR286" s="208"/>
      <c r="BS286" s="208"/>
      <c r="BT286" s="208"/>
      <c r="BU286" s="208"/>
      <c r="BV286" s="208"/>
      <c r="BW286" s="208"/>
      <c r="BX286" s="208"/>
      <c r="BY286" s="208"/>
    </row>
    <row r="287" spans="1:77">
      <c r="A287" s="227"/>
      <c r="B287" s="208"/>
      <c r="C287" s="248"/>
      <c r="D287" s="248"/>
      <c r="E287" s="208"/>
      <c r="F287" s="208"/>
      <c r="G287" s="208"/>
      <c r="H287" s="208"/>
      <c r="I287" s="208"/>
      <c r="J287" s="208"/>
      <c r="K287" s="208"/>
      <c r="L287" s="208"/>
      <c r="M287" s="208"/>
      <c r="N287" s="208"/>
      <c r="O287" s="208"/>
      <c r="P287" s="208"/>
      <c r="Q287" s="208"/>
      <c r="R287" s="208"/>
      <c r="S287" s="208"/>
      <c r="T287" s="208"/>
      <c r="U287" s="208"/>
      <c r="V287" s="208"/>
      <c r="W287" s="208"/>
      <c r="X287" s="208"/>
      <c r="Y287" s="208"/>
      <c r="Z287" s="208"/>
      <c r="AA287" s="208"/>
      <c r="AB287" s="208"/>
      <c r="AC287" s="208"/>
      <c r="AD287" s="208"/>
      <c r="AE287" s="208"/>
      <c r="AF287" s="208"/>
      <c r="AG287" s="208"/>
      <c r="AH287" s="208"/>
      <c r="AI287" s="208"/>
      <c r="AJ287" s="208"/>
      <c r="AK287" s="208"/>
      <c r="AL287" s="208"/>
      <c r="AM287" s="208"/>
      <c r="AN287" s="208"/>
      <c r="AO287" s="208"/>
      <c r="AP287" s="208"/>
      <c r="AQ287" s="208"/>
      <c r="AR287" s="208"/>
      <c r="AS287" s="208"/>
      <c r="AT287" s="208"/>
      <c r="AU287" s="208"/>
      <c r="AV287" s="208"/>
      <c r="AW287" s="208"/>
      <c r="AX287" s="208"/>
      <c r="AY287" s="208"/>
      <c r="AZ287" s="209"/>
      <c r="BA287" s="208"/>
      <c r="BB287" s="208"/>
      <c r="BC287" s="208"/>
      <c r="BD287" s="210"/>
      <c r="BE287" s="208"/>
      <c r="BF287" s="208"/>
      <c r="BG287" s="208"/>
      <c r="BH287" s="208"/>
      <c r="BI287" s="208"/>
      <c r="BJ287" s="208"/>
      <c r="BK287" s="208"/>
      <c r="BL287" s="208"/>
      <c r="BM287" s="208"/>
      <c r="BN287" s="208"/>
      <c r="BO287" s="208"/>
      <c r="BP287" s="208"/>
      <c r="BQ287" s="208"/>
      <c r="BR287" s="208"/>
      <c r="BS287" s="208"/>
      <c r="BT287" s="208"/>
      <c r="BU287" s="208"/>
      <c r="BV287" s="208"/>
      <c r="BW287" s="208"/>
      <c r="BX287" s="208"/>
      <c r="BY287" s="208"/>
    </row>
    <row r="288" spans="1:77">
      <c r="A288" s="227"/>
      <c r="B288" s="208"/>
      <c r="C288" s="248"/>
      <c r="D288" s="248"/>
      <c r="E288" s="208"/>
      <c r="F288" s="208"/>
      <c r="G288" s="208"/>
      <c r="H288" s="208"/>
      <c r="I288" s="208"/>
      <c r="J288" s="208"/>
      <c r="K288" s="208"/>
      <c r="L288" s="208"/>
      <c r="M288" s="208"/>
      <c r="N288" s="208"/>
      <c r="O288" s="208"/>
      <c r="P288" s="208"/>
      <c r="Q288" s="208"/>
      <c r="R288" s="208"/>
      <c r="S288" s="208"/>
      <c r="T288" s="208"/>
      <c r="U288" s="208"/>
      <c r="V288" s="208"/>
      <c r="W288" s="208"/>
      <c r="X288" s="208"/>
      <c r="Y288" s="208"/>
      <c r="Z288" s="208"/>
      <c r="AA288" s="208"/>
      <c r="AB288" s="208"/>
      <c r="AC288" s="208"/>
      <c r="AD288" s="208"/>
      <c r="AE288" s="208"/>
      <c r="AF288" s="208"/>
      <c r="AG288" s="208"/>
      <c r="AH288" s="208"/>
      <c r="AI288" s="208"/>
      <c r="AJ288" s="208"/>
      <c r="AK288" s="208"/>
      <c r="AL288" s="208"/>
      <c r="AM288" s="208"/>
      <c r="AN288" s="208"/>
      <c r="AO288" s="208"/>
      <c r="AP288" s="208"/>
      <c r="AQ288" s="208"/>
      <c r="AR288" s="208"/>
      <c r="AS288" s="208"/>
      <c r="AT288" s="208"/>
      <c r="AU288" s="208"/>
      <c r="AV288" s="208"/>
      <c r="AW288" s="208"/>
      <c r="AX288" s="208"/>
      <c r="AY288" s="208"/>
      <c r="AZ288" s="209"/>
      <c r="BA288" s="208"/>
      <c r="BB288" s="208"/>
      <c r="BC288" s="208"/>
      <c r="BD288" s="210"/>
      <c r="BE288" s="208"/>
      <c r="BF288" s="208"/>
      <c r="BG288" s="208"/>
      <c r="BH288" s="208"/>
      <c r="BI288" s="208"/>
      <c r="BJ288" s="208"/>
      <c r="BK288" s="208"/>
      <c r="BL288" s="208"/>
      <c r="BM288" s="208"/>
      <c r="BN288" s="208"/>
      <c r="BO288" s="208"/>
      <c r="BP288" s="208"/>
      <c r="BQ288" s="208"/>
      <c r="BR288" s="208"/>
      <c r="BS288" s="208"/>
      <c r="BT288" s="208"/>
      <c r="BU288" s="208"/>
      <c r="BV288" s="208"/>
      <c r="BW288" s="208"/>
      <c r="BX288" s="208"/>
      <c r="BY288" s="208"/>
    </row>
    <row r="289" spans="1:77">
      <c r="A289" s="227"/>
      <c r="B289" s="208"/>
      <c r="C289" s="248"/>
      <c r="D289" s="248"/>
      <c r="E289" s="208"/>
      <c r="F289" s="208"/>
      <c r="G289" s="208"/>
      <c r="H289" s="208"/>
      <c r="I289" s="208"/>
      <c r="J289" s="208"/>
      <c r="K289" s="208"/>
      <c r="L289" s="208"/>
      <c r="M289" s="208"/>
      <c r="N289" s="208"/>
      <c r="O289" s="208"/>
      <c r="P289" s="208"/>
      <c r="Q289" s="208"/>
      <c r="R289" s="208"/>
      <c r="S289" s="208"/>
      <c r="T289" s="208"/>
      <c r="U289" s="208"/>
      <c r="V289" s="208"/>
      <c r="W289" s="208"/>
      <c r="X289" s="208"/>
      <c r="Y289" s="208"/>
      <c r="Z289" s="208"/>
      <c r="AA289" s="208"/>
      <c r="AB289" s="208"/>
      <c r="AC289" s="208"/>
      <c r="AD289" s="208"/>
      <c r="AE289" s="208"/>
      <c r="AF289" s="208"/>
      <c r="AG289" s="208"/>
      <c r="AH289" s="208"/>
      <c r="AI289" s="208"/>
      <c r="AJ289" s="208"/>
      <c r="AK289" s="208"/>
      <c r="AL289" s="208"/>
      <c r="AM289" s="208"/>
      <c r="AN289" s="208"/>
      <c r="AO289" s="208"/>
      <c r="AP289" s="208"/>
      <c r="AQ289" s="208"/>
      <c r="AR289" s="208"/>
      <c r="AS289" s="208"/>
      <c r="AT289" s="208"/>
      <c r="AU289" s="208"/>
      <c r="AV289" s="208"/>
      <c r="AW289" s="208"/>
      <c r="AX289" s="208"/>
      <c r="AY289" s="208"/>
      <c r="AZ289" s="209"/>
      <c r="BA289" s="208"/>
      <c r="BB289" s="208"/>
      <c r="BC289" s="208"/>
      <c r="BD289" s="210"/>
      <c r="BE289" s="208"/>
      <c r="BF289" s="208"/>
      <c r="BG289" s="208"/>
      <c r="BH289" s="208"/>
      <c r="BI289" s="208"/>
      <c r="BJ289" s="208"/>
      <c r="BK289" s="208"/>
      <c r="BL289" s="208"/>
      <c r="BM289" s="208"/>
      <c r="BN289" s="208"/>
      <c r="BO289" s="208"/>
      <c r="BP289" s="208"/>
      <c r="BQ289" s="208"/>
      <c r="BR289" s="208"/>
      <c r="BS289" s="208"/>
      <c r="BT289" s="208"/>
      <c r="BU289" s="208"/>
      <c r="BV289" s="208"/>
      <c r="BW289" s="208"/>
      <c r="BX289" s="208"/>
      <c r="BY289" s="208"/>
    </row>
    <row r="290" spans="1:77">
      <c r="A290" s="227"/>
      <c r="B290" s="208"/>
      <c r="C290" s="248"/>
      <c r="D290" s="248"/>
      <c r="E290" s="208"/>
      <c r="F290" s="208"/>
      <c r="G290" s="208"/>
      <c r="H290" s="208"/>
      <c r="I290" s="208"/>
      <c r="J290" s="208"/>
      <c r="K290" s="208"/>
      <c r="L290" s="208"/>
      <c r="M290" s="208"/>
      <c r="N290" s="208"/>
      <c r="O290" s="208"/>
      <c r="P290" s="208"/>
      <c r="Q290" s="208"/>
      <c r="R290" s="208"/>
      <c r="S290" s="208"/>
      <c r="T290" s="208"/>
      <c r="U290" s="208"/>
      <c r="V290" s="208"/>
      <c r="W290" s="208"/>
      <c r="X290" s="208"/>
      <c r="Y290" s="208"/>
      <c r="Z290" s="208"/>
      <c r="AA290" s="208"/>
      <c r="AB290" s="208"/>
      <c r="AC290" s="208"/>
      <c r="AD290" s="208"/>
      <c r="AE290" s="208"/>
      <c r="AF290" s="208"/>
      <c r="AG290" s="208"/>
      <c r="AH290" s="208"/>
      <c r="AI290" s="208"/>
      <c r="AJ290" s="208"/>
      <c r="AK290" s="208"/>
      <c r="AL290" s="208"/>
      <c r="AM290" s="208"/>
      <c r="AN290" s="208"/>
      <c r="AO290" s="208"/>
      <c r="AP290" s="208"/>
      <c r="AQ290" s="208"/>
      <c r="AR290" s="208"/>
      <c r="AS290" s="208"/>
      <c r="AT290" s="208"/>
      <c r="AU290" s="208"/>
      <c r="AV290" s="208"/>
      <c r="AW290" s="208"/>
      <c r="AX290" s="208"/>
      <c r="AY290" s="208"/>
      <c r="AZ290" s="209"/>
      <c r="BA290" s="208"/>
      <c r="BB290" s="208"/>
      <c r="BC290" s="208"/>
      <c r="BD290" s="210"/>
      <c r="BE290" s="208"/>
      <c r="BF290" s="208"/>
      <c r="BG290" s="208"/>
      <c r="BH290" s="208"/>
      <c r="BI290" s="208"/>
      <c r="BJ290" s="208"/>
      <c r="BK290" s="208"/>
      <c r="BL290" s="208"/>
      <c r="BM290" s="208"/>
      <c r="BN290" s="208"/>
      <c r="BO290" s="208"/>
      <c r="BP290" s="208"/>
      <c r="BQ290" s="208"/>
      <c r="BR290" s="208"/>
      <c r="BS290" s="208"/>
      <c r="BT290" s="208"/>
      <c r="BU290" s="208"/>
      <c r="BV290" s="208"/>
      <c r="BW290" s="208"/>
      <c r="BX290" s="208"/>
      <c r="BY290" s="208"/>
    </row>
    <row r="291" spans="1:77">
      <c r="A291" s="227"/>
      <c r="B291" s="208"/>
      <c r="C291" s="248"/>
      <c r="D291" s="248"/>
      <c r="E291" s="208"/>
      <c r="F291" s="208"/>
      <c r="G291" s="208"/>
      <c r="H291" s="208"/>
      <c r="I291" s="208"/>
      <c r="J291" s="208"/>
      <c r="K291" s="208"/>
      <c r="L291" s="208"/>
      <c r="M291" s="208"/>
      <c r="N291" s="208"/>
      <c r="O291" s="208"/>
      <c r="P291" s="208"/>
      <c r="Q291" s="208"/>
      <c r="R291" s="208"/>
      <c r="S291" s="208"/>
      <c r="T291" s="208"/>
      <c r="U291" s="208"/>
      <c r="V291" s="208"/>
      <c r="W291" s="208"/>
      <c r="X291" s="208"/>
      <c r="Y291" s="208"/>
      <c r="Z291" s="208"/>
      <c r="AA291" s="208"/>
      <c r="AB291" s="208"/>
      <c r="AC291" s="208"/>
      <c r="AD291" s="208"/>
      <c r="AE291" s="208"/>
      <c r="AF291" s="208"/>
      <c r="AG291" s="208"/>
      <c r="AH291" s="208"/>
      <c r="AI291" s="208"/>
      <c r="AJ291" s="208"/>
      <c r="AK291" s="208"/>
      <c r="AL291" s="208"/>
      <c r="AM291" s="208"/>
      <c r="AN291" s="208"/>
      <c r="AO291" s="208"/>
      <c r="AP291" s="208"/>
      <c r="AQ291" s="208"/>
      <c r="AR291" s="208"/>
      <c r="AS291" s="208"/>
      <c r="AT291" s="208"/>
      <c r="AU291" s="208"/>
      <c r="AV291" s="208"/>
      <c r="AW291" s="208"/>
      <c r="AX291" s="208"/>
      <c r="AY291" s="208"/>
      <c r="AZ291" s="209"/>
      <c r="BA291" s="208"/>
      <c r="BB291" s="208"/>
      <c r="BC291" s="208"/>
      <c r="BD291" s="210"/>
      <c r="BE291" s="208"/>
      <c r="BF291" s="208"/>
      <c r="BG291" s="208"/>
      <c r="BH291" s="208"/>
      <c r="BI291" s="208"/>
      <c r="BJ291" s="208"/>
      <c r="BK291" s="208"/>
      <c r="BL291" s="208"/>
      <c r="BM291" s="208"/>
      <c r="BN291" s="208"/>
      <c r="BO291" s="208"/>
      <c r="BP291" s="208"/>
      <c r="BQ291" s="208"/>
      <c r="BR291" s="208"/>
      <c r="BS291" s="208"/>
      <c r="BT291" s="208"/>
      <c r="BU291" s="208"/>
      <c r="BV291" s="208"/>
      <c r="BW291" s="208"/>
      <c r="BX291" s="208"/>
      <c r="BY291" s="208"/>
    </row>
    <row r="292" spans="1:77">
      <c r="A292" s="227"/>
      <c r="B292" s="208"/>
      <c r="C292" s="248"/>
      <c r="D292" s="248"/>
      <c r="E292" s="208"/>
      <c r="F292" s="208"/>
      <c r="G292" s="208"/>
      <c r="H292" s="208"/>
      <c r="I292" s="208"/>
      <c r="J292" s="208"/>
      <c r="K292" s="208"/>
      <c r="L292" s="208"/>
      <c r="M292" s="208"/>
      <c r="N292" s="208"/>
      <c r="O292" s="208"/>
      <c r="P292" s="208"/>
      <c r="Q292" s="208"/>
      <c r="R292" s="208"/>
      <c r="S292" s="208"/>
      <c r="T292" s="208"/>
      <c r="U292" s="208"/>
      <c r="V292" s="208"/>
      <c r="W292" s="208"/>
      <c r="X292" s="208"/>
      <c r="Y292" s="208"/>
      <c r="Z292" s="208"/>
      <c r="AA292" s="208"/>
      <c r="AB292" s="208"/>
      <c r="AC292" s="208"/>
      <c r="AD292" s="208"/>
      <c r="AE292" s="208"/>
      <c r="AF292" s="208"/>
      <c r="AG292" s="208"/>
      <c r="AH292" s="208"/>
      <c r="AI292" s="208"/>
      <c r="AJ292" s="208"/>
      <c r="AK292" s="208"/>
      <c r="AL292" s="208"/>
      <c r="AM292" s="208"/>
      <c r="AN292" s="208"/>
      <c r="AO292" s="208"/>
      <c r="AP292" s="208"/>
      <c r="AQ292" s="208"/>
      <c r="AR292" s="208"/>
      <c r="AS292" s="208"/>
      <c r="AT292" s="208"/>
      <c r="AU292" s="208"/>
      <c r="AV292" s="208"/>
      <c r="AW292" s="208"/>
      <c r="AX292" s="208"/>
      <c r="AY292" s="208"/>
      <c r="AZ292" s="209"/>
      <c r="BA292" s="208"/>
      <c r="BB292" s="208"/>
      <c r="BC292" s="208"/>
      <c r="BD292" s="210"/>
      <c r="BE292" s="208"/>
      <c r="BF292" s="208"/>
      <c r="BG292" s="208"/>
      <c r="BH292" s="208"/>
      <c r="BI292" s="208"/>
      <c r="BJ292" s="208"/>
      <c r="BK292" s="208"/>
      <c r="BL292" s="208"/>
      <c r="BM292" s="208"/>
      <c r="BN292" s="208"/>
      <c r="BO292" s="208"/>
      <c r="BP292" s="208"/>
      <c r="BQ292" s="208"/>
      <c r="BR292" s="208"/>
      <c r="BS292" s="208"/>
      <c r="BT292" s="208"/>
      <c r="BU292" s="208"/>
      <c r="BV292" s="208"/>
      <c r="BW292" s="208"/>
      <c r="BX292" s="208"/>
      <c r="BY292" s="208"/>
    </row>
    <row r="293" spans="1:77">
      <c r="A293" s="227"/>
      <c r="B293" s="208"/>
      <c r="C293" s="248"/>
      <c r="D293" s="248"/>
      <c r="E293" s="208"/>
      <c r="F293" s="208"/>
      <c r="G293" s="208"/>
      <c r="H293" s="208"/>
      <c r="I293" s="208"/>
      <c r="J293" s="208"/>
      <c r="K293" s="208"/>
      <c r="L293" s="208"/>
      <c r="M293" s="208"/>
      <c r="N293" s="208"/>
      <c r="O293" s="208"/>
      <c r="P293" s="208"/>
      <c r="Q293" s="208"/>
      <c r="R293" s="208"/>
      <c r="S293" s="208"/>
      <c r="T293" s="208"/>
      <c r="U293" s="208"/>
      <c r="V293" s="208"/>
      <c r="W293" s="208"/>
      <c r="X293" s="208"/>
      <c r="Y293" s="208"/>
      <c r="Z293" s="208"/>
      <c r="AA293" s="208"/>
      <c r="AB293" s="208"/>
      <c r="AC293" s="208"/>
      <c r="AD293" s="208"/>
      <c r="AE293" s="208"/>
      <c r="AF293" s="208"/>
      <c r="AG293" s="208"/>
      <c r="AH293" s="208"/>
      <c r="AI293" s="208"/>
      <c r="AJ293" s="208"/>
      <c r="AK293" s="208"/>
      <c r="AL293" s="208"/>
      <c r="AM293" s="208"/>
      <c r="AN293" s="208"/>
      <c r="AO293" s="208"/>
      <c r="AP293" s="208"/>
      <c r="AQ293" s="208"/>
      <c r="AR293" s="208"/>
      <c r="AS293" s="208"/>
      <c r="AT293" s="208"/>
      <c r="AU293" s="208"/>
      <c r="AV293" s="208"/>
      <c r="AW293" s="208"/>
      <c r="AX293" s="208"/>
      <c r="AY293" s="208"/>
      <c r="AZ293" s="209"/>
      <c r="BA293" s="208"/>
      <c r="BB293" s="208"/>
      <c r="BC293" s="208"/>
      <c r="BD293" s="210"/>
      <c r="BE293" s="208"/>
      <c r="BF293" s="208"/>
      <c r="BG293" s="208"/>
      <c r="BH293" s="208"/>
      <c r="BI293" s="208"/>
      <c r="BJ293" s="208"/>
      <c r="BK293" s="208"/>
      <c r="BL293" s="208"/>
      <c r="BM293" s="208"/>
      <c r="BN293" s="208"/>
      <c r="BO293" s="208"/>
      <c r="BP293" s="208"/>
      <c r="BQ293" s="208"/>
      <c r="BR293" s="208"/>
      <c r="BS293" s="208"/>
      <c r="BT293" s="208"/>
      <c r="BU293" s="208"/>
      <c r="BV293" s="208"/>
      <c r="BW293" s="208"/>
      <c r="BX293" s="208"/>
      <c r="BY293" s="208"/>
    </row>
    <row r="294" spans="1:77">
      <c r="A294" s="227"/>
      <c r="B294" s="208"/>
      <c r="C294" s="248"/>
      <c r="D294" s="248"/>
      <c r="E294" s="208"/>
      <c r="F294" s="208"/>
      <c r="G294" s="208"/>
      <c r="H294" s="208"/>
      <c r="I294" s="208"/>
      <c r="J294" s="208"/>
      <c r="K294" s="208"/>
      <c r="L294" s="208"/>
      <c r="M294" s="208"/>
      <c r="N294" s="208"/>
      <c r="O294" s="208"/>
      <c r="P294" s="208"/>
      <c r="Q294" s="208"/>
      <c r="R294" s="208"/>
      <c r="S294" s="208"/>
      <c r="T294" s="208"/>
      <c r="U294" s="208"/>
      <c r="V294" s="208"/>
      <c r="W294" s="208"/>
      <c r="X294" s="208"/>
      <c r="Y294" s="208"/>
      <c r="Z294" s="208"/>
      <c r="AA294" s="208"/>
      <c r="AB294" s="208"/>
      <c r="AC294" s="208"/>
      <c r="AD294" s="208"/>
      <c r="AE294" s="208"/>
      <c r="AF294" s="208"/>
      <c r="AG294" s="208"/>
      <c r="AH294" s="208"/>
      <c r="AI294" s="208"/>
      <c r="AJ294" s="208"/>
      <c r="AK294" s="208"/>
      <c r="AL294" s="208"/>
      <c r="AM294" s="208"/>
      <c r="AN294" s="208"/>
      <c r="AO294" s="208"/>
      <c r="AP294" s="208"/>
      <c r="AQ294" s="208"/>
      <c r="AR294" s="208"/>
      <c r="AS294" s="208"/>
      <c r="AT294" s="208"/>
      <c r="AU294" s="208"/>
      <c r="AV294" s="208"/>
      <c r="AW294" s="208"/>
      <c r="AX294" s="208"/>
      <c r="AY294" s="208"/>
      <c r="AZ294" s="209"/>
      <c r="BA294" s="208"/>
      <c r="BB294" s="208"/>
      <c r="BC294" s="208"/>
      <c r="BD294" s="210"/>
      <c r="BE294" s="208"/>
      <c r="BF294" s="208"/>
      <c r="BG294" s="208"/>
      <c r="BH294" s="208"/>
      <c r="BI294" s="208"/>
      <c r="BJ294" s="208"/>
      <c r="BK294" s="208"/>
      <c r="BL294" s="208"/>
      <c r="BM294" s="208"/>
      <c r="BN294" s="208"/>
      <c r="BO294" s="208"/>
      <c r="BP294" s="208"/>
      <c r="BQ294" s="208"/>
      <c r="BR294" s="208"/>
      <c r="BS294" s="208"/>
      <c r="BT294" s="208"/>
      <c r="BU294" s="208"/>
      <c r="BV294" s="208"/>
      <c r="BW294" s="208"/>
      <c r="BX294" s="208"/>
      <c r="BY294" s="208"/>
    </row>
    <row r="295" spans="1:77">
      <c r="A295" s="227"/>
      <c r="B295" s="208"/>
      <c r="C295" s="248"/>
      <c r="D295" s="248"/>
      <c r="E295" s="208"/>
      <c r="F295" s="208"/>
      <c r="G295" s="208"/>
      <c r="H295" s="208"/>
      <c r="I295" s="208"/>
      <c r="J295" s="208"/>
      <c r="K295" s="208"/>
      <c r="L295" s="208"/>
      <c r="M295" s="208"/>
      <c r="N295" s="208"/>
      <c r="O295" s="208"/>
      <c r="P295" s="208"/>
      <c r="Q295" s="208"/>
      <c r="R295" s="208"/>
      <c r="S295" s="208"/>
      <c r="T295" s="208"/>
      <c r="U295" s="208"/>
      <c r="V295" s="208"/>
      <c r="W295" s="208"/>
      <c r="X295" s="208"/>
      <c r="Y295" s="208"/>
      <c r="Z295" s="208"/>
      <c r="AA295" s="208"/>
      <c r="AB295" s="208"/>
      <c r="AC295" s="208"/>
      <c r="AD295" s="208"/>
      <c r="AE295" s="208"/>
      <c r="AF295" s="208"/>
      <c r="AG295" s="208"/>
      <c r="AH295" s="208"/>
      <c r="AI295" s="208"/>
      <c r="AJ295" s="208"/>
      <c r="AK295" s="208"/>
      <c r="AL295" s="208"/>
      <c r="AM295" s="208"/>
      <c r="AN295" s="208"/>
      <c r="AO295" s="208"/>
      <c r="AP295" s="208"/>
      <c r="AQ295" s="208"/>
      <c r="AR295" s="208"/>
      <c r="AS295" s="208"/>
      <c r="AT295" s="208"/>
      <c r="AU295" s="208"/>
      <c r="AV295" s="208"/>
      <c r="AW295" s="208"/>
      <c r="AX295" s="208"/>
      <c r="AY295" s="208"/>
      <c r="AZ295" s="209"/>
      <c r="BA295" s="208"/>
      <c r="BB295" s="208"/>
      <c r="BC295" s="208"/>
      <c r="BD295" s="210"/>
      <c r="BE295" s="208"/>
      <c r="BF295" s="208"/>
      <c r="BG295" s="208"/>
      <c r="BH295" s="208"/>
      <c r="BI295" s="208"/>
      <c r="BJ295" s="208"/>
      <c r="BK295" s="208"/>
      <c r="BL295" s="208"/>
      <c r="BM295" s="208"/>
      <c r="BN295" s="208"/>
      <c r="BO295" s="208"/>
      <c r="BP295" s="208"/>
      <c r="BQ295" s="208"/>
      <c r="BR295" s="208"/>
      <c r="BS295" s="208"/>
      <c r="BT295" s="208"/>
      <c r="BU295" s="208"/>
      <c r="BV295" s="208"/>
      <c r="BW295" s="208"/>
      <c r="BX295" s="208"/>
      <c r="BY295" s="208"/>
    </row>
    <row r="296" spans="1:77">
      <c r="A296" s="227"/>
      <c r="B296" s="208"/>
      <c r="C296" s="248"/>
      <c r="D296" s="248"/>
      <c r="E296" s="208"/>
      <c r="F296" s="208"/>
      <c r="G296" s="208"/>
      <c r="H296" s="208"/>
      <c r="I296" s="208"/>
      <c r="J296" s="208"/>
      <c r="K296" s="208"/>
      <c r="L296" s="208"/>
      <c r="M296" s="208"/>
      <c r="N296" s="208"/>
      <c r="O296" s="208"/>
      <c r="P296" s="208"/>
      <c r="Q296" s="208"/>
      <c r="R296" s="208"/>
      <c r="S296" s="208"/>
      <c r="T296" s="208"/>
      <c r="U296" s="208"/>
      <c r="V296" s="208"/>
      <c r="W296" s="208"/>
      <c r="X296" s="208"/>
      <c r="Y296" s="208"/>
      <c r="Z296" s="208"/>
      <c r="AA296" s="208"/>
      <c r="AB296" s="208"/>
      <c r="AC296" s="208"/>
      <c r="AD296" s="208"/>
      <c r="AE296" s="208"/>
      <c r="AF296" s="208"/>
      <c r="AG296" s="208"/>
      <c r="AH296" s="208"/>
      <c r="AI296" s="208"/>
      <c r="AJ296" s="208"/>
      <c r="AK296" s="208"/>
      <c r="AL296" s="208"/>
      <c r="AM296" s="208"/>
      <c r="AN296" s="208"/>
      <c r="AO296" s="208"/>
      <c r="AP296" s="208"/>
      <c r="AQ296" s="208"/>
      <c r="AR296" s="208"/>
      <c r="AS296" s="208"/>
      <c r="AT296" s="208"/>
      <c r="AU296" s="208"/>
      <c r="AV296" s="208"/>
      <c r="AW296" s="208"/>
      <c r="AX296" s="208"/>
      <c r="AY296" s="208"/>
      <c r="AZ296" s="209"/>
      <c r="BA296" s="208"/>
      <c r="BB296" s="208"/>
      <c r="BC296" s="208"/>
      <c r="BD296" s="210"/>
      <c r="BE296" s="208"/>
      <c r="BF296" s="208"/>
      <c r="BG296" s="208"/>
      <c r="BH296" s="208"/>
      <c r="BI296" s="208"/>
      <c r="BJ296" s="208"/>
      <c r="BK296" s="208"/>
      <c r="BL296" s="208"/>
      <c r="BM296" s="208"/>
      <c r="BN296" s="208"/>
      <c r="BO296" s="208"/>
      <c r="BP296" s="208"/>
      <c r="BQ296" s="208"/>
      <c r="BR296" s="208"/>
      <c r="BS296" s="208"/>
      <c r="BT296" s="208"/>
      <c r="BU296" s="208"/>
      <c r="BV296" s="208"/>
      <c r="BW296" s="208"/>
      <c r="BX296" s="208"/>
      <c r="BY296" s="208"/>
    </row>
    <row r="297" spans="1:77">
      <c r="A297" s="227"/>
      <c r="B297" s="208"/>
      <c r="C297" s="248"/>
      <c r="D297" s="248"/>
      <c r="E297" s="208"/>
      <c r="F297" s="208"/>
      <c r="G297" s="208"/>
      <c r="H297" s="208"/>
      <c r="I297" s="208"/>
      <c r="J297" s="208"/>
      <c r="K297" s="208"/>
      <c r="L297" s="208"/>
      <c r="M297" s="208"/>
      <c r="N297" s="208"/>
      <c r="O297" s="208"/>
      <c r="P297" s="208"/>
      <c r="Q297" s="208"/>
      <c r="R297" s="208"/>
      <c r="S297" s="208"/>
      <c r="T297" s="208"/>
      <c r="U297" s="208"/>
      <c r="V297" s="208"/>
      <c r="W297" s="208"/>
      <c r="X297" s="208"/>
      <c r="Y297" s="208"/>
      <c r="Z297" s="208"/>
      <c r="AA297" s="208"/>
      <c r="AB297" s="208"/>
      <c r="AC297" s="208"/>
      <c r="AD297" s="208"/>
      <c r="AE297" s="208"/>
      <c r="AF297" s="208"/>
      <c r="AG297" s="208"/>
      <c r="AH297" s="208"/>
      <c r="AI297" s="208"/>
      <c r="AJ297" s="208"/>
      <c r="AK297" s="208"/>
      <c r="AL297" s="208"/>
      <c r="AM297" s="208"/>
      <c r="AN297" s="208"/>
      <c r="AO297" s="208"/>
      <c r="AP297" s="208"/>
      <c r="AQ297" s="208"/>
      <c r="AR297" s="208"/>
      <c r="AS297" s="208"/>
      <c r="AT297" s="208"/>
      <c r="AU297" s="208"/>
      <c r="AV297" s="208"/>
      <c r="AW297" s="208"/>
      <c r="AX297" s="208"/>
      <c r="AY297" s="208"/>
      <c r="AZ297" s="209"/>
      <c r="BA297" s="208"/>
      <c r="BB297" s="208"/>
      <c r="BC297" s="208"/>
      <c r="BD297" s="210"/>
      <c r="BE297" s="208"/>
      <c r="BF297" s="208"/>
      <c r="BG297" s="208"/>
      <c r="BH297" s="208"/>
      <c r="BI297" s="208"/>
      <c r="BJ297" s="208"/>
      <c r="BK297" s="208"/>
      <c r="BL297" s="208"/>
      <c r="BM297" s="208"/>
      <c r="BN297" s="208"/>
      <c r="BO297" s="208"/>
      <c r="BP297" s="208"/>
      <c r="BQ297" s="208"/>
      <c r="BR297" s="208"/>
      <c r="BS297" s="208"/>
      <c r="BT297" s="208"/>
      <c r="BU297" s="208"/>
      <c r="BV297" s="208"/>
      <c r="BW297" s="208"/>
      <c r="BX297" s="208"/>
      <c r="BY297" s="208"/>
    </row>
    <row r="298" spans="1:77">
      <c r="A298" s="227"/>
      <c r="B298" s="208"/>
      <c r="C298" s="248"/>
      <c r="D298" s="248"/>
      <c r="E298" s="208"/>
      <c r="F298" s="208"/>
      <c r="G298" s="208"/>
      <c r="H298" s="208"/>
      <c r="I298" s="208"/>
      <c r="J298" s="208"/>
      <c r="K298" s="208"/>
      <c r="L298" s="208"/>
      <c r="M298" s="208"/>
      <c r="N298" s="208"/>
      <c r="O298" s="208"/>
      <c r="P298" s="208"/>
      <c r="Q298" s="208"/>
      <c r="R298" s="208"/>
      <c r="S298" s="208"/>
      <c r="T298" s="208"/>
      <c r="U298" s="208"/>
      <c r="V298" s="208"/>
      <c r="W298" s="208"/>
      <c r="X298" s="208"/>
      <c r="Y298" s="208"/>
      <c r="Z298" s="208"/>
      <c r="AA298" s="208"/>
      <c r="AB298" s="208"/>
      <c r="AC298" s="208"/>
      <c r="AD298" s="208"/>
      <c r="AE298" s="208"/>
      <c r="AF298" s="208"/>
      <c r="AG298" s="208"/>
      <c r="AH298" s="208"/>
      <c r="AI298" s="208"/>
      <c r="AJ298" s="208"/>
      <c r="AK298" s="208"/>
      <c r="AL298" s="208"/>
      <c r="AM298" s="208"/>
      <c r="AN298" s="208"/>
      <c r="AO298" s="208"/>
      <c r="AP298" s="208"/>
      <c r="AQ298" s="208"/>
      <c r="AR298" s="208"/>
      <c r="AS298" s="208"/>
      <c r="AT298" s="208"/>
      <c r="AU298" s="208"/>
      <c r="AV298" s="208"/>
      <c r="AW298" s="208"/>
      <c r="AX298" s="208"/>
      <c r="AY298" s="208"/>
      <c r="AZ298" s="209"/>
      <c r="BA298" s="208"/>
      <c r="BB298" s="208"/>
      <c r="BC298" s="208"/>
      <c r="BD298" s="210"/>
      <c r="BE298" s="208"/>
      <c r="BF298" s="208"/>
      <c r="BG298" s="208"/>
      <c r="BH298" s="208"/>
      <c r="BI298" s="208"/>
      <c r="BJ298" s="208"/>
      <c r="BK298" s="208"/>
      <c r="BL298" s="208"/>
      <c r="BM298" s="208"/>
      <c r="BN298" s="208"/>
      <c r="BO298" s="208"/>
      <c r="BP298" s="208"/>
      <c r="BQ298" s="208"/>
      <c r="BR298" s="208"/>
      <c r="BS298" s="208"/>
      <c r="BT298" s="208"/>
      <c r="BU298" s="208"/>
      <c r="BV298" s="208"/>
      <c r="BW298" s="208"/>
      <c r="BX298" s="208"/>
      <c r="BY298" s="208"/>
    </row>
    <row r="299" spans="1:77">
      <c r="A299" s="227"/>
      <c r="B299" s="208"/>
      <c r="C299" s="248"/>
      <c r="D299" s="248"/>
      <c r="E299" s="208"/>
      <c r="F299" s="208"/>
      <c r="G299" s="208"/>
      <c r="H299" s="208"/>
      <c r="I299" s="208"/>
      <c r="J299" s="208"/>
      <c r="K299" s="208"/>
      <c r="L299" s="208"/>
      <c r="M299" s="208"/>
      <c r="N299" s="208"/>
      <c r="O299" s="208"/>
      <c r="P299" s="208"/>
      <c r="Q299" s="208"/>
      <c r="R299" s="208"/>
      <c r="S299" s="208"/>
      <c r="T299" s="208"/>
      <c r="U299" s="208"/>
      <c r="V299" s="208"/>
      <c r="W299" s="208"/>
      <c r="X299" s="208"/>
      <c r="Y299" s="208"/>
      <c r="Z299" s="208"/>
      <c r="AA299" s="208"/>
      <c r="AB299" s="208"/>
      <c r="AC299" s="208"/>
      <c r="AD299" s="208"/>
      <c r="AE299" s="208"/>
      <c r="AF299" s="208"/>
      <c r="AG299" s="208"/>
      <c r="AH299" s="208"/>
      <c r="AI299" s="208"/>
      <c r="AJ299" s="208"/>
      <c r="AK299" s="208"/>
      <c r="AL299" s="208"/>
      <c r="AM299" s="208"/>
      <c r="AN299" s="208"/>
      <c r="AO299" s="208"/>
      <c r="AP299" s="208"/>
      <c r="AQ299" s="208"/>
      <c r="AR299" s="208"/>
      <c r="AS299" s="208"/>
      <c r="AT299" s="208"/>
      <c r="AU299" s="208"/>
      <c r="AV299" s="208"/>
      <c r="AW299" s="208"/>
      <c r="AX299" s="208"/>
      <c r="AY299" s="208"/>
      <c r="AZ299" s="209"/>
      <c r="BA299" s="208"/>
      <c r="BB299" s="208"/>
      <c r="BC299" s="208"/>
      <c r="BD299" s="210"/>
      <c r="BE299" s="208"/>
      <c r="BF299" s="208"/>
      <c r="BG299" s="208"/>
      <c r="BH299" s="208"/>
      <c r="BI299" s="208"/>
      <c r="BJ299" s="208"/>
      <c r="BK299" s="208"/>
      <c r="BL299" s="208"/>
      <c r="BM299" s="208"/>
      <c r="BN299" s="208"/>
      <c r="BO299" s="208"/>
      <c r="BP299" s="208"/>
      <c r="BQ299" s="208"/>
      <c r="BR299" s="208"/>
      <c r="BS299" s="208"/>
      <c r="BT299" s="208"/>
      <c r="BU299" s="208"/>
      <c r="BV299" s="208"/>
      <c r="BW299" s="208"/>
      <c r="BX299" s="208"/>
      <c r="BY299" s="208"/>
    </row>
    <row r="300" spans="1:77">
      <c r="A300" s="227"/>
      <c r="B300" s="208"/>
      <c r="C300" s="248"/>
      <c r="D300" s="248"/>
      <c r="E300" s="208"/>
      <c r="F300" s="208"/>
      <c r="G300" s="208"/>
      <c r="H300" s="208"/>
      <c r="I300" s="208"/>
      <c r="J300" s="208"/>
      <c r="K300" s="208"/>
      <c r="L300" s="208"/>
      <c r="M300" s="208"/>
      <c r="N300" s="208"/>
      <c r="O300" s="208"/>
      <c r="P300" s="208"/>
      <c r="Q300" s="208"/>
      <c r="R300" s="208"/>
      <c r="S300" s="208"/>
      <c r="T300" s="208"/>
      <c r="U300" s="208"/>
      <c r="V300" s="208"/>
      <c r="W300" s="208"/>
      <c r="X300" s="208"/>
      <c r="Y300" s="208"/>
      <c r="Z300" s="208"/>
      <c r="AA300" s="208"/>
      <c r="AB300" s="208"/>
      <c r="AC300" s="208"/>
      <c r="AD300" s="208"/>
      <c r="AE300" s="208"/>
      <c r="AF300" s="208"/>
      <c r="AG300" s="208"/>
      <c r="AH300" s="208"/>
      <c r="AI300" s="208"/>
      <c r="AJ300" s="208"/>
      <c r="AK300" s="208"/>
      <c r="AL300" s="208"/>
      <c r="AM300" s="208"/>
      <c r="AN300" s="208"/>
      <c r="AO300" s="208"/>
      <c r="AP300" s="208"/>
      <c r="AQ300" s="208"/>
      <c r="AR300" s="208"/>
      <c r="AS300" s="208"/>
      <c r="AT300" s="208"/>
      <c r="AU300" s="208"/>
      <c r="AV300" s="208"/>
      <c r="AW300" s="208"/>
      <c r="AX300" s="208"/>
      <c r="AY300" s="208"/>
      <c r="AZ300" s="209"/>
      <c r="BA300" s="208"/>
      <c r="BB300" s="208"/>
      <c r="BC300" s="208"/>
      <c r="BD300" s="210"/>
      <c r="BE300" s="208"/>
      <c r="BF300" s="208"/>
      <c r="BG300" s="208"/>
      <c r="BH300" s="208"/>
      <c r="BI300" s="208"/>
      <c r="BJ300" s="208"/>
      <c r="BK300" s="208"/>
      <c r="BL300" s="208"/>
      <c r="BM300" s="208"/>
      <c r="BN300" s="208"/>
      <c r="BO300" s="208"/>
      <c r="BP300" s="208"/>
      <c r="BQ300" s="208"/>
      <c r="BR300" s="208"/>
      <c r="BS300" s="208"/>
      <c r="BT300" s="208"/>
      <c r="BU300" s="208"/>
      <c r="BV300" s="208"/>
      <c r="BW300" s="208"/>
      <c r="BX300" s="208"/>
      <c r="BY300" s="208"/>
    </row>
    <row r="301" spans="1:77">
      <c r="A301" s="227"/>
      <c r="B301" s="208"/>
      <c r="C301" s="248"/>
      <c r="D301" s="248"/>
      <c r="E301" s="208"/>
      <c r="F301" s="208"/>
      <c r="G301" s="208"/>
      <c r="H301" s="208"/>
      <c r="I301" s="208"/>
      <c r="J301" s="208"/>
      <c r="K301" s="208"/>
      <c r="L301" s="208"/>
      <c r="M301" s="208"/>
      <c r="N301" s="208"/>
      <c r="O301" s="208"/>
      <c r="P301" s="208"/>
      <c r="Q301" s="208"/>
      <c r="R301" s="208"/>
      <c r="S301" s="208"/>
      <c r="T301" s="208"/>
      <c r="U301" s="208"/>
      <c r="V301" s="208"/>
      <c r="W301" s="208"/>
      <c r="X301" s="208"/>
      <c r="Y301" s="208"/>
      <c r="Z301" s="208"/>
      <c r="AA301" s="208"/>
      <c r="AB301" s="208"/>
      <c r="AC301" s="208"/>
      <c r="AD301" s="208"/>
      <c r="AE301" s="208"/>
      <c r="AF301" s="208"/>
      <c r="AG301" s="208"/>
      <c r="AH301" s="208"/>
      <c r="AI301" s="208"/>
      <c r="AJ301" s="208"/>
      <c r="AK301" s="208"/>
      <c r="AL301" s="208"/>
      <c r="AM301" s="208"/>
      <c r="AN301" s="208"/>
      <c r="AO301" s="208"/>
      <c r="AP301" s="208"/>
      <c r="AQ301" s="208"/>
      <c r="AR301" s="208"/>
      <c r="AS301" s="208"/>
      <c r="AT301" s="208"/>
      <c r="AU301" s="208"/>
      <c r="AV301" s="208"/>
      <c r="AW301" s="208"/>
      <c r="AX301" s="208"/>
      <c r="AY301" s="208"/>
      <c r="AZ301" s="209"/>
      <c r="BA301" s="208"/>
      <c r="BB301" s="208"/>
      <c r="BC301" s="208"/>
      <c r="BD301" s="210"/>
      <c r="BE301" s="208"/>
      <c r="BF301" s="208"/>
      <c r="BG301" s="208"/>
      <c r="BH301" s="208"/>
      <c r="BI301" s="208"/>
      <c r="BJ301" s="208"/>
      <c r="BK301" s="208"/>
      <c r="BL301" s="208"/>
      <c r="BM301" s="208"/>
      <c r="BN301" s="208"/>
      <c r="BO301" s="208"/>
      <c r="BP301" s="208"/>
      <c r="BQ301" s="208"/>
      <c r="BR301" s="208"/>
      <c r="BS301" s="208"/>
      <c r="BT301" s="208"/>
      <c r="BU301" s="208"/>
      <c r="BV301" s="208"/>
      <c r="BW301" s="208"/>
      <c r="BX301" s="208"/>
      <c r="BY301" s="208"/>
    </row>
    <row r="302" spans="1:77">
      <c r="A302" s="227"/>
      <c r="B302" s="208"/>
      <c r="C302" s="248"/>
      <c r="D302" s="248"/>
      <c r="E302" s="208"/>
      <c r="F302" s="208"/>
      <c r="G302" s="208"/>
      <c r="H302" s="208"/>
      <c r="I302" s="208"/>
      <c r="J302" s="208"/>
      <c r="K302" s="208"/>
      <c r="L302" s="208"/>
      <c r="M302" s="208"/>
      <c r="N302" s="208"/>
      <c r="O302" s="208"/>
      <c r="P302" s="208"/>
      <c r="Q302" s="208"/>
      <c r="R302" s="208"/>
      <c r="S302" s="208"/>
      <c r="T302" s="208"/>
      <c r="U302" s="208"/>
      <c r="V302" s="208"/>
      <c r="W302" s="208"/>
      <c r="X302" s="208"/>
      <c r="Y302" s="208"/>
      <c r="Z302" s="208"/>
      <c r="AA302" s="208"/>
      <c r="AB302" s="208"/>
      <c r="AC302" s="208"/>
      <c r="AD302" s="208"/>
      <c r="AE302" s="208"/>
      <c r="AF302" s="208"/>
      <c r="AG302" s="208"/>
      <c r="AH302" s="208"/>
      <c r="AI302" s="208"/>
      <c r="AJ302" s="208"/>
      <c r="AK302" s="208"/>
      <c r="AL302" s="208"/>
      <c r="AM302" s="208"/>
      <c r="AN302" s="208"/>
      <c r="AO302" s="208"/>
      <c r="AP302" s="208"/>
      <c r="AQ302" s="208"/>
      <c r="AR302" s="208"/>
      <c r="AS302" s="208"/>
      <c r="AT302" s="208"/>
      <c r="AU302" s="208"/>
      <c r="AV302" s="208"/>
      <c r="AW302" s="208"/>
      <c r="AX302" s="208"/>
      <c r="AY302" s="208"/>
      <c r="AZ302" s="209"/>
      <c r="BA302" s="208"/>
      <c r="BB302" s="208"/>
      <c r="BC302" s="208"/>
      <c r="BD302" s="210"/>
      <c r="BE302" s="208"/>
      <c r="BF302" s="208"/>
      <c r="BG302" s="208"/>
      <c r="BH302" s="208"/>
      <c r="BI302" s="208"/>
      <c r="BJ302" s="208"/>
      <c r="BK302" s="208"/>
      <c r="BL302" s="208"/>
      <c r="BM302" s="208"/>
      <c r="BN302" s="208"/>
      <c r="BO302" s="208"/>
      <c r="BP302" s="208"/>
      <c r="BQ302" s="208"/>
      <c r="BR302" s="208"/>
      <c r="BS302" s="208"/>
      <c r="BT302" s="208"/>
      <c r="BU302" s="208"/>
      <c r="BV302" s="208"/>
      <c r="BW302" s="208"/>
      <c r="BX302" s="208"/>
      <c r="BY302" s="208"/>
    </row>
    <row r="303" spans="1:77">
      <c r="A303" s="227"/>
      <c r="B303" s="208"/>
      <c r="C303" s="248"/>
      <c r="D303" s="248"/>
      <c r="E303" s="208"/>
      <c r="F303" s="208"/>
      <c r="G303" s="208"/>
      <c r="H303" s="208"/>
      <c r="I303" s="208"/>
      <c r="J303" s="208"/>
      <c r="K303" s="208"/>
      <c r="L303" s="208"/>
      <c r="M303" s="208"/>
      <c r="N303" s="208"/>
      <c r="O303" s="208"/>
      <c r="P303" s="208"/>
      <c r="Q303" s="208"/>
      <c r="R303" s="208"/>
      <c r="S303" s="208"/>
      <c r="T303" s="208"/>
      <c r="U303" s="208"/>
      <c r="V303" s="208"/>
      <c r="W303" s="208"/>
      <c r="X303" s="208"/>
      <c r="Y303" s="208"/>
      <c r="Z303" s="208"/>
      <c r="AA303" s="208"/>
      <c r="AB303" s="208"/>
      <c r="AC303" s="208"/>
      <c r="AD303" s="208"/>
      <c r="AE303" s="208"/>
      <c r="AF303" s="208"/>
      <c r="AG303" s="208"/>
      <c r="AH303" s="208"/>
      <c r="AI303" s="208"/>
      <c r="AJ303" s="208"/>
      <c r="AK303" s="208"/>
      <c r="AL303" s="208"/>
      <c r="AM303" s="208"/>
      <c r="AN303" s="208"/>
      <c r="AO303" s="208"/>
      <c r="AP303" s="208"/>
      <c r="AQ303" s="208"/>
      <c r="AR303" s="208"/>
      <c r="AS303" s="208"/>
      <c r="AT303" s="208"/>
      <c r="AU303" s="208"/>
      <c r="AV303" s="208"/>
      <c r="AW303" s="208"/>
      <c r="AX303" s="208"/>
      <c r="AY303" s="208"/>
      <c r="AZ303" s="209"/>
      <c r="BA303" s="208"/>
      <c r="BB303" s="208"/>
      <c r="BC303" s="208"/>
      <c r="BD303" s="210"/>
      <c r="BE303" s="208"/>
      <c r="BF303" s="208"/>
      <c r="BG303" s="208"/>
      <c r="BH303" s="208"/>
      <c r="BI303" s="208"/>
      <c r="BJ303" s="208"/>
      <c r="BK303" s="208"/>
      <c r="BL303" s="208"/>
      <c r="BM303" s="208"/>
      <c r="BN303" s="208"/>
      <c r="BO303" s="208"/>
      <c r="BP303" s="208"/>
      <c r="BQ303" s="208"/>
      <c r="BR303" s="208"/>
      <c r="BS303" s="208"/>
      <c r="BT303" s="208"/>
      <c r="BU303" s="208"/>
      <c r="BV303" s="208"/>
      <c r="BW303" s="208"/>
      <c r="BX303" s="208"/>
      <c r="BY303" s="208"/>
    </row>
    <row r="304" spans="1:77">
      <c r="A304" s="227"/>
      <c r="B304" s="208"/>
      <c r="C304" s="248"/>
      <c r="D304" s="248"/>
      <c r="E304" s="208"/>
      <c r="F304" s="208"/>
      <c r="G304" s="208"/>
      <c r="H304" s="208"/>
      <c r="I304" s="208"/>
      <c r="J304" s="208"/>
      <c r="K304" s="208"/>
      <c r="L304" s="208"/>
      <c r="M304" s="208"/>
      <c r="N304" s="208"/>
      <c r="O304" s="208"/>
      <c r="P304" s="208"/>
      <c r="Q304" s="208"/>
      <c r="R304" s="208"/>
      <c r="S304" s="208"/>
      <c r="T304" s="208"/>
      <c r="U304" s="208"/>
      <c r="V304" s="208"/>
      <c r="W304" s="208"/>
      <c r="X304" s="208"/>
      <c r="Y304" s="208"/>
      <c r="Z304" s="208"/>
      <c r="AA304" s="208"/>
      <c r="AB304" s="208"/>
      <c r="AC304" s="208"/>
      <c r="AD304" s="208"/>
      <c r="AE304" s="208"/>
      <c r="AF304" s="208"/>
      <c r="AG304" s="208"/>
      <c r="AH304" s="208"/>
      <c r="AI304" s="208"/>
      <c r="AJ304" s="208"/>
      <c r="AK304" s="208"/>
      <c r="AL304" s="208"/>
      <c r="AM304" s="208"/>
      <c r="AN304" s="208"/>
      <c r="AO304" s="208"/>
      <c r="AP304" s="208"/>
      <c r="AQ304" s="208"/>
      <c r="AR304" s="208"/>
      <c r="AS304" s="208"/>
      <c r="AT304" s="208"/>
      <c r="AU304" s="208"/>
      <c r="AV304" s="208"/>
      <c r="AW304" s="208"/>
      <c r="AX304" s="208"/>
      <c r="AY304" s="208"/>
      <c r="AZ304" s="209"/>
      <c r="BA304" s="208"/>
      <c r="BB304" s="208"/>
      <c r="BC304" s="208"/>
      <c r="BD304" s="210"/>
      <c r="BE304" s="208"/>
      <c r="BF304" s="208"/>
      <c r="BG304" s="208"/>
      <c r="BH304" s="208"/>
      <c r="BI304" s="208"/>
      <c r="BJ304" s="208"/>
      <c r="BK304" s="208"/>
      <c r="BL304" s="208"/>
      <c r="BM304" s="208"/>
      <c r="BN304" s="208"/>
      <c r="BO304" s="208"/>
      <c r="BP304" s="208"/>
      <c r="BQ304" s="208"/>
      <c r="BR304" s="208"/>
      <c r="BS304" s="208"/>
      <c r="BT304" s="208"/>
      <c r="BU304" s="208"/>
      <c r="BV304" s="208"/>
      <c r="BW304" s="208"/>
      <c r="BX304" s="208"/>
      <c r="BY304" s="208"/>
    </row>
    <row r="305" spans="1:77">
      <c r="A305" s="227"/>
      <c r="B305" s="208"/>
      <c r="C305" s="248"/>
      <c r="D305" s="248"/>
      <c r="E305" s="208"/>
      <c r="F305" s="208"/>
      <c r="G305" s="208"/>
      <c r="H305" s="208"/>
      <c r="I305" s="208"/>
      <c r="J305" s="208"/>
      <c r="K305" s="208"/>
      <c r="L305" s="208"/>
      <c r="M305" s="208"/>
      <c r="N305" s="208"/>
      <c r="O305" s="208"/>
      <c r="P305" s="208"/>
      <c r="Q305" s="208"/>
      <c r="R305" s="208"/>
      <c r="S305" s="208"/>
      <c r="T305" s="208"/>
      <c r="U305" s="208"/>
      <c r="V305" s="208"/>
      <c r="W305" s="208"/>
      <c r="X305" s="208"/>
      <c r="Y305" s="208"/>
      <c r="Z305" s="208"/>
      <c r="AA305" s="208"/>
      <c r="AB305" s="208"/>
      <c r="AC305" s="208"/>
      <c r="AD305" s="208"/>
      <c r="AE305" s="208"/>
      <c r="AF305" s="208"/>
      <c r="AG305" s="208"/>
      <c r="AH305" s="208"/>
      <c r="AI305" s="208"/>
      <c r="AJ305" s="208"/>
      <c r="AK305" s="208"/>
      <c r="AL305" s="208"/>
      <c r="AM305" s="208"/>
      <c r="AN305" s="208"/>
      <c r="AO305" s="208"/>
      <c r="AP305" s="208"/>
      <c r="AQ305" s="208"/>
      <c r="AR305" s="208"/>
      <c r="AS305" s="208"/>
      <c r="AT305" s="208"/>
      <c r="AU305" s="208"/>
      <c r="AV305" s="208"/>
      <c r="AW305" s="208"/>
      <c r="AX305" s="208"/>
      <c r="AY305" s="208"/>
      <c r="AZ305" s="209"/>
      <c r="BA305" s="208"/>
      <c r="BB305" s="208"/>
      <c r="BC305" s="208"/>
      <c r="BD305" s="210"/>
      <c r="BE305" s="208"/>
      <c r="BF305" s="208"/>
      <c r="BG305" s="208"/>
      <c r="BH305" s="208"/>
      <c r="BI305" s="208"/>
      <c r="BJ305" s="208"/>
      <c r="BK305" s="208"/>
      <c r="BL305" s="208"/>
      <c r="BM305" s="208"/>
      <c r="BN305" s="208"/>
      <c r="BO305" s="208"/>
      <c r="BP305" s="208"/>
      <c r="BQ305" s="208"/>
      <c r="BR305" s="208"/>
      <c r="BS305" s="208"/>
      <c r="BT305" s="208"/>
      <c r="BU305" s="208"/>
      <c r="BV305" s="208"/>
      <c r="BW305" s="208"/>
      <c r="BX305" s="208"/>
      <c r="BY305" s="208"/>
    </row>
    <row r="306" spans="1:77">
      <c r="A306" s="227"/>
      <c r="B306" s="208"/>
      <c r="C306" s="248"/>
      <c r="D306" s="248"/>
      <c r="E306" s="208"/>
      <c r="F306" s="208"/>
      <c r="G306" s="208"/>
      <c r="H306" s="208"/>
      <c r="I306" s="208"/>
      <c r="J306" s="208"/>
      <c r="K306" s="208"/>
      <c r="L306" s="208"/>
      <c r="M306" s="208"/>
      <c r="N306" s="208"/>
      <c r="O306" s="208"/>
      <c r="P306" s="208"/>
      <c r="Q306" s="208"/>
      <c r="R306" s="208"/>
      <c r="S306" s="208"/>
      <c r="T306" s="208"/>
      <c r="U306" s="208"/>
      <c r="V306" s="208"/>
      <c r="W306" s="208"/>
      <c r="X306" s="208"/>
      <c r="Y306" s="208"/>
      <c r="Z306" s="208"/>
      <c r="AA306" s="208"/>
      <c r="AB306" s="208"/>
      <c r="AC306" s="208"/>
      <c r="AD306" s="208"/>
      <c r="AE306" s="208"/>
      <c r="AF306" s="208"/>
      <c r="AG306" s="208"/>
      <c r="AH306" s="208"/>
      <c r="AI306" s="208"/>
      <c r="AJ306" s="208"/>
      <c r="AK306" s="208"/>
      <c r="AL306" s="208"/>
      <c r="AM306" s="208"/>
      <c r="AN306" s="208"/>
      <c r="AO306" s="208"/>
      <c r="AP306" s="208"/>
      <c r="AQ306" s="208"/>
      <c r="AR306" s="208"/>
      <c r="AS306" s="208"/>
      <c r="AT306" s="208"/>
      <c r="AU306" s="208"/>
      <c r="AV306" s="208"/>
      <c r="AW306" s="208"/>
      <c r="AX306" s="208"/>
      <c r="AY306" s="208"/>
      <c r="AZ306" s="209"/>
      <c r="BA306" s="208"/>
      <c r="BB306" s="208"/>
      <c r="BC306" s="208"/>
      <c r="BD306" s="210"/>
      <c r="BE306" s="208"/>
      <c r="BF306" s="208"/>
      <c r="BG306" s="208"/>
      <c r="BH306" s="208"/>
      <c r="BI306" s="208"/>
      <c r="BJ306" s="208"/>
      <c r="BK306" s="208"/>
      <c r="BL306" s="208"/>
      <c r="BM306" s="208"/>
      <c r="BN306" s="208"/>
      <c r="BO306" s="208"/>
      <c r="BP306" s="208"/>
      <c r="BQ306" s="208"/>
      <c r="BR306" s="208"/>
      <c r="BS306" s="208"/>
      <c r="BT306" s="208"/>
      <c r="BU306" s="208"/>
      <c r="BV306" s="208"/>
      <c r="BW306" s="208"/>
      <c r="BX306" s="208"/>
      <c r="BY306" s="208"/>
    </row>
    <row r="307" spans="1:77">
      <c r="A307" s="227"/>
      <c r="B307" s="208"/>
      <c r="C307" s="248"/>
      <c r="D307" s="248"/>
      <c r="E307" s="208"/>
      <c r="F307" s="208"/>
      <c r="G307" s="208"/>
      <c r="H307" s="208"/>
      <c r="I307" s="208"/>
      <c r="J307" s="208"/>
      <c r="K307" s="208"/>
      <c r="L307" s="208"/>
      <c r="M307" s="208"/>
      <c r="N307" s="208"/>
      <c r="O307" s="208"/>
      <c r="P307" s="208"/>
      <c r="Q307" s="208"/>
      <c r="R307" s="208"/>
      <c r="S307" s="208"/>
      <c r="T307" s="208"/>
      <c r="U307" s="208"/>
      <c r="V307" s="208"/>
      <c r="W307" s="208"/>
      <c r="X307" s="208"/>
      <c r="Y307" s="208"/>
      <c r="Z307" s="208"/>
      <c r="AA307" s="208"/>
      <c r="AB307" s="208"/>
      <c r="AC307" s="208"/>
      <c r="AD307" s="208"/>
      <c r="AE307" s="208"/>
      <c r="AF307" s="208"/>
      <c r="AG307" s="208"/>
      <c r="AH307" s="208"/>
      <c r="AI307" s="208"/>
      <c r="AJ307" s="208"/>
      <c r="AK307" s="208"/>
      <c r="AL307" s="208"/>
      <c r="AM307" s="208"/>
      <c r="AN307" s="208"/>
      <c r="AO307" s="208"/>
      <c r="AP307" s="208"/>
      <c r="AQ307" s="208"/>
      <c r="AR307" s="208"/>
      <c r="AS307" s="208"/>
      <c r="AT307" s="208"/>
      <c r="AU307" s="208"/>
      <c r="AV307" s="208"/>
      <c r="AW307" s="208"/>
      <c r="AX307" s="208"/>
      <c r="AY307" s="208"/>
      <c r="AZ307" s="209"/>
      <c r="BA307" s="208"/>
      <c r="BB307" s="208"/>
      <c r="BC307" s="208"/>
      <c r="BD307" s="210"/>
      <c r="BE307" s="208"/>
      <c r="BF307" s="208"/>
      <c r="BG307" s="208"/>
      <c r="BH307" s="208"/>
      <c r="BI307" s="208"/>
      <c r="BJ307" s="208"/>
      <c r="BK307" s="208"/>
      <c r="BL307" s="208"/>
      <c r="BM307" s="208"/>
      <c r="BN307" s="208"/>
      <c r="BO307" s="208"/>
      <c r="BP307" s="208"/>
      <c r="BQ307" s="208"/>
      <c r="BR307" s="208"/>
      <c r="BS307" s="208"/>
      <c r="BT307" s="208"/>
      <c r="BU307" s="208"/>
      <c r="BV307" s="208"/>
      <c r="BW307" s="208"/>
      <c r="BX307" s="208"/>
      <c r="BY307" s="208"/>
    </row>
    <row r="308" spans="1:77">
      <c r="A308" s="227"/>
      <c r="B308" s="208"/>
      <c r="C308" s="248"/>
      <c r="D308" s="248"/>
      <c r="E308" s="208"/>
      <c r="F308" s="208"/>
      <c r="G308" s="208"/>
      <c r="H308" s="208"/>
      <c r="I308" s="208"/>
      <c r="J308" s="208"/>
      <c r="K308" s="208"/>
      <c r="L308" s="208"/>
      <c r="M308" s="208"/>
      <c r="N308" s="208"/>
      <c r="O308" s="208"/>
      <c r="P308" s="208"/>
      <c r="Q308" s="208"/>
      <c r="R308" s="208"/>
      <c r="S308" s="208"/>
      <c r="T308" s="208"/>
      <c r="U308" s="208"/>
      <c r="V308" s="208"/>
      <c r="W308" s="208"/>
      <c r="X308" s="208"/>
      <c r="Y308" s="208"/>
      <c r="Z308" s="208"/>
      <c r="AA308" s="208"/>
      <c r="AB308" s="208"/>
      <c r="AC308" s="208"/>
      <c r="AD308" s="208"/>
      <c r="AE308" s="208"/>
      <c r="AF308" s="208"/>
      <c r="AG308" s="208"/>
      <c r="AH308" s="208"/>
      <c r="AI308" s="208"/>
      <c r="AJ308" s="208"/>
      <c r="AK308" s="208"/>
      <c r="AL308" s="208"/>
      <c r="AM308" s="208"/>
      <c r="AN308" s="208"/>
      <c r="AO308" s="208"/>
      <c r="AP308" s="208"/>
      <c r="AQ308" s="208"/>
      <c r="AR308" s="208"/>
      <c r="AS308" s="208"/>
      <c r="AT308" s="208"/>
      <c r="AU308" s="208"/>
      <c r="AV308" s="208"/>
      <c r="AW308" s="208"/>
      <c r="AX308" s="208"/>
      <c r="AY308" s="208"/>
      <c r="AZ308" s="209"/>
      <c r="BA308" s="208"/>
      <c r="BB308" s="208"/>
      <c r="BC308" s="208"/>
      <c r="BD308" s="210"/>
      <c r="BE308" s="208"/>
      <c r="BF308" s="208"/>
      <c r="BG308" s="208"/>
      <c r="BH308" s="208"/>
      <c r="BI308" s="208"/>
      <c r="BJ308" s="208"/>
      <c r="BK308" s="208"/>
      <c r="BL308" s="208"/>
      <c r="BM308" s="208"/>
      <c r="BN308" s="208"/>
      <c r="BO308" s="208"/>
      <c r="BP308" s="208"/>
      <c r="BQ308" s="208"/>
      <c r="BR308" s="208"/>
      <c r="BS308" s="208"/>
      <c r="BT308" s="208"/>
      <c r="BU308" s="208"/>
      <c r="BV308" s="208"/>
      <c r="BW308" s="208"/>
      <c r="BX308" s="208"/>
      <c r="BY308" s="208"/>
    </row>
    <row r="309" spans="1:77">
      <c r="A309" s="227"/>
      <c r="B309" s="208"/>
      <c r="C309" s="248"/>
      <c r="D309" s="248"/>
      <c r="E309" s="208"/>
      <c r="F309" s="208"/>
      <c r="G309" s="208"/>
      <c r="H309" s="208"/>
      <c r="I309" s="208"/>
      <c r="J309" s="208"/>
      <c r="K309" s="208"/>
      <c r="L309" s="208"/>
      <c r="M309" s="208"/>
      <c r="N309" s="208"/>
      <c r="O309" s="208"/>
      <c r="P309" s="208"/>
      <c r="Q309" s="208"/>
      <c r="R309" s="208"/>
      <c r="S309" s="208"/>
      <c r="T309" s="208"/>
      <c r="U309" s="208"/>
      <c r="V309" s="208"/>
      <c r="W309" s="208"/>
      <c r="X309" s="208"/>
      <c r="Y309" s="208"/>
      <c r="Z309" s="208"/>
      <c r="AA309" s="208"/>
      <c r="AB309" s="208"/>
      <c r="AC309" s="208"/>
      <c r="AD309" s="208"/>
      <c r="AE309" s="208"/>
      <c r="AF309" s="208"/>
      <c r="AG309" s="208"/>
      <c r="AH309" s="208"/>
      <c r="AI309" s="208"/>
      <c r="AJ309" s="208"/>
      <c r="AK309" s="208"/>
      <c r="AL309" s="208"/>
      <c r="AM309" s="208"/>
      <c r="AN309" s="208"/>
      <c r="AO309" s="208"/>
      <c r="AP309" s="208"/>
      <c r="AQ309" s="208"/>
      <c r="AR309" s="208"/>
      <c r="AS309" s="208"/>
      <c r="AT309" s="208"/>
      <c r="AU309" s="208"/>
      <c r="AV309" s="208"/>
      <c r="AW309" s="208"/>
      <c r="AX309" s="208"/>
      <c r="AY309" s="208"/>
      <c r="AZ309" s="209"/>
      <c r="BA309" s="208"/>
      <c r="BB309" s="208"/>
      <c r="BC309" s="208"/>
      <c r="BD309" s="210"/>
      <c r="BE309" s="208"/>
      <c r="BF309" s="208"/>
      <c r="BG309" s="208"/>
      <c r="BH309" s="208"/>
      <c r="BI309" s="208"/>
      <c r="BJ309" s="208"/>
      <c r="BK309" s="208"/>
      <c r="BL309" s="208"/>
      <c r="BM309" s="208"/>
      <c r="BN309" s="208"/>
      <c r="BO309" s="208"/>
      <c r="BP309" s="208"/>
      <c r="BQ309" s="208"/>
      <c r="BR309" s="208"/>
      <c r="BS309" s="208"/>
      <c r="BT309" s="208"/>
      <c r="BU309" s="208"/>
      <c r="BV309" s="208"/>
      <c r="BW309" s="208"/>
      <c r="BX309" s="208"/>
      <c r="BY309" s="208"/>
    </row>
    <row r="310" spans="1:77">
      <c r="A310" s="227"/>
      <c r="B310" s="208"/>
      <c r="C310" s="248"/>
      <c r="D310" s="248"/>
      <c r="E310" s="208"/>
      <c r="F310" s="208"/>
      <c r="G310" s="208"/>
      <c r="H310" s="208"/>
      <c r="I310" s="208"/>
      <c r="J310" s="208"/>
      <c r="K310" s="208"/>
      <c r="L310" s="208"/>
      <c r="M310" s="208"/>
      <c r="N310" s="208"/>
      <c r="O310" s="208"/>
      <c r="P310" s="208"/>
      <c r="Q310" s="208"/>
      <c r="R310" s="208"/>
      <c r="S310" s="208"/>
      <c r="T310" s="208"/>
      <c r="U310" s="208"/>
      <c r="V310" s="208"/>
      <c r="W310" s="208"/>
      <c r="X310" s="208"/>
      <c r="Y310" s="208"/>
      <c r="Z310" s="208"/>
      <c r="AA310" s="208"/>
      <c r="AB310" s="208"/>
      <c r="AC310" s="208"/>
      <c r="AD310" s="208"/>
      <c r="AE310" s="208"/>
      <c r="AF310" s="208"/>
      <c r="AG310" s="208"/>
      <c r="AH310" s="208"/>
      <c r="AI310" s="208"/>
      <c r="AJ310" s="208"/>
      <c r="AK310" s="208"/>
      <c r="AL310" s="208"/>
      <c r="AM310" s="208"/>
      <c r="AN310" s="208"/>
      <c r="AO310" s="208"/>
      <c r="AP310" s="208"/>
      <c r="AQ310" s="208"/>
      <c r="AR310" s="208"/>
      <c r="AS310" s="208"/>
      <c r="AT310" s="208"/>
      <c r="AU310" s="208"/>
      <c r="AV310" s="208"/>
      <c r="AW310" s="208"/>
      <c r="AX310" s="208"/>
      <c r="AY310" s="208"/>
      <c r="AZ310" s="209"/>
      <c r="BA310" s="208"/>
      <c r="BB310" s="208"/>
      <c r="BC310" s="208"/>
      <c r="BD310" s="210"/>
      <c r="BE310" s="208"/>
      <c r="BF310" s="208"/>
      <c r="BG310" s="208"/>
      <c r="BH310" s="208"/>
      <c r="BI310" s="208"/>
      <c r="BJ310" s="208"/>
      <c r="BK310" s="208"/>
      <c r="BL310" s="208"/>
      <c r="BM310" s="208"/>
      <c r="BN310" s="208"/>
      <c r="BO310" s="208"/>
      <c r="BP310" s="208"/>
      <c r="BQ310" s="208"/>
      <c r="BR310" s="208"/>
      <c r="BS310" s="208"/>
      <c r="BT310" s="208"/>
      <c r="BU310" s="208"/>
      <c r="BV310" s="208"/>
      <c r="BW310" s="208"/>
      <c r="BX310" s="208"/>
      <c r="BY310" s="208"/>
    </row>
    <row r="311" spans="1:77">
      <c r="A311" s="227"/>
      <c r="B311" s="208"/>
      <c r="C311" s="248"/>
      <c r="D311" s="248"/>
      <c r="E311" s="208"/>
      <c r="F311" s="208"/>
      <c r="G311" s="208"/>
      <c r="H311" s="208"/>
      <c r="I311" s="208"/>
      <c r="J311" s="208"/>
      <c r="K311" s="208"/>
      <c r="L311" s="208"/>
      <c r="M311" s="208"/>
      <c r="N311" s="208"/>
      <c r="O311" s="208"/>
      <c r="P311" s="208"/>
      <c r="Q311" s="208"/>
      <c r="R311" s="208"/>
      <c r="S311" s="208"/>
      <c r="T311" s="208"/>
      <c r="U311" s="208"/>
      <c r="V311" s="208"/>
      <c r="W311" s="208"/>
      <c r="X311" s="208"/>
      <c r="Y311" s="208"/>
      <c r="Z311" s="208"/>
      <c r="AA311" s="208"/>
      <c r="AB311" s="208"/>
      <c r="AC311" s="208"/>
      <c r="AD311" s="208"/>
      <c r="AE311" s="208"/>
      <c r="AF311" s="208"/>
      <c r="AG311" s="208"/>
      <c r="AH311" s="208"/>
      <c r="AI311" s="208"/>
      <c r="AJ311" s="208"/>
      <c r="AK311" s="208"/>
      <c r="AL311" s="208"/>
      <c r="AM311" s="208"/>
      <c r="AN311" s="208"/>
      <c r="AO311" s="208"/>
      <c r="AP311" s="208"/>
      <c r="AQ311" s="208"/>
      <c r="AR311" s="208"/>
      <c r="AS311" s="208"/>
      <c r="AT311" s="208"/>
      <c r="AU311" s="208"/>
      <c r="AV311" s="208"/>
      <c r="AW311" s="208"/>
      <c r="AX311" s="208"/>
      <c r="AY311" s="208"/>
      <c r="AZ311" s="209"/>
      <c r="BA311" s="208"/>
      <c r="BB311" s="208"/>
      <c r="BC311" s="208"/>
      <c r="BD311" s="210"/>
      <c r="BE311" s="208"/>
      <c r="BF311" s="208"/>
      <c r="BG311" s="208"/>
      <c r="BH311" s="208"/>
      <c r="BI311" s="208"/>
      <c r="BJ311" s="208"/>
      <c r="BK311" s="208"/>
      <c r="BL311" s="208"/>
      <c r="BM311" s="208"/>
      <c r="BN311" s="208"/>
      <c r="BO311" s="208"/>
      <c r="BP311" s="208"/>
      <c r="BQ311" s="208"/>
      <c r="BR311" s="208"/>
      <c r="BS311" s="208"/>
      <c r="BT311" s="208"/>
      <c r="BU311" s="208"/>
      <c r="BV311" s="208"/>
      <c r="BW311" s="208"/>
      <c r="BX311" s="208"/>
      <c r="BY311" s="208"/>
    </row>
    <row r="312" spans="1:77">
      <c r="A312" s="227"/>
      <c r="B312" s="208"/>
      <c r="C312" s="248"/>
      <c r="D312" s="248"/>
      <c r="E312" s="208"/>
      <c r="F312" s="208"/>
      <c r="G312" s="208"/>
      <c r="H312" s="208"/>
      <c r="I312" s="208"/>
      <c r="J312" s="208"/>
      <c r="K312" s="208"/>
      <c r="L312" s="208"/>
      <c r="M312" s="208"/>
      <c r="N312" s="208"/>
      <c r="O312" s="208"/>
      <c r="P312" s="208"/>
      <c r="Q312" s="208"/>
      <c r="R312" s="208"/>
      <c r="S312" s="208"/>
      <c r="T312" s="208"/>
      <c r="U312" s="208"/>
      <c r="V312" s="208"/>
      <c r="W312" s="208"/>
      <c r="X312" s="208"/>
      <c r="Y312" s="208"/>
      <c r="Z312" s="208"/>
      <c r="AA312" s="208"/>
      <c r="AB312" s="208"/>
      <c r="AC312" s="208"/>
      <c r="AD312" s="208"/>
      <c r="AE312" s="208"/>
      <c r="AF312" s="208"/>
      <c r="AG312" s="208"/>
      <c r="AH312" s="208"/>
      <c r="AI312" s="208"/>
      <c r="AJ312" s="208"/>
      <c r="AK312" s="208"/>
      <c r="AL312" s="208"/>
      <c r="AM312" s="208"/>
      <c r="AN312" s="208"/>
      <c r="AO312" s="208"/>
      <c r="AP312" s="208"/>
      <c r="AQ312" s="208"/>
      <c r="AR312" s="208"/>
      <c r="AS312" s="208"/>
      <c r="AT312" s="208"/>
      <c r="AU312" s="208"/>
      <c r="AV312" s="208"/>
      <c r="AW312" s="208"/>
      <c r="AX312" s="208"/>
      <c r="AY312" s="208"/>
      <c r="AZ312" s="209"/>
      <c r="BA312" s="208"/>
      <c r="BB312" s="208"/>
      <c r="BC312" s="208"/>
      <c r="BD312" s="210"/>
      <c r="BE312" s="208"/>
      <c r="BF312" s="208"/>
      <c r="BG312" s="208"/>
      <c r="BH312" s="208"/>
      <c r="BI312" s="208"/>
      <c r="BJ312" s="208"/>
      <c r="BK312" s="208"/>
      <c r="BL312" s="208"/>
      <c r="BM312" s="208"/>
      <c r="BN312" s="208"/>
      <c r="BO312" s="208"/>
      <c r="BP312" s="208"/>
      <c r="BQ312" s="208"/>
      <c r="BR312" s="208"/>
      <c r="BS312" s="208"/>
      <c r="BT312" s="208"/>
      <c r="BU312" s="208"/>
      <c r="BV312" s="208"/>
      <c r="BW312" s="208"/>
      <c r="BX312" s="208"/>
      <c r="BY312" s="208"/>
    </row>
    <row r="313" spans="1:77">
      <c r="A313" s="227"/>
      <c r="B313" s="208"/>
      <c r="C313" s="248"/>
      <c r="D313" s="248"/>
      <c r="E313" s="208"/>
      <c r="F313" s="208"/>
      <c r="G313" s="208"/>
      <c r="H313" s="208"/>
      <c r="I313" s="208"/>
      <c r="J313" s="208"/>
      <c r="K313" s="208"/>
      <c r="L313" s="208"/>
      <c r="M313" s="208"/>
      <c r="N313" s="208"/>
      <c r="O313" s="208"/>
      <c r="P313" s="208"/>
      <c r="Q313" s="208"/>
      <c r="R313" s="208"/>
      <c r="S313" s="208"/>
      <c r="T313" s="208"/>
      <c r="U313" s="208"/>
      <c r="V313" s="208"/>
      <c r="W313" s="208"/>
      <c r="X313" s="208"/>
      <c r="Y313" s="208"/>
      <c r="Z313" s="208"/>
      <c r="AA313" s="208"/>
      <c r="AB313" s="208"/>
      <c r="AC313" s="208"/>
      <c r="AD313" s="208"/>
      <c r="AE313" s="208"/>
      <c r="AF313" s="208"/>
      <c r="AG313" s="208"/>
      <c r="AH313" s="208"/>
      <c r="AI313" s="208"/>
      <c r="AJ313" s="208"/>
      <c r="AK313" s="208"/>
      <c r="AL313" s="208"/>
      <c r="AM313" s="208"/>
      <c r="AN313" s="208"/>
      <c r="AO313" s="208"/>
      <c r="AP313" s="208"/>
      <c r="AQ313" s="208"/>
      <c r="AR313" s="208"/>
      <c r="AS313" s="208"/>
      <c r="AT313" s="208"/>
      <c r="AU313" s="208"/>
      <c r="AV313" s="208"/>
      <c r="AW313" s="208"/>
      <c r="AX313" s="208"/>
      <c r="AY313" s="208"/>
      <c r="AZ313" s="209"/>
      <c r="BA313" s="208"/>
      <c r="BB313" s="208"/>
      <c r="BC313" s="208"/>
      <c r="BD313" s="210"/>
      <c r="BE313" s="208"/>
      <c r="BF313" s="208"/>
      <c r="BG313" s="208"/>
      <c r="BH313" s="208"/>
      <c r="BI313" s="208"/>
      <c r="BJ313" s="208"/>
      <c r="BK313" s="208"/>
      <c r="BL313" s="208"/>
      <c r="BM313" s="208"/>
      <c r="BN313" s="208"/>
      <c r="BO313" s="208"/>
      <c r="BP313" s="208"/>
      <c r="BQ313" s="208"/>
      <c r="BR313" s="208"/>
      <c r="BS313" s="208"/>
      <c r="BT313" s="208"/>
      <c r="BU313" s="208"/>
      <c r="BV313" s="208"/>
      <c r="BW313" s="208"/>
      <c r="BX313" s="208"/>
      <c r="BY313" s="208"/>
    </row>
    <row r="314" spans="1:77">
      <c r="A314" s="227"/>
      <c r="B314" s="208"/>
      <c r="C314" s="248"/>
      <c r="D314" s="248"/>
      <c r="E314" s="208"/>
      <c r="F314" s="208"/>
      <c r="G314" s="208"/>
      <c r="H314" s="208"/>
      <c r="I314" s="208"/>
      <c r="J314" s="208"/>
      <c r="K314" s="208"/>
      <c r="L314" s="208"/>
      <c r="M314" s="208"/>
      <c r="N314" s="208"/>
      <c r="O314" s="208"/>
      <c r="P314" s="208"/>
      <c r="Q314" s="208"/>
      <c r="R314" s="208"/>
      <c r="S314" s="208"/>
      <c r="T314" s="208"/>
      <c r="U314" s="208"/>
      <c r="V314" s="208"/>
      <c r="W314" s="208"/>
      <c r="X314" s="208"/>
      <c r="Y314" s="208"/>
      <c r="Z314" s="208"/>
      <c r="AA314" s="208"/>
      <c r="AB314" s="208"/>
      <c r="AC314" s="208"/>
      <c r="AD314" s="208"/>
      <c r="AE314" s="208"/>
      <c r="AF314" s="208"/>
      <c r="AG314" s="208"/>
      <c r="AH314" s="208"/>
      <c r="AI314" s="208"/>
      <c r="AJ314" s="208"/>
      <c r="AK314" s="208"/>
      <c r="AL314" s="208"/>
      <c r="AM314" s="208"/>
      <c r="AN314" s="208"/>
      <c r="AO314" s="208"/>
      <c r="AP314" s="208"/>
      <c r="AQ314" s="208"/>
      <c r="AR314" s="208"/>
      <c r="AS314" s="208"/>
      <c r="AT314" s="208"/>
      <c r="AU314" s="208"/>
      <c r="AV314" s="208"/>
      <c r="AW314" s="208"/>
      <c r="AX314" s="208"/>
      <c r="AY314" s="208"/>
      <c r="AZ314" s="209"/>
      <c r="BA314" s="208"/>
      <c r="BB314" s="208"/>
      <c r="BC314" s="208"/>
      <c r="BD314" s="210"/>
      <c r="BE314" s="208"/>
      <c r="BF314" s="208"/>
      <c r="BG314" s="208"/>
      <c r="BH314" s="208"/>
      <c r="BI314" s="208"/>
      <c r="BJ314" s="208"/>
      <c r="BK314" s="208"/>
      <c r="BL314" s="208"/>
      <c r="BM314" s="208"/>
      <c r="BN314" s="208"/>
      <c r="BO314" s="208"/>
      <c r="BP314" s="208"/>
      <c r="BQ314" s="208"/>
      <c r="BR314" s="208"/>
      <c r="BS314" s="208"/>
      <c r="BT314" s="208"/>
      <c r="BU314" s="208"/>
      <c r="BV314" s="208"/>
      <c r="BW314" s="208"/>
      <c r="BX314" s="208"/>
      <c r="BY314" s="208"/>
    </row>
    <row r="315" spans="1:77">
      <c r="A315" s="227"/>
      <c r="B315" s="208"/>
      <c r="C315" s="248"/>
      <c r="D315" s="248"/>
      <c r="E315" s="208"/>
      <c r="F315" s="208"/>
      <c r="G315" s="208"/>
      <c r="H315" s="208"/>
      <c r="I315" s="208"/>
      <c r="J315" s="208"/>
      <c r="K315" s="208"/>
      <c r="L315" s="208"/>
      <c r="M315" s="208"/>
      <c r="N315" s="208"/>
      <c r="O315" s="208"/>
      <c r="P315" s="208"/>
      <c r="Q315" s="208"/>
      <c r="R315" s="208"/>
      <c r="S315" s="208"/>
      <c r="T315" s="208"/>
      <c r="U315" s="208"/>
      <c r="V315" s="208"/>
      <c r="W315" s="208"/>
      <c r="X315" s="208"/>
      <c r="Y315" s="208"/>
      <c r="Z315" s="208"/>
      <c r="AA315" s="208"/>
      <c r="AB315" s="208"/>
      <c r="AC315" s="208"/>
      <c r="AD315" s="208"/>
      <c r="AE315" s="208"/>
      <c r="AF315" s="208"/>
      <c r="AG315" s="208"/>
      <c r="AH315" s="208"/>
      <c r="AI315" s="208"/>
      <c r="AJ315" s="208"/>
      <c r="AK315" s="208"/>
      <c r="AL315" s="208"/>
      <c r="AM315" s="208"/>
      <c r="AN315" s="208"/>
      <c r="AO315" s="208"/>
      <c r="AP315" s="208"/>
      <c r="AQ315" s="208"/>
      <c r="AR315" s="208"/>
      <c r="AS315" s="208"/>
      <c r="AT315" s="208"/>
      <c r="AU315" s="208"/>
      <c r="AV315" s="208"/>
      <c r="AW315" s="208"/>
      <c r="AX315" s="208"/>
      <c r="AY315" s="208"/>
      <c r="AZ315" s="209"/>
      <c r="BA315" s="208"/>
      <c r="BB315" s="208"/>
      <c r="BC315" s="208"/>
      <c r="BD315" s="210"/>
      <c r="BE315" s="208"/>
      <c r="BF315" s="208"/>
      <c r="BG315" s="208"/>
      <c r="BH315" s="208"/>
      <c r="BI315" s="208"/>
      <c r="BJ315" s="208"/>
      <c r="BK315" s="208"/>
      <c r="BL315" s="208"/>
      <c r="BM315" s="208"/>
      <c r="BN315" s="208"/>
      <c r="BO315" s="208"/>
      <c r="BP315" s="208"/>
      <c r="BQ315" s="208"/>
      <c r="BR315" s="208"/>
      <c r="BS315" s="208"/>
      <c r="BT315" s="208"/>
      <c r="BU315" s="208"/>
      <c r="BV315" s="208"/>
      <c r="BW315" s="208"/>
      <c r="BX315" s="208"/>
      <c r="BY315" s="208"/>
    </row>
    <row r="316" spans="1:77">
      <c r="A316" s="227"/>
      <c r="B316" s="208"/>
      <c r="C316" s="248"/>
      <c r="D316" s="248"/>
      <c r="E316" s="208"/>
      <c r="F316" s="208"/>
      <c r="G316" s="208"/>
      <c r="H316" s="208"/>
      <c r="I316" s="208"/>
      <c r="J316" s="208"/>
      <c r="K316" s="208"/>
      <c r="L316" s="208"/>
      <c r="M316" s="208"/>
      <c r="N316" s="208"/>
      <c r="O316" s="208"/>
      <c r="P316" s="208"/>
      <c r="Q316" s="208"/>
      <c r="R316" s="208"/>
      <c r="S316" s="208"/>
      <c r="T316" s="208"/>
      <c r="U316" s="208"/>
      <c r="V316" s="208"/>
      <c r="W316" s="208"/>
      <c r="X316" s="208"/>
      <c r="Y316" s="208"/>
      <c r="Z316" s="208"/>
      <c r="AA316" s="208"/>
      <c r="AB316" s="208"/>
      <c r="AC316" s="208"/>
      <c r="AD316" s="208"/>
      <c r="AE316" s="208"/>
      <c r="AF316" s="208"/>
      <c r="AG316" s="208"/>
      <c r="AH316" s="208"/>
      <c r="AI316" s="208"/>
      <c r="AJ316" s="208"/>
      <c r="AK316" s="208"/>
      <c r="AL316" s="208"/>
      <c r="AM316" s="208"/>
      <c r="AN316" s="208"/>
      <c r="AO316" s="208"/>
      <c r="AP316" s="208"/>
      <c r="AQ316" s="208"/>
      <c r="AR316" s="208"/>
      <c r="AS316" s="208"/>
      <c r="AT316" s="208"/>
      <c r="AU316" s="208"/>
      <c r="AV316" s="208"/>
      <c r="AW316" s="208"/>
      <c r="AX316" s="208"/>
      <c r="AY316" s="208"/>
      <c r="AZ316" s="209"/>
      <c r="BA316" s="208"/>
      <c r="BB316" s="208"/>
      <c r="BC316" s="208"/>
      <c r="BD316" s="210"/>
      <c r="BE316" s="208"/>
      <c r="BF316" s="208"/>
      <c r="BG316" s="208"/>
      <c r="BH316" s="208"/>
      <c r="BI316" s="208"/>
      <c r="BJ316" s="208"/>
      <c r="BK316" s="208"/>
      <c r="BL316" s="208"/>
      <c r="BM316" s="208"/>
      <c r="BN316" s="208"/>
      <c r="BO316" s="208"/>
      <c r="BP316" s="208"/>
      <c r="BQ316" s="208"/>
      <c r="BR316" s="208"/>
      <c r="BS316" s="208"/>
      <c r="BT316" s="208"/>
      <c r="BU316" s="208"/>
      <c r="BV316" s="208"/>
      <c r="BW316" s="208"/>
      <c r="BX316" s="208"/>
      <c r="BY316" s="208"/>
    </row>
    <row r="317" spans="1:77">
      <c r="A317" s="227"/>
      <c r="B317" s="208"/>
      <c r="C317" s="248"/>
      <c r="D317" s="248"/>
      <c r="E317" s="208"/>
      <c r="F317" s="208"/>
      <c r="G317" s="208"/>
      <c r="H317" s="208"/>
      <c r="I317" s="208"/>
      <c r="J317" s="208"/>
      <c r="K317" s="208"/>
      <c r="L317" s="208"/>
      <c r="M317" s="208"/>
      <c r="N317" s="208"/>
      <c r="O317" s="208"/>
      <c r="P317" s="208"/>
      <c r="Q317" s="208"/>
      <c r="R317" s="208"/>
      <c r="S317" s="208"/>
      <c r="T317" s="208"/>
      <c r="U317" s="208"/>
      <c r="V317" s="208"/>
      <c r="W317" s="208"/>
      <c r="X317" s="208"/>
      <c r="Y317" s="208"/>
      <c r="Z317" s="208"/>
      <c r="AA317" s="208"/>
      <c r="AB317" s="208"/>
      <c r="AC317" s="208"/>
      <c r="AD317" s="208"/>
      <c r="AE317" s="208"/>
      <c r="AF317" s="208"/>
      <c r="AG317" s="208"/>
      <c r="AH317" s="208"/>
      <c r="AI317" s="208"/>
      <c r="AJ317" s="208"/>
      <c r="AK317" s="208"/>
      <c r="AL317" s="208"/>
      <c r="AM317" s="208"/>
      <c r="AN317" s="208"/>
      <c r="AO317" s="208"/>
      <c r="AP317" s="208"/>
      <c r="AQ317" s="208"/>
      <c r="AR317" s="208"/>
      <c r="AS317" s="208"/>
      <c r="AT317" s="208"/>
      <c r="AU317" s="208"/>
      <c r="AV317" s="208"/>
      <c r="AW317" s="208"/>
      <c r="AX317" s="208"/>
      <c r="AY317" s="208"/>
      <c r="AZ317" s="209"/>
      <c r="BA317" s="208"/>
      <c r="BB317" s="208"/>
      <c r="BC317" s="208"/>
      <c r="BD317" s="210"/>
      <c r="BE317" s="208"/>
      <c r="BF317" s="208"/>
      <c r="BG317" s="208"/>
      <c r="BH317" s="208"/>
      <c r="BI317" s="208"/>
      <c r="BJ317" s="208"/>
      <c r="BK317" s="208"/>
      <c r="BL317" s="208"/>
      <c r="BM317" s="208"/>
      <c r="BN317" s="208"/>
      <c r="BO317" s="208"/>
      <c r="BP317" s="208"/>
      <c r="BQ317" s="208"/>
      <c r="BR317" s="208"/>
      <c r="BS317" s="208"/>
      <c r="BT317" s="208"/>
      <c r="BU317" s="208"/>
      <c r="BV317" s="208"/>
      <c r="BW317" s="208"/>
      <c r="BX317" s="208"/>
      <c r="BY317" s="208"/>
    </row>
    <row r="318" spans="1:77">
      <c r="A318" s="227"/>
      <c r="B318" s="208"/>
      <c r="C318" s="248"/>
      <c r="D318" s="248"/>
      <c r="E318" s="208"/>
      <c r="F318" s="208"/>
      <c r="G318" s="208"/>
      <c r="H318" s="208"/>
      <c r="I318" s="208"/>
      <c r="J318" s="208"/>
      <c r="K318" s="208"/>
      <c r="L318" s="208"/>
      <c r="M318" s="208"/>
      <c r="N318" s="208"/>
      <c r="O318" s="208"/>
      <c r="P318" s="208"/>
      <c r="Q318" s="208"/>
      <c r="R318" s="208"/>
      <c r="S318" s="208"/>
      <c r="T318" s="208"/>
      <c r="U318" s="208"/>
      <c r="V318" s="208"/>
      <c r="W318" s="208"/>
      <c r="X318" s="208"/>
      <c r="Y318" s="208"/>
      <c r="Z318" s="208"/>
      <c r="AA318" s="208"/>
      <c r="AB318" s="208"/>
      <c r="AC318" s="208"/>
      <c r="AD318" s="208"/>
      <c r="AE318" s="208"/>
      <c r="AF318" s="208"/>
      <c r="AG318" s="208"/>
      <c r="AH318" s="208"/>
      <c r="AI318" s="208"/>
      <c r="AJ318" s="208"/>
      <c r="AK318" s="208"/>
      <c r="AL318" s="208"/>
      <c r="AM318" s="208"/>
      <c r="AN318" s="208"/>
      <c r="AO318" s="208"/>
      <c r="AP318" s="208"/>
      <c r="AQ318" s="208"/>
      <c r="AR318" s="208"/>
      <c r="AS318" s="208"/>
      <c r="AT318" s="208"/>
      <c r="AU318" s="208"/>
      <c r="AV318" s="208"/>
      <c r="AW318" s="208"/>
      <c r="AX318" s="208"/>
      <c r="AY318" s="208"/>
      <c r="AZ318" s="209"/>
      <c r="BA318" s="208"/>
      <c r="BB318" s="208"/>
      <c r="BC318" s="208"/>
      <c r="BD318" s="210"/>
      <c r="BE318" s="208"/>
      <c r="BF318" s="208"/>
      <c r="BG318" s="208"/>
      <c r="BH318" s="208"/>
      <c r="BI318" s="208"/>
      <c r="BJ318" s="208"/>
      <c r="BK318" s="208"/>
      <c r="BL318" s="208"/>
      <c r="BM318" s="208"/>
      <c r="BN318" s="208"/>
      <c r="BO318" s="208"/>
      <c r="BP318" s="208"/>
      <c r="BQ318" s="208"/>
      <c r="BR318" s="208"/>
      <c r="BS318" s="208"/>
      <c r="BT318" s="208"/>
      <c r="BU318" s="208"/>
      <c r="BV318" s="208"/>
      <c r="BW318" s="208"/>
      <c r="BX318" s="208"/>
      <c r="BY318" s="208"/>
    </row>
    <row r="319" spans="1:77">
      <c r="A319" s="227"/>
      <c r="B319" s="208"/>
      <c r="C319" s="248"/>
      <c r="D319" s="248"/>
      <c r="E319" s="208"/>
      <c r="F319" s="208"/>
      <c r="G319" s="208"/>
      <c r="H319" s="208"/>
      <c r="I319" s="208"/>
      <c r="J319" s="208"/>
      <c r="K319" s="208"/>
      <c r="L319" s="208"/>
      <c r="M319" s="208"/>
      <c r="N319" s="208"/>
      <c r="O319" s="208"/>
      <c r="P319" s="208"/>
      <c r="Q319" s="208"/>
      <c r="R319" s="208"/>
      <c r="S319" s="208"/>
      <c r="T319" s="208"/>
      <c r="U319" s="208"/>
      <c r="V319" s="208"/>
      <c r="W319" s="208"/>
      <c r="X319" s="208"/>
      <c r="Y319" s="208"/>
      <c r="Z319" s="208"/>
      <c r="AA319" s="208"/>
      <c r="AB319" s="208"/>
      <c r="AC319" s="208"/>
      <c r="AD319" s="208"/>
      <c r="AE319" s="208"/>
      <c r="AF319" s="208"/>
      <c r="AG319" s="208"/>
      <c r="AH319" s="208"/>
      <c r="AI319" s="208"/>
      <c r="AJ319" s="208"/>
      <c r="AK319" s="208"/>
      <c r="AL319" s="208"/>
      <c r="AM319" s="208"/>
      <c r="AN319" s="208"/>
      <c r="AO319" s="208"/>
      <c r="AP319" s="208"/>
      <c r="AQ319" s="208"/>
      <c r="AR319" s="208"/>
      <c r="AS319" s="208"/>
      <c r="AT319" s="208"/>
      <c r="AU319" s="208"/>
      <c r="AV319" s="208"/>
      <c r="AW319" s="208"/>
      <c r="AX319" s="208"/>
      <c r="AY319" s="208"/>
      <c r="AZ319" s="209"/>
      <c r="BA319" s="208"/>
      <c r="BB319" s="208"/>
      <c r="BC319" s="208"/>
      <c r="BD319" s="210"/>
      <c r="BE319" s="208"/>
      <c r="BF319" s="208"/>
      <c r="BG319" s="208"/>
      <c r="BH319" s="208"/>
      <c r="BI319" s="208"/>
      <c r="BJ319" s="208"/>
      <c r="BK319" s="208"/>
      <c r="BL319" s="208"/>
      <c r="BM319" s="208"/>
      <c r="BN319" s="208"/>
      <c r="BO319" s="208"/>
      <c r="BP319" s="208"/>
      <c r="BQ319" s="208"/>
      <c r="BR319" s="208"/>
      <c r="BS319" s="208"/>
      <c r="BT319" s="208"/>
      <c r="BU319" s="208"/>
      <c r="BV319" s="208"/>
      <c r="BW319" s="208"/>
      <c r="BX319" s="208"/>
      <c r="BY319" s="208"/>
    </row>
    <row r="320" spans="1:77">
      <c r="A320" s="227"/>
      <c r="B320" s="208"/>
      <c r="C320" s="248"/>
      <c r="D320" s="248"/>
      <c r="E320" s="208"/>
      <c r="F320" s="208"/>
      <c r="G320" s="208"/>
      <c r="H320" s="208"/>
      <c r="I320" s="208"/>
      <c r="J320" s="208"/>
      <c r="K320" s="208"/>
      <c r="L320" s="208"/>
      <c r="M320" s="208"/>
      <c r="N320" s="208"/>
      <c r="O320" s="208"/>
      <c r="P320" s="208"/>
      <c r="Q320" s="208"/>
      <c r="R320" s="208"/>
      <c r="S320" s="208"/>
      <c r="T320" s="208"/>
      <c r="U320" s="208"/>
      <c r="V320" s="208"/>
      <c r="W320" s="208"/>
      <c r="X320" s="208"/>
      <c r="Y320" s="208"/>
      <c r="Z320" s="208"/>
      <c r="AA320" s="208"/>
      <c r="AB320" s="208"/>
      <c r="AC320" s="208"/>
      <c r="AD320" s="208"/>
      <c r="AE320" s="208"/>
      <c r="AF320" s="208"/>
      <c r="AG320" s="208"/>
      <c r="AH320" s="208"/>
      <c r="AI320" s="208"/>
      <c r="AJ320" s="208"/>
      <c r="AK320" s="208"/>
      <c r="AL320" s="208"/>
      <c r="AM320" s="208"/>
      <c r="AN320" s="208"/>
      <c r="AO320" s="208"/>
      <c r="AP320" s="208"/>
      <c r="AQ320" s="208"/>
      <c r="AR320" s="208"/>
      <c r="AS320" s="208"/>
      <c r="AT320" s="208"/>
      <c r="AU320" s="208"/>
      <c r="AV320" s="208"/>
      <c r="AW320" s="208"/>
      <c r="AX320" s="208"/>
      <c r="AY320" s="208"/>
      <c r="AZ320" s="209"/>
      <c r="BA320" s="208"/>
      <c r="BB320" s="208"/>
      <c r="BC320" s="208"/>
      <c r="BD320" s="210"/>
      <c r="BE320" s="208"/>
      <c r="BF320" s="208"/>
      <c r="BG320" s="208"/>
      <c r="BH320" s="208"/>
      <c r="BI320" s="208"/>
      <c r="BJ320" s="208"/>
      <c r="BK320" s="208"/>
      <c r="BL320" s="208"/>
      <c r="BM320" s="208"/>
      <c r="BN320" s="208"/>
      <c r="BO320" s="208"/>
      <c r="BP320" s="208"/>
      <c r="BQ320" s="208"/>
      <c r="BR320" s="208"/>
      <c r="BS320" s="208"/>
      <c r="BT320" s="208"/>
      <c r="BU320" s="208"/>
      <c r="BV320" s="208"/>
      <c r="BW320" s="208"/>
      <c r="BX320" s="208"/>
      <c r="BY320" s="208"/>
    </row>
    <row r="321" spans="1:77">
      <c r="A321" s="227"/>
      <c r="B321" s="208"/>
      <c r="C321" s="248"/>
      <c r="D321" s="248"/>
      <c r="E321" s="208"/>
      <c r="F321" s="208"/>
      <c r="G321" s="208"/>
      <c r="H321" s="208"/>
      <c r="I321" s="208"/>
      <c r="J321" s="208"/>
      <c r="K321" s="208"/>
      <c r="L321" s="208"/>
      <c r="M321" s="208"/>
      <c r="N321" s="208"/>
      <c r="O321" s="208"/>
      <c r="P321" s="208"/>
      <c r="Q321" s="208"/>
      <c r="R321" s="208"/>
      <c r="S321" s="208"/>
      <c r="T321" s="208"/>
      <c r="U321" s="208"/>
      <c r="V321" s="208"/>
      <c r="W321" s="208"/>
      <c r="X321" s="208"/>
      <c r="Y321" s="208"/>
      <c r="Z321" s="208"/>
      <c r="AA321" s="208"/>
      <c r="AB321" s="208"/>
      <c r="AC321" s="208"/>
      <c r="AD321" s="208"/>
      <c r="AE321" s="208"/>
      <c r="AF321" s="208"/>
      <c r="AG321" s="208"/>
      <c r="AH321" s="208"/>
      <c r="AI321" s="208"/>
      <c r="AJ321" s="208"/>
      <c r="AK321" s="208"/>
      <c r="AL321" s="208"/>
      <c r="AM321" s="208"/>
      <c r="AN321" s="208"/>
      <c r="AO321" s="208"/>
      <c r="AP321" s="208"/>
      <c r="AQ321" s="208"/>
      <c r="AR321" s="208"/>
      <c r="AS321" s="208"/>
      <c r="AT321" s="208"/>
      <c r="AU321" s="208"/>
      <c r="AV321" s="208"/>
      <c r="AW321" s="208"/>
      <c r="AX321" s="208"/>
      <c r="AY321" s="208"/>
      <c r="AZ321" s="209"/>
      <c r="BA321" s="208"/>
      <c r="BB321" s="208"/>
      <c r="BC321" s="208"/>
      <c r="BD321" s="210"/>
      <c r="BE321" s="208"/>
      <c r="BF321" s="208"/>
      <c r="BG321" s="208"/>
      <c r="BH321" s="208"/>
      <c r="BI321" s="208"/>
      <c r="BJ321" s="208"/>
      <c r="BK321" s="208"/>
      <c r="BL321" s="208"/>
      <c r="BM321" s="208"/>
      <c r="BN321" s="208"/>
      <c r="BO321" s="208"/>
      <c r="BP321" s="208"/>
      <c r="BQ321" s="208"/>
      <c r="BR321" s="208"/>
      <c r="BS321" s="208"/>
      <c r="BT321" s="208"/>
      <c r="BU321" s="208"/>
      <c r="BV321" s="208"/>
      <c r="BW321" s="208"/>
      <c r="BX321" s="208"/>
      <c r="BY321" s="208"/>
    </row>
    <row r="322" spans="1:77">
      <c r="A322" s="227"/>
      <c r="B322" s="208"/>
      <c r="C322" s="248"/>
      <c r="D322" s="248"/>
      <c r="E322" s="208"/>
      <c r="F322" s="208"/>
      <c r="G322" s="208"/>
      <c r="H322" s="208"/>
      <c r="I322" s="208"/>
      <c r="J322" s="208"/>
      <c r="K322" s="208"/>
      <c r="L322" s="208"/>
      <c r="M322" s="208"/>
      <c r="N322" s="208"/>
      <c r="O322" s="208"/>
      <c r="P322" s="208"/>
      <c r="Q322" s="208"/>
      <c r="R322" s="208"/>
      <c r="S322" s="208"/>
      <c r="T322" s="208"/>
      <c r="U322" s="208"/>
      <c r="V322" s="208"/>
      <c r="W322" s="208"/>
      <c r="X322" s="208"/>
      <c r="Y322" s="208"/>
      <c r="Z322" s="208"/>
      <c r="AA322" s="208"/>
      <c r="AB322" s="208"/>
      <c r="AC322" s="208"/>
      <c r="AD322" s="208"/>
      <c r="AE322" s="208"/>
      <c r="AF322" s="208"/>
      <c r="AG322" s="208"/>
      <c r="AH322" s="208"/>
      <c r="AI322" s="208"/>
      <c r="AJ322" s="208"/>
      <c r="AK322" s="208"/>
      <c r="AL322" s="208"/>
      <c r="AM322" s="208"/>
      <c r="AN322" s="208"/>
      <c r="AO322" s="208"/>
      <c r="AP322" s="208"/>
      <c r="AQ322" s="208"/>
      <c r="AR322" s="208"/>
      <c r="AS322" s="208"/>
      <c r="AT322" s="208"/>
      <c r="AU322" s="208"/>
      <c r="AV322" s="208"/>
      <c r="AW322" s="208"/>
      <c r="AX322" s="208"/>
      <c r="AY322" s="208"/>
      <c r="AZ322" s="209"/>
      <c r="BA322" s="208"/>
      <c r="BB322" s="208"/>
      <c r="BC322" s="208"/>
      <c r="BD322" s="210"/>
      <c r="BE322" s="208"/>
      <c r="BF322" s="208"/>
      <c r="BG322" s="208"/>
      <c r="BH322" s="208"/>
      <c r="BI322" s="208"/>
      <c r="BJ322" s="208"/>
      <c r="BK322" s="208"/>
      <c r="BL322" s="208"/>
      <c r="BM322" s="208"/>
      <c r="BN322" s="208"/>
      <c r="BO322" s="208"/>
      <c r="BP322" s="208"/>
      <c r="BQ322" s="208"/>
      <c r="BR322" s="208"/>
      <c r="BS322" s="208"/>
      <c r="BT322" s="208"/>
      <c r="BU322" s="208"/>
      <c r="BV322" s="208"/>
      <c r="BW322" s="208"/>
      <c r="BX322" s="208"/>
      <c r="BY322" s="208"/>
    </row>
    <row r="323" spans="1:77">
      <c r="A323" s="227"/>
      <c r="B323" s="208"/>
      <c r="C323" s="248"/>
      <c r="D323" s="248"/>
      <c r="E323" s="208"/>
      <c r="F323" s="208"/>
      <c r="G323" s="208"/>
      <c r="H323" s="208"/>
      <c r="I323" s="208"/>
      <c r="J323" s="208"/>
      <c r="K323" s="208"/>
      <c r="L323" s="208"/>
      <c r="M323" s="208"/>
      <c r="N323" s="208"/>
      <c r="O323" s="208"/>
      <c r="P323" s="208"/>
      <c r="Q323" s="208"/>
      <c r="R323" s="208"/>
      <c r="S323" s="208"/>
      <c r="T323" s="208"/>
      <c r="U323" s="208"/>
      <c r="V323" s="208"/>
      <c r="W323" s="208"/>
      <c r="X323" s="208"/>
      <c r="Y323" s="208"/>
      <c r="Z323" s="208"/>
      <c r="AA323" s="208"/>
      <c r="AB323" s="208"/>
      <c r="AC323" s="208"/>
      <c r="AD323" s="208"/>
      <c r="AE323" s="208"/>
      <c r="AF323" s="208"/>
      <c r="AG323" s="208"/>
      <c r="AH323" s="208"/>
      <c r="AI323" s="208"/>
      <c r="AJ323" s="208"/>
      <c r="AK323" s="208"/>
      <c r="AL323" s="208"/>
      <c r="AM323" s="208"/>
      <c r="AN323" s="208"/>
      <c r="AO323" s="208"/>
      <c r="AP323" s="208"/>
      <c r="AQ323" s="208"/>
      <c r="AR323" s="208"/>
      <c r="AS323" s="208"/>
      <c r="AT323" s="208"/>
      <c r="AU323" s="208"/>
      <c r="AV323" s="208"/>
      <c r="AW323" s="208"/>
      <c r="AX323" s="208"/>
      <c r="AY323" s="208"/>
      <c r="AZ323" s="209"/>
      <c r="BA323" s="208"/>
      <c r="BB323" s="208"/>
      <c r="BC323" s="208"/>
      <c r="BD323" s="210"/>
      <c r="BE323" s="208"/>
      <c r="BF323" s="208"/>
      <c r="BG323" s="208"/>
      <c r="BH323" s="208"/>
      <c r="BI323" s="208"/>
      <c r="BJ323" s="208"/>
      <c r="BK323" s="208"/>
      <c r="BL323" s="208"/>
      <c r="BM323" s="208"/>
      <c r="BN323" s="208"/>
      <c r="BO323" s="208"/>
      <c r="BP323" s="208"/>
      <c r="BQ323" s="208"/>
      <c r="BR323" s="208"/>
      <c r="BS323" s="208"/>
      <c r="BT323" s="208"/>
      <c r="BU323" s="208"/>
      <c r="BV323" s="208"/>
      <c r="BW323" s="208"/>
      <c r="BX323" s="208"/>
      <c r="BY323" s="208"/>
    </row>
    <row r="324" spans="1:77">
      <c r="A324" s="227"/>
      <c r="B324" s="208"/>
      <c r="C324" s="248"/>
      <c r="D324" s="248"/>
      <c r="E324" s="208"/>
      <c r="F324" s="208"/>
      <c r="G324" s="208"/>
      <c r="H324" s="208"/>
      <c r="I324" s="208"/>
      <c r="J324" s="208"/>
      <c r="K324" s="208"/>
      <c r="L324" s="208"/>
      <c r="M324" s="208"/>
      <c r="N324" s="208"/>
      <c r="O324" s="208"/>
      <c r="P324" s="208"/>
      <c r="Q324" s="208"/>
      <c r="R324" s="208"/>
      <c r="S324" s="208"/>
      <c r="T324" s="208"/>
      <c r="U324" s="208"/>
      <c r="V324" s="208"/>
      <c r="W324" s="208"/>
      <c r="X324" s="208"/>
      <c r="Y324" s="208"/>
      <c r="Z324" s="208"/>
      <c r="AA324" s="208"/>
      <c r="AB324" s="208"/>
      <c r="AC324" s="208"/>
      <c r="AD324" s="208"/>
      <c r="AE324" s="208"/>
      <c r="AF324" s="208"/>
      <c r="AG324" s="208"/>
      <c r="AH324" s="208"/>
      <c r="AI324" s="208"/>
      <c r="AJ324" s="208"/>
      <c r="AK324" s="208"/>
      <c r="AL324" s="208"/>
      <c r="AM324" s="208"/>
      <c r="AN324" s="208"/>
      <c r="AO324" s="208"/>
      <c r="AP324" s="208"/>
      <c r="AQ324" s="208"/>
      <c r="AR324" s="208"/>
      <c r="AS324" s="208"/>
      <c r="AT324" s="208"/>
      <c r="AU324" s="208"/>
      <c r="AV324" s="208"/>
      <c r="AW324" s="208"/>
      <c r="AX324" s="208"/>
      <c r="AY324" s="208"/>
      <c r="AZ324" s="209"/>
      <c r="BA324" s="208"/>
      <c r="BB324" s="208"/>
      <c r="BC324" s="208"/>
      <c r="BD324" s="210"/>
      <c r="BE324" s="208"/>
      <c r="BF324" s="208"/>
      <c r="BG324" s="208"/>
      <c r="BH324" s="208"/>
      <c r="BI324" s="208"/>
      <c r="BJ324" s="208"/>
      <c r="BK324" s="208"/>
      <c r="BL324" s="208"/>
      <c r="BM324" s="208"/>
      <c r="BN324" s="208"/>
      <c r="BO324" s="208"/>
      <c r="BP324" s="208"/>
      <c r="BQ324" s="208"/>
      <c r="BR324" s="208"/>
      <c r="BS324" s="208"/>
      <c r="BT324" s="208"/>
      <c r="BU324" s="208"/>
      <c r="BV324" s="208"/>
      <c r="BW324" s="208"/>
      <c r="BX324" s="208"/>
      <c r="BY324" s="208"/>
    </row>
    <row r="325" spans="1:77">
      <c r="A325" s="227"/>
      <c r="B325" s="208"/>
      <c r="C325" s="248"/>
      <c r="D325" s="248"/>
      <c r="E325" s="208"/>
      <c r="F325" s="208"/>
      <c r="G325" s="208"/>
      <c r="H325" s="208"/>
      <c r="I325" s="208"/>
      <c r="J325" s="208"/>
      <c r="K325" s="208"/>
      <c r="L325" s="208"/>
      <c r="M325" s="208"/>
      <c r="N325" s="208"/>
      <c r="O325" s="208"/>
      <c r="P325" s="208"/>
      <c r="Q325" s="208"/>
      <c r="R325" s="208"/>
      <c r="S325" s="208"/>
      <c r="T325" s="208"/>
      <c r="U325" s="208"/>
      <c r="V325" s="208"/>
      <c r="W325" s="208"/>
      <c r="X325" s="208"/>
      <c r="Y325" s="208"/>
      <c r="Z325" s="208"/>
      <c r="AA325" s="208"/>
      <c r="AB325" s="208"/>
      <c r="AC325" s="208"/>
      <c r="AD325" s="208"/>
      <c r="AE325" s="208"/>
      <c r="AF325" s="208"/>
      <c r="AG325" s="208"/>
      <c r="AH325" s="208"/>
      <c r="AI325" s="208"/>
      <c r="AJ325" s="208"/>
      <c r="AK325" s="208"/>
      <c r="AL325" s="208"/>
      <c r="AM325" s="208"/>
      <c r="AN325" s="208"/>
      <c r="AO325" s="208"/>
      <c r="AP325" s="208"/>
      <c r="AQ325" s="208"/>
      <c r="AR325" s="208"/>
      <c r="AS325" s="208"/>
      <c r="AT325" s="208"/>
      <c r="AU325" s="208"/>
      <c r="AV325" s="208"/>
      <c r="AW325" s="208"/>
      <c r="AX325" s="208"/>
      <c r="AY325" s="208"/>
      <c r="AZ325" s="209"/>
      <c r="BA325" s="208"/>
      <c r="BB325" s="208"/>
      <c r="BC325" s="208"/>
      <c r="BD325" s="210"/>
      <c r="BE325" s="208"/>
      <c r="BF325" s="208"/>
      <c r="BG325" s="208"/>
      <c r="BH325" s="208"/>
      <c r="BI325" s="208"/>
      <c r="BJ325" s="208"/>
      <c r="BK325" s="208"/>
      <c r="BL325" s="208"/>
      <c r="BM325" s="208"/>
      <c r="BN325" s="208"/>
      <c r="BO325" s="208"/>
      <c r="BP325" s="208"/>
      <c r="BQ325" s="208"/>
      <c r="BR325" s="208"/>
      <c r="BS325" s="208"/>
      <c r="BT325" s="208"/>
      <c r="BU325" s="208"/>
      <c r="BV325" s="208"/>
      <c r="BW325" s="208"/>
      <c r="BX325" s="208"/>
      <c r="BY325" s="208"/>
    </row>
    <row r="326" spans="1:77">
      <c r="A326" s="227"/>
      <c r="B326" s="208"/>
      <c r="C326" s="248"/>
      <c r="D326" s="248"/>
      <c r="E326" s="208"/>
      <c r="F326" s="208"/>
      <c r="G326" s="208"/>
      <c r="H326" s="208"/>
      <c r="I326" s="208"/>
      <c r="J326" s="208"/>
      <c r="K326" s="208"/>
      <c r="L326" s="208"/>
      <c r="M326" s="208"/>
      <c r="N326" s="208"/>
      <c r="O326" s="208"/>
      <c r="P326" s="208"/>
      <c r="Q326" s="208"/>
      <c r="R326" s="208"/>
      <c r="S326" s="208"/>
      <c r="T326" s="208"/>
      <c r="U326" s="208"/>
      <c r="V326" s="208"/>
      <c r="W326" s="208"/>
      <c r="X326" s="208"/>
      <c r="Y326" s="208"/>
      <c r="Z326" s="208"/>
      <c r="AA326" s="208"/>
      <c r="AB326" s="208"/>
      <c r="AC326" s="208"/>
      <c r="AD326" s="208"/>
      <c r="AE326" s="208"/>
      <c r="AF326" s="208"/>
      <c r="AG326" s="208"/>
      <c r="AH326" s="208"/>
      <c r="AI326" s="208"/>
      <c r="AJ326" s="208"/>
      <c r="AK326" s="208"/>
      <c r="AL326" s="208"/>
      <c r="AM326" s="208"/>
      <c r="AN326" s="208"/>
      <c r="AO326" s="208"/>
      <c r="AP326" s="208"/>
      <c r="AQ326" s="208"/>
      <c r="AR326" s="208"/>
      <c r="AS326" s="208"/>
      <c r="AT326" s="208"/>
      <c r="AU326" s="208"/>
      <c r="AV326" s="208"/>
      <c r="AW326" s="208"/>
      <c r="AX326" s="208"/>
      <c r="AY326" s="208"/>
      <c r="AZ326" s="209"/>
      <c r="BA326" s="208"/>
      <c r="BB326" s="208"/>
      <c r="BC326" s="208"/>
      <c r="BD326" s="210"/>
      <c r="BE326" s="208"/>
      <c r="BF326" s="208"/>
      <c r="BG326" s="208"/>
      <c r="BH326" s="208"/>
      <c r="BI326" s="208"/>
      <c r="BJ326" s="208"/>
      <c r="BK326" s="208"/>
      <c r="BL326" s="208"/>
      <c r="BM326" s="208"/>
      <c r="BN326" s="208"/>
      <c r="BO326" s="208"/>
      <c r="BP326" s="208"/>
      <c r="BQ326" s="208"/>
      <c r="BR326" s="208"/>
      <c r="BS326" s="208"/>
      <c r="BT326" s="208"/>
      <c r="BU326" s="208"/>
      <c r="BV326" s="208"/>
      <c r="BW326" s="208"/>
      <c r="BX326" s="208"/>
      <c r="BY326" s="208"/>
    </row>
    <row r="327" spans="1:77">
      <c r="A327" s="227"/>
      <c r="B327" s="208"/>
      <c r="C327" s="248"/>
      <c r="D327" s="248"/>
      <c r="E327" s="208"/>
      <c r="F327" s="208"/>
      <c r="G327" s="208"/>
      <c r="H327" s="208"/>
      <c r="I327" s="208"/>
      <c r="J327" s="208"/>
      <c r="K327" s="208"/>
      <c r="L327" s="208"/>
      <c r="M327" s="208"/>
      <c r="N327" s="208"/>
      <c r="O327" s="208"/>
      <c r="P327" s="208"/>
      <c r="Q327" s="208"/>
      <c r="R327" s="208"/>
      <c r="S327" s="208"/>
      <c r="T327" s="208"/>
      <c r="U327" s="208"/>
      <c r="V327" s="208"/>
      <c r="W327" s="208"/>
      <c r="X327" s="208"/>
      <c r="Y327" s="208"/>
      <c r="Z327" s="208"/>
      <c r="AA327" s="208"/>
      <c r="AB327" s="208"/>
      <c r="AC327" s="208"/>
      <c r="AD327" s="208"/>
      <c r="AE327" s="208"/>
      <c r="AF327" s="208"/>
      <c r="AG327" s="208"/>
      <c r="AH327" s="208"/>
      <c r="AI327" s="208"/>
      <c r="AJ327" s="208"/>
      <c r="AK327" s="208"/>
      <c r="AL327" s="208"/>
      <c r="AM327" s="208"/>
      <c r="AN327" s="208"/>
      <c r="AO327" s="208"/>
      <c r="AP327" s="208"/>
      <c r="AQ327" s="208"/>
      <c r="AR327" s="208"/>
      <c r="AS327" s="208"/>
      <c r="AT327" s="208"/>
      <c r="AU327" s="208"/>
      <c r="AV327" s="208"/>
      <c r="AW327" s="208"/>
      <c r="AX327" s="208"/>
      <c r="AY327" s="208"/>
      <c r="AZ327" s="209"/>
      <c r="BA327" s="208"/>
      <c r="BB327" s="208"/>
      <c r="BC327" s="208"/>
      <c r="BD327" s="210"/>
      <c r="BE327" s="208"/>
      <c r="BF327" s="208"/>
      <c r="BG327" s="208"/>
      <c r="BH327" s="208"/>
      <c r="BI327" s="208"/>
      <c r="BJ327" s="208"/>
      <c r="BK327" s="208"/>
      <c r="BL327" s="208"/>
      <c r="BM327" s="208"/>
      <c r="BN327" s="208"/>
      <c r="BO327" s="208"/>
      <c r="BP327" s="208"/>
      <c r="BQ327" s="208"/>
      <c r="BR327" s="208"/>
      <c r="BS327" s="208"/>
      <c r="BT327" s="208"/>
      <c r="BU327" s="208"/>
      <c r="BV327" s="208"/>
      <c r="BW327" s="208"/>
      <c r="BX327" s="208"/>
      <c r="BY327" s="208"/>
    </row>
    <row r="328" spans="1:77">
      <c r="A328" s="227"/>
      <c r="B328" s="208"/>
      <c r="C328" s="248"/>
      <c r="D328" s="248"/>
      <c r="E328" s="208"/>
      <c r="F328" s="208"/>
      <c r="G328" s="208"/>
      <c r="H328" s="208"/>
      <c r="I328" s="208"/>
      <c r="J328" s="208"/>
      <c r="K328" s="208"/>
      <c r="L328" s="208"/>
      <c r="M328" s="208"/>
      <c r="N328" s="208"/>
      <c r="O328" s="208"/>
      <c r="P328" s="208"/>
      <c r="Q328" s="208"/>
      <c r="R328" s="208"/>
      <c r="S328" s="208"/>
      <c r="T328" s="208"/>
      <c r="U328" s="208"/>
      <c r="V328" s="208"/>
      <c r="W328" s="208"/>
      <c r="X328" s="208"/>
      <c r="Y328" s="208"/>
      <c r="Z328" s="208"/>
      <c r="AA328" s="208"/>
      <c r="AB328" s="208"/>
      <c r="AC328" s="208"/>
      <c r="AD328" s="208"/>
      <c r="AE328" s="208"/>
      <c r="AF328" s="208"/>
      <c r="AG328" s="208"/>
      <c r="AH328" s="208"/>
      <c r="AI328" s="208"/>
      <c r="AJ328" s="208"/>
      <c r="AK328" s="208"/>
      <c r="AL328" s="208"/>
      <c r="AM328" s="208"/>
      <c r="AN328" s="208"/>
      <c r="AO328" s="208"/>
      <c r="AP328" s="208"/>
      <c r="AQ328" s="208"/>
      <c r="AR328" s="208"/>
      <c r="AS328" s="208"/>
      <c r="AT328" s="208"/>
      <c r="AU328" s="208"/>
      <c r="AV328" s="208"/>
      <c r="AW328" s="208"/>
      <c r="AX328" s="208"/>
      <c r="AY328" s="208"/>
      <c r="AZ328" s="209"/>
      <c r="BA328" s="208"/>
      <c r="BB328" s="208"/>
      <c r="BC328" s="208"/>
      <c r="BD328" s="210"/>
      <c r="BE328" s="208"/>
      <c r="BF328" s="208"/>
      <c r="BG328" s="208"/>
      <c r="BH328" s="208"/>
      <c r="BI328" s="208"/>
      <c r="BJ328" s="208"/>
      <c r="BK328" s="208"/>
      <c r="BL328" s="208"/>
      <c r="BM328" s="208"/>
      <c r="BN328" s="208"/>
      <c r="BO328" s="208"/>
      <c r="BP328" s="208"/>
      <c r="BQ328" s="208"/>
      <c r="BR328" s="208"/>
      <c r="BS328" s="208"/>
      <c r="BT328" s="208"/>
      <c r="BU328" s="208"/>
      <c r="BV328" s="208"/>
      <c r="BW328" s="208"/>
      <c r="BX328" s="208"/>
      <c r="BY328" s="208"/>
    </row>
    <row r="329" spans="1:77">
      <c r="A329" s="227"/>
      <c r="B329" s="208"/>
      <c r="C329" s="248"/>
      <c r="D329" s="248"/>
      <c r="E329" s="208"/>
      <c r="F329" s="208"/>
      <c r="G329" s="208"/>
      <c r="H329" s="208"/>
      <c r="I329" s="208"/>
      <c r="J329" s="208"/>
      <c r="K329" s="208"/>
      <c r="L329" s="208"/>
      <c r="M329" s="208"/>
      <c r="N329" s="208"/>
      <c r="O329" s="208"/>
      <c r="P329" s="208"/>
      <c r="Q329" s="208"/>
      <c r="R329" s="208"/>
      <c r="S329" s="208"/>
      <c r="T329" s="208"/>
      <c r="U329" s="208"/>
      <c r="V329" s="208"/>
      <c r="W329" s="208"/>
      <c r="X329" s="208"/>
      <c r="Y329" s="208"/>
      <c r="Z329" s="208"/>
      <c r="AA329" s="208"/>
      <c r="AB329" s="208"/>
      <c r="AC329" s="208"/>
      <c r="AD329" s="208"/>
      <c r="AE329" s="208"/>
      <c r="AF329" s="208"/>
      <c r="AG329" s="208"/>
      <c r="AH329" s="208"/>
      <c r="AI329" s="208"/>
      <c r="AJ329" s="208"/>
      <c r="AK329" s="208"/>
      <c r="AL329" s="208"/>
      <c r="AM329" s="208"/>
      <c r="AN329" s="208"/>
      <c r="AO329" s="208"/>
      <c r="AP329" s="208"/>
      <c r="AQ329" s="208"/>
      <c r="AR329" s="208"/>
      <c r="AS329" s="208"/>
      <c r="AT329" s="208"/>
      <c r="AU329" s="208"/>
      <c r="AV329" s="208"/>
      <c r="AW329" s="208"/>
      <c r="AX329" s="208"/>
      <c r="AY329" s="208"/>
      <c r="AZ329" s="209"/>
      <c r="BA329" s="208"/>
      <c r="BB329" s="208"/>
      <c r="BC329" s="208"/>
      <c r="BD329" s="210"/>
      <c r="BE329" s="208"/>
      <c r="BF329" s="208"/>
      <c r="BG329" s="208"/>
      <c r="BH329" s="208"/>
      <c r="BI329" s="208"/>
      <c r="BJ329" s="208"/>
      <c r="BK329" s="208"/>
      <c r="BL329" s="208"/>
      <c r="BM329" s="208"/>
      <c r="BN329" s="208"/>
      <c r="BO329" s="208"/>
      <c r="BP329" s="208"/>
      <c r="BQ329" s="208"/>
      <c r="BR329" s="208"/>
      <c r="BS329" s="208"/>
      <c r="BT329" s="208"/>
      <c r="BU329" s="208"/>
      <c r="BV329" s="208"/>
      <c r="BW329" s="208"/>
      <c r="BX329" s="208"/>
      <c r="BY329" s="208"/>
    </row>
    <row r="330" spans="1:77">
      <c r="A330" s="227"/>
      <c r="B330" s="208"/>
      <c r="C330" s="248"/>
      <c r="D330" s="248"/>
      <c r="E330" s="208"/>
      <c r="F330" s="208"/>
      <c r="G330" s="208"/>
      <c r="H330" s="208"/>
      <c r="I330" s="208"/>
      <c r="J330" s="208"/>
      <c r="K330" s="208"/>
      <c r="L330" s="208"/>
      <c r="M330" s="208"/>
      <c r="N330" s="208"/>
      <c r="O330" s="208"/>
      <c r="P330" s="208"/>
      <c r="Q330" s="208"/>
      <c r="R330" s="208"/>
      <c r="S330" s="208"/>
      <c r="T330" s="208"/>
      <c r="U330" s="208"/>
      <c r="V330" s="208"/>
      <c r="W330" s="208"/>
      <c r="X330" s="208"/>
      <c r="Y330" s="208"/>
      <c r="Z330" s="208"/>
      <c r="AA330" s="208"/>
      <c r="AB330" s="208"/>
      <c r="AC330" s="208"/>
      <c r="AD330" s="208"/>
      <c r="AE330" s="208"/>
      <c r="AF330" s="208"/>
      <c r="AG330" s="208"/>
      <c r="AH330" s="208"/>
      <c r="AI330" s="208"/>
      <c r="AJ330" s="208"/>
      <c r="AK330" s="208"/>
      <c r="AL330" s="208"/>
      <c r="AM330" s="208"/>
      <c r="AN330" s="208"/>
      <c r="AO330" s="208"/>
      <c r="AP330" s="208"/>
      <c r="AQ330" s="208"/>
      <c r="AR330" s="208"/>
      <c r="AS330" s="208"/>
      <c r="AT330" s="208"/>
      <c r="AU330" s="208"/>
      <c r="AV330" s="208"/>
      <c r="AW330" s="208"/>
      <c r="AX330" s="208"/>
      <c r="AY330" s="208"/>
      <c r="AZ330" s="209"/>
      <c r="BA330" s="208"/>
      <c r="BB330" s="208"/>
      <c r="BC330" s="208"/>
      <c r="BD330" s="210"/>
      <c r="BE330" s="208"/>
      <c r="BF330" s="208"/>
      <c r="BG330" s="208"/>
      <c r="BH330" s="208"/>
      <c r="BI330" s="208"/>
      <c r="BJ330" s="208"/>
      <c r="BK330" s="208"/>
      <c r="BL330" s="208"/>
      <c r="BM330" s="208"/>
      <c r="BN330" s="208"/>
      <c r="BO330" s="208"/>
      <c r="BP330" s="208"/>
      <c r="BQ330" s="208"/>
      <c r="BR330" s="208"/>
      <c r="BS330" s="208"/>
      <c r="BT330" s="208"/>
      <c r="BU330" s="208"/>
      <c r="BV330" s="208"/>
      <c r="BW330" s="208"/>
      <c r="BX330" s="208"/>
      <c r="BY330" s="208"/>
    </row>
    <row r="331" spans="1:77">
      <c r="A331" s="227"/>
      <c r="B331" s="208"/>
      <c r="C331" s="248"/>
      <c r="D331" s="248"/>
      <c r="E331" s="208"/>
      <c r="F331" s="208"/>
      <c r="G331" s="208"/>
      <c r="H331" s="208"/>
      <c r="I331" s="208"/>
      <c r="J331" s="208"/>
      <c r="K331" s="208"/>
      <c r="L331" s="208"/>
      <c r="M331" s="208"/>
      <c r="N331" s="208"/>
      <c r="O331" s="208"/>
      <c r="P331" s="208"/>
      <c r="Q331" s="208"/>
      <c r="R331" s="208"/>
      <c r="S331" s="208"/>
      <c r="T331" s="208"/>
      <c r="U331" s="208"/>
      <c r="V331" s="208"/>
      <c r="W331" s="208"/>
      <c r="X331" s="208"/>
      <c r="Y331" s="208"/>
      <c r="Z331" s="208"/>
      <c r="AA331" s="208"/>
      <c r="AB331" s="208"/>
      <c r="AC331" s="208"/>
      <c r="AD331" s="208"/>
      <c r="AE331" s="208"/>
      <c r="AF331" s="208"/>
      <c r="AG331" s="208"/>
      <c r="AH331" s="208"/>
      <c r="AI331" s="208"/>
      <c r="AJ331" s="208"/>
      <c r="AK331" s="208"/>
      <c r="AL331" s="208"/>
      <c r="AM331" s="208"/>
      <c r="AN331" s="208"/>
      <c r="AO331" s="208"/>
      <c r="AP331" s="208"/>
      <c r="AQ331" s="208"/>
      <c r="AR331" s="208"/>
      <c r="AS331" s="208"/>
      <c r="AT331" s="208"/>
      <c r="AU331" s="208"/>
      <c r="AV331" s="208"/>
      <c r="AW331" s="208"/>
      <c r="AX331" s="208"/>
      <c r="AY331" s="208"/>
      <c r="AZ331" s="209"/>
      <c r="BA331" s="208"/>
      <c r="BB331" s="208"/>
      <c r="BC331" s="208"/>
      <c r="BD331" s="210"/>
      <c r="BE331" s="208"/>
      <c r="BF331" s="208"/>
      <c r="BG331" s="208"/>
      <c r="BH331" s="208"/>
      <c r="BI331" s="208"/>
      <c r="BJ331" s="208"/>
      <c r="BK331" s="208"/>
      <c r="BL331" s="208"/>
      <c r="BM331" s="208"/>
      <c r="BN331" s="208"/>
      <c r="BO331" s="208"/>
      <c r="BP331" s="208"/>
      <c r="BQ331" s="208"/>
      <c r="BR331" s="208"/>
      <c r="BS331" s="208"/>
      <c r="BT331" s="208"/>
      <c r="BU331" s="208"/>
      <c r="BV331" s="208"/>
      <c r="BW331" s="208"/>
      <c r="BX331" s="208"/>
      <c r="BY331" s="208"/>
    </row>
    <row r="332" spans="1:77">
      <c r="A332" s="227"/>
      <c r="B332" s="208"/>
      <c r="C332" s="248"/>
      <c r="D332" s="248"/>
      <c r="E332" s="208"/>
      <c r="F332" s="208"/>
      <c r="G332" s="208"/>
      <c r="H332" s="208"/>
      <c r="I332" s="208"/>
      <c r="J332" s="208"/>
      <c r="K332" s="208"/>
      <c r="L332" s="208"/>
      <c r="M332" s="208"/>
      <c r="N332" s="208"/>
      <c r="O332" s="208"/>
      <c r="P332" s="208"/>
      <c r="Q332" s="208"/>
      <c r="R332" s="208"/>
      <c r="S332" s="208"/>
      <c r="T332" s="208"/>
      <c r="U332" s="208"/>
      <c r="V332" s="208"/>
      <c r="W332" s="208"/>
      <c r="X332" s="208"/>
      <c r="Y332" s="208"/>
      <c r="Z332" s="208"/>
      <c r="AA332" s="208"/>
      <c r="AB332" s="208"/>
      <c r="AC332" s="208"/>
      <c r="AD332" s="208"/>
      <c r="AE332" s="208"/>
      <c r="AF332" s="208"/>
      <c r="AG332" s="208"/>
      <c r="AH332" s="208"/>
      <c r="AI332" s="208"/>
      <c r="AJ332" s="208"/>
      <c r="AK332" s="208"/>
      <c r="AL332" s="208"/>
      <c r="AM332" s="208"/>
      <c r="AN332" s="208"/>
      <c r="AO332" s="208"/>
      <c r="AP332" s="208"/>
      <c r="AQ332" s="208"/>
      <c r="AR332" s="208"/>
      <c r="AS332" s="208"/>
      <c r="AT332" s="208"/>
      <c r="AU332" s="208"/>
      <c r="AV332" s="208"/>
      <c r="AW332" s="208"/>
      <c r="AX332" s="208"/>
      <c r="AY332" s="208"/>
      <c r="AZ332" s="209"/>
      <c r="BA332" s="208"/>
      <c r="BB332" s="208"/>
      <c r="BC332" s="208"/>
      <c r="BD332" s="210"/>
      <c r="BE332" s="208"/>
      <c r="BF332" s="208"/>
      <c r="BG332" s="208"/>
      <c r="BH332" s="208"/>
      <c r="BI332" s="208"/>
      <c r="BJ332" s="208"/>
      <c r="BK332" s="208"/>
      <c r="BL332" s="208"/>
      <c r="BM332" s="208"/>
      <c r="BN332" s="208"/>
      <c r="BO332" s="208"/>
      <c r="BP332" s="208"/>
      <c r="BQ332" s="208"/>
      <c r="BR332" s="208"/>
      <c r="BS332" s="208"/>
      <c r="BT332" s="208"/>
      <c r="BU332" s="208"/>
      <c r="BV332" s="208"/>
      <c r="BW332" s="208"/>
      <c r="BX332" s="208"/>
      <c r="BY332" s="208"/>
    </row>
    <row r="333" spans="1:77">
      <c r="A333" s="227"/>
      <c r="B333" s="208"/>
      <c r="C333" s="248"/>
      <c r="D333" s="248"/>
      <c r="E333" s="208"/>
      <c r="F333" s="208"/>
      <c r="G333" s="208"/>
      <c r="H333" s="208"/>
      <c r="I333" s="208"/>
      <c r="J333" s="208"/>
      <c r="K333" s="208"/>
      <c r="L333" s="208"/>
      <c r="M333" s="208"/>
      <c r="N333" s="208"/>
      <c r="O333" s="208"/>
      <c r="P333" s="208"/>
      <c r="Q333" s="208"/>
      <c r="R333" s="208"/>
      <c r="S333" s="208"/>
      <c r="T333" s="208"/>
      <c r="U333" s="208"/>
      <c r="V333" s="208"/>
      <c r="W333" s="208"/>
      <c r="X333" s="208"/>
      <c r="Y333" s="208"/>
      <c r="Z333" s="208"/>
      <c r="AA333" s="208"/>
      <c r="AB333" s="208"/>
      <c r="AC333" s="208"/>
      <c r="AD333" s="208"/>
      <c r="AE333" s="208"/>
      <c r="AF333" s="208"/>
      <c r="AG333" s="208"/>
      <c r="AH333" s="208"/>
      <c r="AI333" s="208"/>
      <c r="AJ333" s="208"/>
      <c r="AK333" s="208"/>
      <c r="AL333" s="208"/>
      <c r="AM333" s="208"/>
      <c r="AN333" s="208"/>
      <c r="AO333" s="208"/>
      <c r="AP333" s="208"/>
      <c r="AQ333" s="208"/>
      <c r="AR333" s="208"/>
      <c r="AS333" s="208"/>
      <c r="AT333" s="208"/>
      <c r="AU333" s="208"/>
      <c r="AV333" s="208"/>
      <c r="AW333" s="208"/>
      <c r="AX333" s="208"/>
      <c r="AY333" s="208"/>
      <c r="AZ333" s="209"/>
      <c r="BA333" s="208"/>
      <c r="BB333" s="208"/>
      <c r="BC333" s="208"/>
      <c r="BD333" s="210"/>
      <c r="BE333" s="208"/>
      <c r="BF333" s="208"/>
      <c r="BG333" s="208"/>
      <c r="BH333" s="208"/>
      <c r="BI333" s="208"/>
      <c r="BJ333" s="208"/>
      <c r="BK333" s="208"/>
      <c r="BL333" s="208"/>
      <c r="BM333" s="208"/>
      <c r="BN333" s="208"/>
      <c r="BO333" s="208"/>
      <c r="BP333" s="208"/>
      <c r="BQ333" s="208"/>
      <c r="BR333" s="208"/>
      <c r="BS333" s="208"/>
      <c r="BT333" s="208"/>
      <c r="BU333" s="208"/>
      <c r="BV333" s="208"/>
      <c r="BW333" s="208"/>
      <c r="BX333" s="208"/>
      <c r="BY333" s="208"/>
    </row>
    <row r="334" spans="1:77">
      <c r="A334" s="227"/>
      <c r="B334" s="208"/>
      <c r="C334" s="248"/>
      <c r="D334" s="248"/>
      <c r="E334" s="208"/>
      <c r="F334" s="208"/>
      <c r="G334" s="208"/>
      <c r="H334" s="208"/>
      <c r="I334" s="208"/>
      <c r="J334" s="208"/>
      <c r="K334" s="208"/>
      <c r="L334" s="208"/>
      <c r="M334" s="208"/>
      <c r="N334" s="208"/>
      <c r="O334" s="208"/>
      <c r="P334" s="208"/>
      <c r="Q334" s="208"/>
      <c r="R334" s="208"/>
      <c r="S334" s="208"/>
      <c r="T334" s="208"/>
      <c r="U334" s="208"/>
      <c r="V334" s="208"/>
      <c r="W334" s="208"/>
      <c r="X334" s="208"/>
      <c r="Y334" s="208"/>
      <c r="Z334" s="208"/>
      <c r="AA334" s="208"/>
      <c r="AB334" s="208"/>
      <c r="AC334" s="208"/>
      <c r="AD334" s="208"/>
      <c r="AE334" s="208"/>
      <c r="AF334" s="208"/>
      <c r="AG334" s="208"/>
      <c r="AH334" s="208"/>
      <c r="AI334" s="208"/>
      <c r="AJ334" s="208"/>
      <c r="AK334" s="208"/>
      <c r="AL334" s="208"/>
      <c r="AM334" s="208"/>
      <c r="AN334" s="208"/>
      <c r="AO334" s="208"/>
      <c r="AP334" s="208"/>
      <c r="AQ334" s="208"/>
      <c r="AR334" s="208"/>
      <c r="AS334" s="208"/>
      <c r="AT334" s="208"/>
      <c r="AU334" s="208"/>
      <c r="AV334" s="208"/>
      <c r="AW334" s="208"/>
      <c r="AX334" s="208"/>
      <c r="AY334" s="208"/>
      <c r="AZ334" s="209"/>
      <c r="BA334" s="208"/>
      <c r="BB334" s="208"/>
      <c r="BC334" s="208"/>
      <c r="BD334" s="210"/>
      <c r="BE334" s="208"/>
      <c r="BF334" s="208"/>
      <c r="BG334" s="208"/>
      <c r="BH334" s="208"/>
      <c r="BI334" s="208"/>
      <c r="BJ334" s="208"/>
      <c r="BK334" s="208"/>
      <c r="BL334" s="208"/>
      <c r="BM334" s="208"/>
      <c r="BN334" s="208"/>
      <c r="BO334" s="208"/>
      <c r="BP334" s="208"/>
      <c r="BQ334" s="208"/>
      <c r="BR334" s="208"/>
      <c r="BS334" s="208"/>
      <c r="BT334" s="208"/>
      <c r="BU334" s="208"/>
      <c r="BV334" s="208"/>
      <c r="BW334" s="208"/>
      <c r="BX334" s="208"/>
      <c r="BY334" s="208"/>
    </row>
    <row r="335" spans="1:77">
      <c r="A335" s="227"/>
      <c r="B335" s="208"/>
      <c r="C335" s="248"/>
      <c r="D335" s="248"/>
      <c r="E335" s="208"/>
      <c r="F335" s="208"/>
      <c r="G335" s="208"/>
      <c r="H335" s="208"/>
      <c r="I335" s="208"/>
      <c r="J335" s="208"/>
      <c r="K335" s="208"/>
      <c r="L335" s="208"/>
      <c r="M335" s="208"/>
      <c r="N335" s="208"/>
      <c r="O335" s="208"/>
      <c r="P335" s="208"/>
      <c r="Q335" s="208"/>
      <c r="R335" s="208"/>
      <c r="S335" s="208"/>
      <c r="T335" s="208"/>
      <c r="U335" s="208"/>
      <c r="V335" s="208"/>
      <c r="W335" s="208"/>
      <c r="X335" s="208"/>
      <c r="Y335" s="208"/>
      <c r="Z335" s="208"/>
      <c r="AA335" s="208"/>
      <c r="AB335" s="208"/>
      <c r="AC335" s="208"/>
      <c r="AD335" s="208"/>
      <c r="AE335" s="208"/>
      <c r="AF335" s="208"/>
      <c r="AG335" s="208"/>
      <c r="AH335" s="208"/>
      <c r="AI335" s="208"/>
      <c r="AJ335" s="208"/>
      <c r="AK335" s="208"/>
      <c r="AL335" s="208"/>
      <c r="AM335" s="208"/>
      <c r="AN335" s="208"/>
      <c r="AO335" s="208"/>
      <c r="AP335" s="208"/>
      <c r="AQ335" s="208"/>
      <c r="AR335" s="208"/>
      <c r="AS335" s="208"/>
      <c r="AT335" s="208"/>
      <c r="AU335" s="208"/>
      <c r="AV335" s="208"/>
      <c r="AW335" s="208"/>
      <c r="AX335" s="208"/>
      <c r="AY335" s="208"/>
      <c r="AZ335" s="209"/>
      <c r="BA335" s="208"/>
      <c r="BB335" s="208"/>
      <c r="BC335" s="208"/>
      <c r="BD335" s="210"/>
      <c r="BE335" s="208"/>
      <c r="BF335" s="208"/>
      <c r="BG335" s="208"/>
      <c r="BH335" s="208"/>
      <c r="BI335" s="208"/>
      <c r="BJ335" s="208"/>
      <c r="BK335" s="208"/>
      <c r="BL335" s="208"/>
      <c r="BM335" s="208"/>
      <c r="BN335" s="208"/>
      <c r="BO335" s="208"/>
      <c r="BP335" s="208"/>
      <c r="BQ335" s="208"/>
      <c r="BR335" s="208"/>
      <c r="BS335" s="208"/>
      <c r="BT335" s="208"/>
      <c r="BU335" s="208"/>
      <c r="BV335" s="208"/>
      <c r="BW335" s="208"/>
      <c r="BX335" s="208"/>
      <c r="BY335" s="208"/>
    </row>
    <row r="336" spans="1:77">
      <c r="A336" s="227"/>
      <c r="B336" s="208"/>
      <c r="C336" s="248"/>
      <c r="D336" s="248"/>
      <c r="E336" s="208"/>
      <c r="F336" s="208"/>
      <c r="G336" s="208"/>
      <c r="H336" s="208"/>
      <c r="I336" s="208"/>
      <c r="J336" s="208"/>
      <c r="K336" s="208"/>
      <c r="L336" s="208"/>
      <c r="M336" s="208"/>
      <c r="N336" s="208"/>
      <c r="O336" s="208"/>
      <c r="P336" s="208"/>
      <c r="Q336" s="208"/>
      <c r="R336" s="208"/>
      <c r="S336" s="208"/>
      <c r="T336" s="208"/>
      <c r="U336" s="208"/>
      <c r="V336" s="208"/>
      <c r="W336" s="208"/>
      <c r="X336" s="208"/>
      <c r="Y336" s="208"/>
      <c r="Z336" s="208"/>
      <c r="AA336" s="208"/>
      <c r="AB336" s="208"/>
      <c r="AC336" s="208"/>
      <c r="AD336" s="208"/>
      <c r="AE336" s="208"/>
      <c r="AF336" s="208"/>
      <c r="AG336" s="208"/>
      <c r="AH336" s="208"/>
      <c r="AI336" s="208"/>
      <c r="AJ336" s="208"/>
      <c r="AK336" s="208"/>
      <c r="AL336" s="208"/>
      <c r="AM336" s="208"/>
      <c r="AN336" s="208"/>
      <c r="AO336" s="208"/>
      <c r="AP336" s="208"/>
      <c r="AQ336" s="208"/>
      <c r="AR336" s="208"/>
      <c r="AS336" s="208"/>
      <c r="AT336" s="208"/>
      <c r="AU336" s="208"/>
      <c r="AV336" s="208"/>
      <c r="AW336" s="208"/>
      <c r="AX336" s="208"/>
      <c r="AY336" s="208"/>
      <c r="AZ336" s="209"/>
      <c r="BA336" s="208"/>
      <c r="BB336" s="208"/>
      <c r="BC336" s="208"/>
      <c r="BD336" s="210"/>
      <c r="BE336" s="208"/>
      <c r="BF336" s="208"/>
      <c r="BG336" s="208"/>
      <c r="BH336" s="208"/>
      <c r="BI336" s="208"/>
      <c r="BJ336" s="208"/>
      <c r="BK336" s="208"/>
      <c r="BL336" s="208"/>
      <c r="BM336" s="208"/>
      <c r="BN336" s="208"/>
      <c r="BO336" s="208"/>
      <c r="BP336" s="208"/>
      <c r="BQ336" s="208"/>
      <c r="BR336" s="208"/>
      <c r="BS336" s="208"/>
      <c r="BT336" s="208"/>
      <c r="BU336" s="208"/>
      <c r="BV336" s="208"/>
      <c r="BW336" s="208"/>
      <c r="BX336" s="208"/>
      <c r="BY336" s="208"/>
    </row>
    <row r="337" spans="1:77">
      <c r="A337" s="227"/>
      <c r="B337" s="208"/>
      <c r="C337" s="248"/>
      <c r="D337" s="248"/>
      <c r="E337" s="208"/>
      <c r="F337" s="208"/>
      <c r="G337" s="208"/>
      <c r="H337" s="208"/>
      <c r="I337" s="208"/>
      <c r="J337" s="208"/>
      <c r="K337" s="208"/>
      <c r="L337" s="208"/>
      <c r="M337" s="208"/>
      <c r="N337" s="208"/>
      <c r="O337" s="208"/>
      <c r="P337" s="208"/>
      <c r="Q337" s="208"/>
      <c r="R337" s="208"/>
      <c r="S337" s="208"/>
      <c r="T337" s="208"/>
      <c r="U337" s="208"/>
      <c r="V337" s="208"/>
      <c r="W337" s="208"/>
      <c r="X337" s="208"/>
      <c r="Y337" s="208"/>
      <c r="Z337" s="208"/>
      <c r="AA337" s="208"/>
      <c r="AB337" s="208"/>
      <c r="AC337" s="208"/>
      <c r="AD337" s="208"/>
      <c r="AE337" s="208"/>
      <c r="AF337" s="208"/>
      <c r="AG337" s="208"/>
      <c r="AH337" s="208"/>
      <c r="AI337" s="208"/>
      <c r="AJ337" s="208"/>
      <c r="AK337" s="208"/>
      <c r="AL337" s="208"/>
      <c r="AM337" s="208"/>
      <c r="AN337" s="208"/>
      <c r="AO337" s="208"/>
      <c r="AP337" s="208"/>
      <c r="AQ337" s="208"/>
      <c r="AR337" s="208"/>
      <c r="AS337" s="208"/>
      <c r="AT337" s="208"/>
      <c r="AU337" s="208"/>
      <c r="AV337" s="208"/>
      <c r="AW337" s="208"/>
      <c r="AX337" s="208"/>
      <c r="AY337" s="208"/>
      <c r="AZ337" s="209"/>
      <c r="BA337" s="208"/>
      <c r="BB337" s="208"/>
      <c r="BC337" s="208"/>
      <c r="BD337" s="210"/>
      <c r="BE337" s="208"/>
      <c r="BF337" s="208"/>
      <c r="BG337" s="208"/>
      <c r="BH337" s="208"/>
      <c r="BI337" s="208"/>
      <c r="BJ337" s="208"/>
      <c r="BK337" s="208"/>
      <c r="BL337" s="208"/>
      <c r="BM337" s="208"/>
      <c r="BN337" s="208"/>
      <c r="BO337" s="208"/>
      <c r="BP337" s="208"/>
      <c r="BQ337" s="208"/>
      <c r="BR337" s="208"/>
      <c r="BS337" s="208"/>
      <c r="BT337" s="208"/>
      <c r="BU337" s="208"/>
      <c r="BV337" s="208"/>
      <c r="BW337" s="208"/>
      <c r="BX337" s="208"/>
      <c r="BY337" s="208"/>
    </row>
    <row r="338" spans="1:77">
      <c r="A338" s="227"/>
      <c r="B338" s="208"/>
      <c r="C338" s="248"/>
      <c r="D338" s="248"/>
      <c r="E338" s="208"/>
      <c r="F338" s="208"/>
      <c r="G338" s="208"/>
      <c r="H338" s="208"/>
      <c r="I338" s="208"/>
      <c r="J338" s="208"/>
      <c r="K338" s="208"/>
      <c r="L338" s="208"/>
      <c r="M338" s="208"/>
      <c r="N338" s="208"/>
      <c r="O338" s="208"/>
      <c r="P338" s="208"/>
      <c r="Q338" s="208"/>
      <c r="R338" s="208"/>
      <c r="S338" s="208"/>
      <c r="T338" s="208"/>
      <c r="U338" s="208"/>
      <c r="V338" s="208"/>
      <c r="W338" s="208"/>
      <c r="X338" s="208"/>
      <c r="Y338" s="208"/>
      <c r="Z338" s="208"/>
      <c r="AA338" s="208"/>
      <c r="AB338" s="208"/>
      <c r="AC338" s="208"/>
      <c r="AD338" s="208"/>
      <c r="AE338" s="208"/>
      <c r="AF338" s="208"/>
      <c r="AG338" s="208"/>
      <c r="AH338" s="208"/>
      <c r="AI338" s="208"/>
      <c r="AJ338" s="208"/>
      <c r="AK338" s="208"/>
      <c r="AL338" s="208"/>
      <c r="AM338" s="208"/>
      <c r="AN338" s="208"/>
      <c r="AO338" s="208"/>
      <c r="AP338" s="208"/>
      <c r="AQ338" s="208"/>
      <c r="AR338" s="208"/>
      <c r="AS338" s="208"/>
      <c r="AT338" s="208"/>
      <c r="AU338" s="208"/>
      <c r="AV338" s="208"/>
      <c r="AW338" s="208"/>
      <c r="AX338" s="208"/>
      <c r="AY338" s="208"/>
      <c r="AZ338" s="209"/>
      <c r="BA338" s="208"/>
      <c r="BB338" s="208"/>
      <c r="BC338" s="208"/>
      <c r="BD338" s="210"/>
      <c r="BE338" s="208"/>
      <c r="BF338" s="208"/>
      <c r="BG338" s="208"/>
      <c r="BH338" s="208"/>
      <c r="BI338" s="208"/>
      <c r="BJ338" s="208"/>
      <c r="BK338" s="208"/>
      <c r="BL338" s="208"/>
      <c r="BM338" s="208"/>
      <c r="BN338" s="208"/>
      <c r="BO338" s="208"/>
      <c r="BP338" s="208"/>
      <c r="BQ338" s="208"/>
      <c r="BR338" s="208"/>
      <c r="BS338" s="208"/>
      <c r="BT338" s="208"/>
      <c r="BU338" s="208"/>
      <c r="BV338" s="208"/>
      <c r="BW338" s="208"/>
      <c r="BX338" s="208"/>
      <c r="BY338" s="208"/>
    </row>
    <row r="339" spans="1:77">
      <c r="A339" s="227"/>
      <c r="B339" s="208"/>
      <c r="C339" s="248"/>
      <c r="D339" s="248"/>
      <c r="E339" s="208"/>
      <c r="F339" s="208"/>
      <c r="G339" s="208"/>
      <c r="H339" s="208"/>
      <c r="I339" s="208"/>
      <c r="J339" s="208"/>
      <c r="K339" s="208"/>
      <c r="L339" s="208"/>
      <c r="M339" s="208"/>
      <c r="N339" s="208"/>
      <c r="O339" s="208"/>
      <c r="P339" s="208"/>
      <c r="Q339" s="208"/>
      <c r="R339" s="208"/>
      <c r="S339" s="208"/>
      <c r="T339" s="208"/>
      <c r="U339" s="208"/>
      <c r="V339" s="208"/>
      <c r="W339" s="208"/>
      <c r="X339" s="208"/>
      <c r="Y339" s="208"/>
      <c r="Z339" s="208"/>
      <c r="AA339" s="208"/>
      <c r="AB339" s="208"/>
      <c r="AC339" s="208"/>
      <c r="AD339" s="208"/>
      <c r="AE339" s="208"/>
      <c r="AF339" s="208"/>
      <c r="AG339" s="208"/>
      <c r="AH339" s="208"/>
      <c r="AI339" s="208"/>
      <c r="AJ339" s="208"/>
      <c r="AK339" s="208"/>
      <c r="AL339" s="208"/>
      <c r="AM339" s="208"/>
      <c r="AN339" s="208"/>
      <c r="AO339" s="208"/>
      <c r="AP339" s="208"/>
      <c r="AQ339" s="208"/>
      <c r="AR339" s="208"/>
      <c r="AS339" s="208"/>
      <c r="AT339" s="208"/>
      <c r="AU339" s="208"/>
      <c r="AV339" s="208"/>
      <c r="AW339" s="208"/>
      <c r="AX339" s="208"/>
      <c r="AY339" s="208"/>
      <c r="AZ339" s="209"/>
      <c r="BA339" s="208"/>
      <c r="BB339" s="208"/>
      <c r="BC339" s="208"/>
      <c r="BD339" s="210"/>
      <c r="BE339" s="208"/>
      <c r="BF339" s="208"/>
      <c r="BG339" s="208"/>
      <c r="BH339" s="208"/>
      <c r="BI339" s="208"/>
      <c r="BJ339" s="208"/>
      <c r="BK339" s="208"/>
      <c r="BL339" s="208"/>
      <c r="BM339" s="208"/>
      <c r="BN339" s="208"/>
      <c r="BO339" s="208"/>
      <c r="BP339" s="208"/>
      <c r="BQ339" s="208"/>
      <c r="BR339" s="208"/>
      <c r="BS339" s="208"/>
      <c r="BT339" s="208"/>
      <c r="BU339" s="208"/>
      <c r="BV339" s="208"/>
      <c r="BW339" s="208"/>
      <c r="BX339" s="208"/>
      <c r="BY339" s="208"/>
    </row>
    <row r="340" spans="1:77">
      <c r="A340" s="227"/>
      <c r="B340" s="208"/>
      <c r="C340" s="248"/>
      <c r="D340" s="248"/>
      <c r="E340" s="208"/>
      <c r="F340" s="208"/>
      <c r="G340" s="208"/>
      <c r="H340" s="208"/>
      <c r="I340" s="208"/>
      <c r="J340" s="208"/>
      <c r="K340" s="208"/>
      <c r="L340" s="208"/>
      <c r="M340" s="208"/>
      <c r="N340" s="208"/>
      <c r="O340" s="208"/>
      <c r="P340" s="208"/>
      <c r="Q340" s="208"/>
      <c r="R340" s="208"/>
      <c r="S340" s="208"/>
      <c r="T340" s="208"/>
      <c r="U340" s="208"/>
      <c r="V340" s="208"/>
      <c r="W340" s="208"/>
      <c r="X340" s="208"/>
      <c r="Y340" s="208"/>
      <c r="Z340" s="208"/>
      <c r="AA340" s="208"/>
      <c r="AB340" s="208"/>
      <c r="AC340" s="208"/>
      <c r="AD340" s="208"/>
      <c r="AE340" s="208"/>
      <c r="AF340" s="208"/>
      <c r="AG340" s="208"/>
      <c r="AH340" s="208"/>
      <c r="AI340" s="208"/>
      <c r="AJ340" s="208"/>
      <c r="AK340" s="208"/>
      <c r="AL340" s="208"/>
      <c r="AM340" s="208"/>
      <c r="AN340" s="208"/>
      <c r="AO340" s="208"/>
      <c r="AP340" s="208"/>
      <c r="AQ340" s="208"/>
      <c r="AR340" s="208"/>
      <c r="AS340" s="208"/>
      <c r="AT340" s="208"/>
      <c r="AU340" s="208"/>
      <c r="AV340" s="208"/>
      <c r="AW340" s="208"/>
      <c r="AX340" s="208"/>
      <c r="AY340" s="208"/>
      <c r="AZ340" s="209"/>
      <c r="BA340" s="208"/>
      <c r="BB340" s="208"/>
      <c r="BC340" s="208"/>
      <c r="BD340" s="210"/>
      <c r="BE340" s="208"/>
      <c r="BF340" s="208"/>
      <c r="BG340" s="208"/>
      <c r="BH340" s="208"/>
      <c r="BI340" s="208"/>
      <c r="BJ340" s="208"/>
      <c r="BK340" s="208"/>
      <c r="BL340" s="208"/>
      <c r="BM340" s="208"/>
      <c r="BN340" s="208"/>
      <c r="BO340" s="208"/>
      <c r="BP340" s="208"/>
      <c r="BQ340" s="208"/>
      <c r="BR340" s="208"/>
      <c r="BS340" s="208"/>
      <c r="BT340" s="208"/>
      <c r="BU340" s="208"/>
      <c r="BV340" s="208"/>
      <c r="BW340" s="208"/>
      <c r="BX340" s="208"/>
      <c r="BY340" s="208"/>
    </row>
    <row r="341" spans="1:77">
      <c r="A341" s="227"/>
      <c r="B341" s="208"/>
      <c r="C341" s="248"/>
      <c r="D341" s="248"/>
      <c r="E341" s="208"/>
      <c r="F341" s="208"/>
      <c r="G341" s="208"/>
      <c r="H341" s="208"/>
      <c r="I341" s="208"/>
      <c r="J341" s="208"/>
      <c r="K341" s="208"/>
      <c r="L341" s="208"/>
      <c r="M341" s="208"/>
      <c r="N341" s="208"/>
      <c r="O341" s="208"/>
      <c r="P341" s="208"/>
      <c r="Q341" s="208"/>
      <c r="R341" s="208"/>
      <c r="S341" s="208"/>
      <c r="T341" s="208"/>
      <c r="U341" s="208"/>
      <c r="V341" s="208"/>
      <c r="W341" s="208"/>
      <c r="X341" s="208"/>
      <c r="Y341" s="208"/>
      <c r="Z341" s="208"/>
      <c r="AA341" s="208"/>
      <c r="AB341" s="208"/>
      <c r="AC341" s="208"/>
      <c r="AD341" s="208"/>
      <c r="AE341" s="208"/>
      <c r="AF341" s="208"/>
      <c r="AG341" s="208"/>
      <c r="AH341" s="208"/>
      <c r="AI341" s="208"/>
      <c r="AJ341" s="208"/>
      <c r="AK341" s="208"/>
      <c r="AL341" s="208"/>
      <c r="AM341" s="208"/>
      <c r="AN341" s="208"/>
      <c r="AO341" s="208"/>
      <c r="AP341" s="208"/>
      <c r="AQ341" s="208"/>
      <c r="AR341" s="208"/>
      <c r="AS341" s="208"/>
      <c r="AT341" s="208"/>
      <c r="AU341" s="208"/>
      <c r="AV341" s="208"/>
      <c r="AW341" s="208"/>
      <c r="AX341" s="208"/>
      <c r="AY341" s="208"/>
      <c r="AZ341" s="209"/>
      <c r="BA341" s="208"/>
      <c r="BB341" s="208"/>
      <c r="BC341" s="208"/>
      <c r="BD341" s="210"/>
      <c r="BE341" s="208"/>
      <c r="BF341" s="208"/>
      <c r="BG341" s="208"/>
      <c r="BH341" s="208"/>
      <c r="BI341" s="208"/>
      <c r="BJ341" s="208"/>
      <c r="BK341" s="208"/>
      <c r="BL341" s="208"/>
      <c r="BM341" s="208"/>
      <c r="BN341" s="208"/>
      <c r="BO341" s="208"/>
      <c r="BP341" s="208"/>
      <c r="BQ341" s="208"/>
      <c r="BR341" s="208"/>
      <c r="BS341" s="208"/>
      <c r="BT341" s="208"/>
      <c r="BU341" s="208"/>
      <c r="BV341" s="208"/>
      <c r="BW341" s="208"/>
      <c r="BX341" s="208"/>
      <c r="BY341" s="208"/>
    </row>
    <row r="342" spans="1:77">
      <c r="A342" s="227"/>
      <c r="B342" s="208"/>
      <c r="C342" s="248"/>
      <c r="D342" s="248"/>
      <c r="E342" s="208"/>
      <c r="F342" s="208"/>
      <c r="G342" s="208"/>
      <c r="H342" s="208"/>
      <c r="I342" s="208"/>
      <c r="J342" s="208"/>
      <c r="K342" s="208"/>
      <c r="L342" s="208"/>
      <c r="M342" s="208"/>
      <c r="N342" s="208"/>
      <c r="O342" s="208"/>
      <c r="P342" s="208"/>
      <c r="Q342" s="208"/>
      <c r="R342" s="208"/>
      <c r="S342" s="208"/>
      <c r="T342" s="208"/>
      <c r="U342" s="208"/>
      <c r="V342" s="208"/>
      <c r="W342" s="208"/>
      <c r="X342" s="208"/>
      <c r="Y342" s="208"/>
      <c r="Z342" s="208"/>
      <c r="AA342" s="208"/>
      <c r="AB342" s="208"/>
      <c r="AC342" s="208"/>
      <c r="AD342" s="208"/>
      <c r="AE342" s="208"/>
      <c r="AF342" s="208"/>
      <c r="AG342" s="208"/>
      <c r="AH342" s="208"/>
      <c r="AI342" s="208"/>
      <c r="AJ342" s="208"/>
      <c r="AK342" s="208"/>
      <c r="AL342" s="208"/>
      <c r="AM342" s="208"/>
      <c r="AN342" s="208"/>
      <c r="AO342" s="208"/>
      <c r="AP342" s="208"/>
      <c r="AQ342" s="208"/>
      <c r="AR342" s="208"/>
      <c r="AS342" s="208"/>
      <c r="AT342" s="208"/>
      <c r="AU342" s="208"/>
      <c r="AV342" s="208"/>
      <c r="AW342" s="208"/>
      <c r="AX342" s="208"/>
      <c r="AY342" s="208"/>
      <c r="AZ342" s="209"/>
      <c r="BA342" s="208"/>
      <c r="BB342" s="208"/>
      <c r="BC342" s="208"/>
      <c r="BD342" s="210"/>
      <c r="BE342" s="208"/>
      <c r="BF342" s="208"/>
      <c r="BG342" s="208"/>
      <c r="BH342" s="208"/>
      <c r="BI342" s="208"/>
      <c r="BJ342" s="208"/>
      <c r="BK342" s="208"/>
      <c r="BL342" s="208"/>
      <c r="BM342" s="208"/>
      <c r="BN342" s="208"/>
      <c r="BO342" s="208"/>
      <c r="BP342" s="208"/>
      <c r="BQ342" s="208"/>
      <c r="BR342" s="208"/>
      <c r="BS342" s="208"/>
      <c r="BT342" s="208"/>
      <c r="BU342" s="208"/>
      <c r="BV342" s="208"/>
      <c r="BW342" s="208"/>
      <c r="BX342" s="208"/>
      <c r="BY342" s="208"/>
    </row>
    <row r="343" spans="1:77">
      <c r="A343" s="227"/>
      <c r="B343" s="208"/>
      <c r="C343" s="248"/>
      <c r="D343" s="248"/>
      <c r="E343" s="208"/>
      <c r="F343" s="208"/>
      <c r="G343" s="208"/>
      <c r="H343" s="208"/>
      <c r="I343" s="208"/>
      <c r="J343" s="208"/>
      <c r="K343" s="208"/>
      <c r="L343" s="208"/>
      <c r="M343" s="208"/>
      <c r="N343" s="208"/>
      <c r="O343" s="208"/>
      <c r="P343" s="208"/>
      <c r="Q343" s="208"/>
      <c r="R343" s="208"/>
      <c r="S343" s="208"/>
      <c r="T343" s="208"/>
      <c r="U343" s="208"/>
      <c r="V343" s="208"/>
      <c r="W343" s="208"/>
      <c r="X343" s="208"/>
      <c r="Y343" s="208"/>
      <c r="Z343" s="208"/>
      <c r="AA343" s="208"/>
      <c r="AB343" s="208"/>
      <c r="AC343" s="208"/>
      <c r="AD343" s="208"/>
      <c r="AE343" s="208"/>
      <c r="AF343" s="208"/>
      <c r="AG343" s="208"/>
      <c r="AH343" s="208"/>
      <c r="AI343" s="208"/>
      <c r="AJ343" s="208"/>
      <c r="AK343" s="208"/>
      <c r="AL343" s="208"/>
      <c r="AM343" s="208"/>
      <c r="AN343" s="208"/>
      <c r="AO343" s="208"/>
      <c r="AP343" s="208"/>
      <c r="AQ343" s="208"/>
      <c r="AR343" s="208"/>
      <c r="AS343" s="208"/>
      <c r="AT343" s="208"/>
      <c r="AU343" s="208"/>
      <c r="AV343" s="208"/>
      <c r="AW343" s="208"/>
      <c r="AX343" s="208"/>
      <c r="AY343" s="208"/>
      <c r="AZ343" s="209"/>
      <c r="BA343" s="208"/>
      <c r="BB343" s="208"/>
      <c r="BC343" s="208"/>
      <c r="BD343" s="210"/>
      <c r="BE343" s="208"/>
      <c r="BF343" s="208"/>
      <c r="BG343" s="208"/>
      <c r="BH343" s="208"/>
      <c r="BI343" s="208"/>
      <c r="BJ343" s="208"/>
      <c r="BK343" s="208"/>
      <c r="BL343" s="208"/>
      <c r="BM343" s="208"/>
      <c r="BN343" s="208"/>
      <c r="BO343" s="208"/>
      <c r="BP343" s="208"/>
      <c r="BQ343" s="208"/>
      <c r="BR343" s="208"/>
      <c r="BS343" s="208"/>
      <c r="BT343" s="208"/>
      <c r="BU343" s="208"/>
      <c r="BV343" s="208"/>
      <c r="BW343" s="208"/>
      <c r="BX343" s="208"/>
      <c r="BY343" s="208"/>
    </row>
    <row r="344" spans="1:77">
      <c r="A344" s="227"/>
      <c r="B344" s="208"/>
      <c r="C344" s="248"/>
      <c r="D344" s="248"/>
      <c r="E344" s="208"/>
      <c r="F344" s="208"/>
      <c r="G344" s="208"/>
      <c r="H344" s="208"/>
      <c r="I344" s="208"/>
      <c r="J344" s="208"/>
      <c r="K344" s="208"/>
      <c r="L344" s="208"/>
      <c r="M344" s="208"/>
      <c r="N344" s="208"/>
      <c r="O344" s="208"/>
      <c r="P344" s="208"/>
      <c r="Q344" s="208"/>
      <c r="R344" s="208"/>
      <c r="S344" s="208"/>
      <c r="T344" s="208"/>
      <c r="U344" s="208"/>
      <c r="V344" s="208"/>
      <c r="W344" s="208"/>
      <c r="X344" s="208"/>
      <c r="Y344" s="208"/>
      <c r="Z344" s="208"/>
      <c r="AA344" s="208"/>
      <c r="AB344" s="208"/>
      <c r="AC344" s="208"/>
      <c r="AD344" s="208"/>
      <c r="AE344" s="208"/>
      <c r="AF344" s="208"/>
      <c r="AG344" s="208"/>
      <c r="AH344" s="208"/>
      <c r="AI344" s="208"/>
      <c r="AJ344" s="208"/>
      <c r="AK344" s="208"/>
      <c r="AL344" s="208"/>
      <c r="AM344" s="208"/>
      <c r="AN344" s="208"/>
      <c r="AO344" s="208"/>
      <c r="AP344" s="208"/>
      <c r="AQ344" s="208"/>
      <c r="AR344" s="208"/>
      <c r="AS344" s="208"/>
      <c r="AT344" s="208"/>
      <c r="AU344" s="208"/>
      <c r="AV344" s="208"/>
      <c r="AW344" s="208"/>
      <c r="AX344" s="208"/>
      <c r="AY344" s="208"/>
      <c r="AZ344" s="209"/>
      <c r="BA344" s="208"/>
      <c r="BB344" s="208"/>
      <c r="BC344" s="208"/>
      <c r="BD344" s="210"/>
      <c r="BE344" s="208"/>
      <c r="BF344" s="208"/>
      <c r="BG344" s="208"/>
      <c r="BH344" s="208"/>
      <c r="BI344" s="208"/>
      <c r="BJ344" s="208"/>
      <c r="BK344" s="208"/>
      <c r="BL344" s="208"/>
      <c r="BM344" s="208"/>
      <c r="BN344" s="208"/>
      <c r="BO344" s="208"/>
      <c r="BP344" s="208"/>
      <c r="BQ344" s="208"/>
      <c r="BR344" s="208"/>
      <c r="BS344" s="208"/>
      <c r="BT344" s="208"/>
      <c r="BU344" s="208"/>
      <c r="BV344" s="208"/>
      <c r="BW344" s="208"/>
      <c r="BX344" s="208"/>
      <c r="BY344" s="208"/>
    </row>
    <row r="345" spans="1:77">
      <c r="A345" s="227"/>
      <c r="B345" s="208"/>
      <c r="C345" s="248"/>
      <c r="D345" s="248"/>
      <c r="E345" s="208"/>
      <c r="F345" s="208"/>
      <c r="G345" s="208"/>
      <c r="H345" s="208"/>
      <c r="I345" s="208"/>
      <c r="J345" s="208"/>
      <c r="K345" s="208"/>
      <c r="L345" s="208"/>
      <c r="M345" s="208"/>
      <c r="N345" s="208"/>
      <c r="O345" s="208"/>
      <c r="P345" s="208"/>
      <c r="Q345" s="208"/>
      <c r="R345" s="208"/>
      <c r="S345" s="208"/>
      <c r="T345" s="208"/>
      <c r="U345" s="208"/>
      <c r="V345" s="208"/>
      <c r="W345" s="208"/>
      <c r="X345" s="208"/>
      <c r="Y345" s="208"/>
      <c r="Z345" s="208"/>
      <c r="AA345" s="208"/>
      <c r="AB345" s="208"/>
      <c r="AC345" s="208"/>
      <c r="AD345" s="208"/>
      <c r="AE345" s="208"/>
      <c r="AF345" s="208"/>
      <c r="AG345" s="208"/>
      <c r="AH345" s="208"/>
      <c r="AI345" s="208"/>
      <c r="AJ345" s="208"/>
      <c r="AK345" s="208"/>
      <c r="AL345" s="208"/>
      <c r="AM345" s="208"/>
      <c r="AN345" s="208"/>
      <c r="AO345" s="208"/>
      <c r="AP345" s="208"/>
      <c r="AQ345" s="208"/>
      <c r="AR345" s="208"/>
      <c r="AS345" s="208"/>
      <c r="AT345" s="208"/>
      <c r="AU345" s="208"/>
      <c r="AV345" s="208"/>
      <c r="AW345" s="208"/>
      <c r="AX345" s="208"/>
      <c r="AY345" s="208"/>
      <c r="AZ345" s="209"/>
      <c r="BA345" s="208"/>
      <c r="BB345" s="208"/>
      <c r="BC345" s="208"/>
      <c r="BD345" s="210"/>
      <c r="BE345" s="208"/>
      <c r="BF345" s="208"/>
      <c r="BG345" s="208"/>
      <c r="BH345" s="208"/>
      <c r="BI345" s="208"/>
      <c r="BJ345" s="208"/>
      <c r="BK345" s="208"/>
      <c r="BL345" s="208"/>
      <c r="BM345" s="208"/>
      <c r="BN345" s="208"/>
      <c r="BO345" s="208"/>
      <c r="BP345" s="208"/>
      <c r="BQ345" s="208"/>
      <c r="BR345" s="208"/>
      <c r="BS345" s="208"/>
      <c r="BT345" s="208"/>
      <c r="BU345" s="208"/>
      <c r="BV345" s="208"/>
      <c r="BW345" s="208"/>
      <c r="BX345" s="208"/>
      <c r="BY345" s="208"/>
    </row>
    <row r="346" spans="1:77">
      <c r="A346" s="227"/>
      <c r="B346" s="208"/>
      <c r="C346" s="248"/>
      <c r="D346" s="248"/>
      <c r="E346" s="208"/>
      <c r="F346" s="208"/>
      <c r="G346" s="208"/>
      <c r="H346" s="208"/>
      <c r="I346" s="208"/>
      <c r="J346" s="208"/>
      <c r="K346" s="208"/>
      <c r="L346" s="208"/>
      <c r="M346" s="208"/>
      <c r="N346" s="208"/>
      <c r="O346" s="208"/>
      <c r="P346" s="208"/>
      <c r="Q346" s="208"/>
      <c r="R346" s="208"/>
      <c r="S346" s="208"/>
      <c r="T346" s="208"/>
      <c r="U346" s="208"/>
      <c r="V346" s="208"/>
      <c r="W346" s="208"/>
      <c r="X346" s="208"/>
      <c r="Y346" s="208"/>
      <c r="Z346" s="208"/>
      <c r="AA346" s="208"/>
      <c r="AB346" s="208"/>
      <c r="AC346" s="208"/>
      <c r="AD346" s="208"/>
      <c r="AE346" s="208"/>
      <c r="AF346" s="208"/>
      <c r="AG346" s="208"/>
      <c r="AH346" s="208"/>
      <c r="AI346" s="208"/>
      <c r="AJ346" s="208"/>
      <c r="AK346" s="208"/>
      <c r="AL346" s="208"/>
      <c r="AM346" s="208"/>
      <c r="AN346" s="208"/>
      <c r="AO346" s="208"/>
      <c r="AP346" s="208"/>
      <c r="AQ346" s="208"/>
      <c r="AR346" s="208"/>
      <c r="AS346" s="208"/>
      <c r="AT346" s="208"/>
      <c r="AU346" s="208"/>
      <c r="AV346" s="208"/>
      <c r="AW346" s="208"/>
      <c r="AX346" s="208"/>
      <c r="AY346" s="208"/>
      <c r="AZ346" s="209"/>
      <c r="BA346" s="208"/>
      <c r="BB346" s="208"/>
      <c r="BC346" s="208"/>
      <c r="BD346" s="210"/>
      <c r="BE346" s="208"/>
      <c r="BF346" s="208"/>
      <c r="BG346" s="208"/>
      <c r="BH346" s="208"/>
      <c r="BI346" s="208"/>
      <c r="BJ346" s="208"/>
      <c r="BK346" s="208"/>
      <c r="BL346" s="208"/>
      <c r="BM346" s="208"/>
      <c r="BN346" s="208"/>
      <c r="BO346" s="208"/>
      <c r="BP346" s="208"/>
      <c r="BQ346" s="208"/>
      <c r="BR346" s="208"/>
      <c r="BS346" s="208"/>
      <c r="BT346" s="208"/>
      <c r="BU346" s="208"/>
      <c r="BV346" s="208"/>
      <c r="BW346" s="208"/>
      <c r="BX346" s="208"/>
      <c r="BY346" s="208"/>
    </row>
    <row r="347" spans="1:77">
      <c r="A347" s="227"/>
      <c r="B347" s="208"/>
      <c r="C347" s="248"/>
      <c r="D347" s="248"/>
      <c r="E347" s="208"/>
      <c r="F347" s="208"/>
      <c r="G347" s="208"/>
      <c r="H347" s="208"/>
      <c r="I347" s="208"/>
      <c r="J347" s="208"/>
      <c r="K347" s="208"/>
      <c r="L347" s="208"/>
      <c r="M347" s="208"/>
      <c r="N347" s="208"/>
      <c r="O347" s="208"/>
      <c r="P347" s="208"/>
      <c r="Q347" s="208"/>
      <c r="R347" s="208"/>
      <c r="S347" s="208"/>
      <c r="T347" s="208"/>
      <c r="U347" s="208"/>
      <c r="V347" s="208"/>
      <c r="W347" s="208"/>
      <c r="X347" s="208"/>
      <c r="Y347" s="208"/>
      <c r="Z347" s="208"/>
      <c r="AA347" s="208"/>
      <c r="AB347" s="208"/>
      <c r="AC347" s="208"/>
      <c r="AD347" s="208"/>
      <c r="AE347" s="208"/>
      <c r="AF347" s="208"/>
      <c r="AG347" s="208"/>
      <c r="AH347" s="208"/>
      <c r="AI347" s="208"/>
      <c r="AJ347" s="208"/>
      <c r="AK347" s="208"/>
      <c r="AL347" s="208"/>
      <c r="AM347" s="208"/>
      <c r="AN347" s="208"/>
      <c r="AO347" s="208"/>
      <c r="AP347" s="208"/>
      <c r="AQ347" s="208"/>
      <c r="AR347" s="208"/>
      <c r="AS347" s="208"/>
      <c r="AT347" s="208"/>
      <c r="AU347" s="208"/>
      <c r="AV347" s="208"/>
      <c r="AW347" s="208"/>
      <c r="AX347" s="208"/>
      <c r="AY347" s="208"/>
      <c r="AZ347" s="209"/>
      <c r="BA347" s="208"/>
      <c r="BB347" s="208"/>
      <c r="BC347" s="208"/>
      <c r="BD347" s="210"/>
      <c r="BE347" s="208"/>
      <c r="BF347" s="208"/>
      <c r="BG347" s="208"/>
      <c r="BH347" s="208"/>
      <c r="BI347" s="208"/>
      <c r="BJ347" s="208"/>
      <c r="BK347" s="208"/>
      <c r="BL347" s="208"/>
      <c r="BM347" s="208"/>
      <c r="BN347" s="208"/>
      <c r="BO347" s="208"/>
      <c r="BP347" s="208"/>
      <c r="BQ347" s="208"/>
      <c r="BR347" s="208"/>
      <c r="BS347" s="208"/>
      <c r="BT347" s="208"/>
      <c r="BU347" s="208"/>
      <c r="BV347" s="208"/>
      <c r="BW347" s="208"/>
      <c r="BX347" s="208"/>
      <c r="BY347" s="208"/>
    </row>
    <row r="348" spans="1:77">
      <c r="A348" s="227"/>
      <c r="B348" s="208"/>
      <c r="C348" s="248"/>
      <c r="D348" s="248"/>
      <c r="E348" s="208"/>
      <c r="F348" s="208"/>
      <c r="G348" s="208"/>
      <c r="H348" s="208"/>
      <c r="I348" s="208"/>
      <c r="J348" s="208"/>
      <c r="K348" s="208"/>
      <c r="L348" s="208"/>
      <c r="M348" s="208"/>
      <c r="N348" s="208"/>
      <c r="O348" s="208"/>
      <c r="P348" s="208"/>
      <c r="Q348" s="208"/>
      <c r="R348" s="208"/>
      <c r="S348" s="208"/>
      <c r="T348" s="208"/>
      <c r="U348" s="208"/>
      <c r="V348" s="208"/>
      <c r="W348" s="208"/>
      <c r="X348" s="208"/>
      <c r="Y348" s="208"/>
      <c r="Z348" s="208"/>
      <c r="AA348" s="208"/>
      <c r="AB348" s="208"/>
      <c r="AC348" s="208"/>
      <c r="AD348" s="208"/>
      <c r="AE348" s="208"/>
      <c r="AF348" s="208"/>
      <c r="AG348" s="208"/>
      <c r="AH348" s="208"/>
      <c r="AI348" s="208"/>
      <c r="AJ348" s="208"/>
      <c r="AK348" s="208"/>
      <c r="AL348" s="208"/>
      <c r="AM348" s="208"/>
      <c r="AN348" s="208"/>
      <c r="AO348" s="208"/>
      <c r="AP348" s="208"/>
      <c r="AQ348" s="208"/>
      <c r="AR348" s="208"/>
      <c r="AS348" s="208"/>
      <c r="AT348" s="208"/>
      <c r="AU348" s="208"/>
      <c r="AV348" s="208"/>
      <c r="AW348" s="208"/>
      <c r="AX348" s="208"/>
      <c r="AY348" s="208"/>
      <c r="AZ348" s="209"/>
      <c r="BA348" s="208"/>
      <c r="BB348" s="208"/>
      <c r="BC348" s="208"/>
      <c r="BD348" s="210"/>
      <c r="BE348" s="208"/>
      <c r="BF348" s="208"/>
      <c r="BG348" s="208"/>
      <c r="BH348" s="208"/>
      <c r="BI348" s="208"/>
      <c r="BJ348" s="208"/>
      <c r="BK348" s="208"/>
      <c r="BL348" s="208"/>
      <c r="BM348" s="208"/>
      <c r="BN348" s="208"/>
      <c r="BO348" s="208"/>
      <c r="BP348" s="208"/>
      <c r="BQ348" s="208"/>
      <c r="BR348" s="208"/>
      <c r="BS348" s="208"/>
      <c r="BT348" s="208"/>
      <c r="BU348" s="208"/>
      <c r="BV348" s="208"/>
      <c r="BW348" s="208"/>
      <c r="BX348" s="208"/>
      <c r="BY348" s="208"/>
    </row>
    <row r="349" spans="1:77">
      <c r="A349" s="227"/>
      <c r="B349" s="208"/>
      <c r="C349" s="248"/>
      <c r="D349" s="248"/>
      <c r="E349" s="208"/>
      <c r="F349" s="208"/>
      <c r="G349" s="208"/>
      <c r="H349" s="208"/>
      <c r="I349" s="208"/>
      <c r="J349" s="208"/>
      <c r="K349" s="208"/>
      <c r="L349" s="208"/>
      <c r="M349" s="208"/>
      <c r="N349" s="208"/>
      <c r="O349" s="208"/>
      <c r="P349" s="208"/>
      <c r="Q349" s="208"/>
      <c r="R349" s="208"/>
      <c r="S349" s="208"/>
      <c r="T349" s="208"/>
      <c r="U349" s="208"/>
      <c r="V349" s="208"/>
      <c r="W349" s="208"/>
      <c r="X349" s="208"/>
      <c r="Y349" s="208"/>
      <c r="Z349" s="208"/>
      <c r="AA349" s="208"/>
      <c r="AB349" s="208"/>
      <c r="AC349" s="208"/>
      <c r="AD349" s="208"/>
      <c r="AE349" s="208"/>
      <c r="AF349" s="208"/>
      <c r="AG349" s="208"/>
      <c r="AH349" s="208"/>
      <c r="AI349" s="208"/>
      <c r="AJ349" s="208"/>
      <c r="AK349" s="208"/>
      <c r="AL349" s="208"/>
      <c r="AM349" s="208"/>
      <c r="AN349" s="208"/>
      <c r="AO349" s="208"/>
      <c r="AP349" s="208"/>
      <c r="AQ349" s="208"/>
      <c r="AR349" s="208"/>
      <c r="AS349" s="208"/>
      <c r="AT349" s="208"/>
      <c r="AU349" s="208"/>
      <c r="AV349" s="208"/>
      <c r="AW349" s="208"/>
      <c r="AX349" s="208"/>
      <c r="AY349" s="208"/>
      <c r="AZ349" s="209"/>
      <c r="BA349" s="208"/>
      <c r="BB349" s="208"/>
      <c r="BC349" s="208"/>
      <c r="BD349" s="210"/>
      <c r="BE349" s="208"/>
      <c r="BF349" s="208"/>
      <c r="BG349" s="208"/>
      <c r="BH349" s="208"/>
      <c r="BI349" s="208"/>
      <c r="BJ349" s="208"/>
      <c r="BK349" s="208"/>
      <c r="BL349" s="208"/>
      <c r="BM349" s="208"/>
      <c r="BN349" s="208"/>
      <c r="BO349" s="208"/>
      <c r="BP349" s="208"/>
      <c r="BQ349" s="208"/>
      <c r="BR349" s="208"/>
      <c r="BS349" s="208"/>
      <c r="BT349" s="208"/>
      <c r="BU349" s="208"/>
      <c r="BV349" s="208"/>
      <c r="BW349" s="208"/>
      <c r="BX349" s="208"/>
      <c r="BY349" s="208"/>
    </row>
    <row r="350" spans="1:77">
      <c r="A350" s="227"/>
      <c r="B350" s="208"/>
      <c r="C350" s="248"/>
      <c r="D350" s="248"/>
      <c r="E350" s="208"/>
      <c r="F350" s="208"/>
      <c r="G350" s="208"/>
      <c r="H350" s="208"/>
      <c r="I350" s="208"/>
      <c r="J350" s="208"/>
      <c r="K350" s="208"/>
      <c r="L350" s="208"/>
      <c r="M350" s="208"/>
      <c r="N350" s="208"/>
      <c r="O350" s="208"/>
      <c r="P350" s="208"/>
      <c r="Q350" s="208"/>
      <c r="R350" s="208"/>
      <c r="S350" s="208"/>
      <c r="T350" s="208"/>
      <c r="U350" s="208"/>
      <c r="V350" s="208"/>
      <c r="W350" s="208"/>
      <c r="X350" s="208"/>
      <c r="Y350" s="208"/>
      <c r="Z350" s="208"/>
      <c r="AA350" s="208"/>
      <c r="AB350" s="208"/>
      <c r="AC350" s="208"/>
      <c r="AD350" s="208"/>
      <c r="AE350" s="208"/>
      <c r="AF350" s="208"/>
      <c r="AG350" s="208"/>
      <c r="AH350" s="208"/>
      <c r="AI350" s="208"/>
      <c r="AJ350" s="208"/>
      <c r="AK350" s="208"/>
      <c r="AL350" s="208"/>
      <c r="AM350" s="208"/>
      <c r="AN350" s="208"/>
      <c r="AO350" s="208"/>
      <c r="AP350" s="208"/>
      <c r="AQ350" s="208"/>
      <c r="AR350" s="208"/>
      <c r="AS350" s="208"/>
      <c r="AT350" s="208"/>
      <c r="AU350" s="208"/>
      <c r="AV350" s="208"/>
      <c r="AW350" s="208"/>
      <c r="AX350" s="208"/>
      <c r="AY350" s="208"/>
      <c r="AZ350" s="209"/>
      <c r="BA350" s="208"/>
      <c r="BB350" s="208"/>
      <c r="BC350" s="208"/>
      <c r="BD350" s="210"/>
      <c r="BE350" s="208"/>
      <c r="BF350" s="208"/>
      <c r="BG350" s="208"/>
      <c r="BH350" s="208"/>
      <c r="BI350" s="208"/>
      <c r="BJ350" s="208"/>
      <c r="BK350" s="208"/>
      <c r="BL350" s="208"/>
      <c r="BM350" s="208"/>
      <c r="BN350" s="208"/>
      <c r="BO350" s="208"/>
      <c r="BP350" s="208"/>
      <c r="BQ350" s="208"/>
      <c r="BR350" s="208"/>
      <c r="BS350" s="208"/>
      <c r="BT350" s="208"/>
      <c r="BU350" s="208"/>
      <c r="BV350" s="208"/>
      <c r="BW350" s="208"/>
      <c r="BX350" s="208"/>
      <c r="BY350" s="208"/>
    </row>
    <row r="351" spans="1:77">
      <c r="A351" s="227"/>
      <c r="B351" s="208"/>
      <c r="C351" s="248"/>
      <c r="D351" s="248"/>
      <c r="E351" s="208"/>
      <c r="F351" s="208"/>
      <c r="G351" s="208"/>
      <c r="H351" s="208"/>
      <c r="I351" s="208"/>
      <c r="J351" s="208"/>
      <c r="K351" s="208"/>
      <c r="L351" s="208"/>
      <c r="M351" s="208"/>
      <c r="N351" s="208"/>
      <c r="O351" s="208"/>
      <c r="P351" s="208"/>
      <c r="Q351" s="208"/>
      <c r="R351" s="208"/>
      <c r="S351" s="208"/>
      <c r="T351" s="208"/>
      <c r="U351" s="208"/>
      <c r="V351" s="208"/>
      <c r="W351" s="208"/>
      <c r="X351" s="208"/>
      <c r="Y351" s="208"/>
      <c r="Z351" s="208"/>
      <c r="AA351" s="208"/>
      <c r="AB351" s="208"/>
      <c r="AC351" s="208"/>
      <c r="AD351" s="208"/>
      <c r="AE351" s="208"/>
      <c r="AF351" s="208"/>
      <c r="AG351" s="208"/>
      <c r="AH351" s="208"/>
      <c r="AI351" s="208"/>
      <c r="AJ351" s="208"/>
      <c r="AK351" s="208"/>
      <c r="AL351" s="208"/>
      <c r="AM351" s="208"/>
      <c r="AN351" s="208"/>
      <c r="AO351" s="208"/>
      <c r="AP351" s="208"/>
      <c r="AQ351" s="208"/>
      <c r="AR351" s="208"/>
      <c r="AS351" s="208"/>
      <c r="AT351" s="208"/>
      <c r="AU351" s="208"/>
      <c r="AV351" s="208"/>
      <c r="AW351" s="208"/>
      <c r="AX351" s="208"/>
      <c r="AY351" s="208"/>
      <c r="AZ351" s="209"/>
      <c r="BA351" s="208"/>
      <c r="BB351" s="208"/>
      <c r="BC351" s="208"/>
      <c r="BD351" s="210"/>
      <c r="BE351" s="208"/>
      <c r="BF351" s="208"/>
      <c r="BG351" s="208"/>
      <c r="BH351" s="208"/>
      <c r="BI351" s="208"/>
      <c r="BJ351" s="208"/>
      <c r="BK351" s="208"/>
      <c r="BL351" s="208"/>
      <c r="BM351" s="208"/>
      <c r="BN351" s="208"/>
      <c r="BO351" s="208"/>
      <c r="BP351" s="208"/>
      <c r="BQ351" s="208"/>
      <c r="BR351" s="208"/>
      <c r="BS351" s="208"/>
      <c r="BT351" s="208"/>
      <c r="BU351" s="208"/>
      <c r="BV351" s="208"/>
      <c r="BW351" s="208"/>
      <c r="BX351" s="208"/>
      <c r="BY351" s="208"/>
    </row>
    <row r="352" spans="1:77">
      <c r="A352" s="227"/>
      <c r="B352" s="208"/>
      <c r="C352" s="248"/>
      <c r="D352" s="248"/>
      <c r="E352" s="208"/>
      <c r="F352" s="208"/>
      <c r="G352" s="208"/>
      <c r="H352" s="208"/>
      <c r="I352" s="208"/>
      <c r="J352" s="208"/>
      <c r="K352" s="208"/>
      <c r="L352" s="208"/>
      <c r="M352" s="208"/>
      <c r="N352" s="208"/>
      <c r="O352" s="208"/>
      <c r="P352" s="208"/>
      <c r="Q352" s="208"/>
      <c r="R352" s="208"/>
      <c r="S352" s="208"/>
      <c r="T352" s="208"/>
      <c r="U352" s="208"/>
      <c r="V352" s="208"/>
      <c r="W352" s="208"/>
      <c r="X352" s="208"/>
      <c r="Y352" s="208"/>
      <c r="Z352" s="208"/>
      <c r="AA352" s="208"/>
      <c r="AB352" s="208"/>
      <c r="AC352" s="208"/>
      <c r="AD352" s="208"/>
      <c r="AE352" s="208"/>
      <c r="AF352" s="208"/>
      <c r="AG352" s="208"/>
      <c r="AH352" s="208"/>
      <c r="AI352" s="208"/>
      <c r="AJ352" s="208"/>
      <c r="AK352" s="208"/>
      <c r="AL352" s="208"/>
      <c r="AM352" s="208"/>
      <c r="AN352" s="208"/>
      <c r="AO352" s="208"/>
      <c r="AP352" s="208"/>
      <c r="AQ352" s="208"/>
      <c r="AR352" s="208"/>
      <c r="AS352" s="208"/>
      <c r="AT352" s="208"/>
      <c r="AU352" s="208"/>
      <c r="AV352" s="208"/>
      <c r="AW352" s="208"/>
      <c r="AX352" s="208"/>
      <c r="AY352" s="208"/>
      <c r="AZ352" s="209"/>
      <c r="BA352" s="208"/>
      <c r="BB352" s="208"/>
      <c r="BC352" s="208"/>
      <c r="BD352" s="210"/>
      <c r="BE352" s="208"/>
      <c r="BF352" s="208"/>
      <c r="BG352" s="208"/>
      <c r="BH352" s="208"/>
      <c r="BI352" s="208"/>
      <c r="BJ352" s="208"/>
      <c r="BK352" s="208"/>
      <c r="BL352" s="208"/>
      <c r="BM352" s="208"/>
      <c r="BN352" s="208"/>
      <c r="BO352" s="208"/>
      <c r="BP352" s="208"/>
      <c r="BQ352" s="208"/>
      <c r="BR352" s="208"/>
      <c r="BS352" s="208"/>
      <c r="BT352" s="208"/>
      <c r="BU352" s="208"/>
      <c r="BV352" s="208"/>
      <c r="BW352" s="208"/>
      <c r="BX352" s="208"/>
      <c r="BY352" s="208"/>
    </row>
    <row r="353" spans="1:77">
      <c r="A353" s="227"/>
      <c r="B353" s="208"/>
      <c r="C353" s="248"/>
      <c r="D353" s="248"/>
      <c r="E353" s="208"/>
      <c r="F353" s="208"/>
      <c r="G353" s="208"/>
      <c r="H353" s="208"/>
      <c r="I353" s="208"/>
      <c r="J353" s="208"/>
      <c r="K353" s="208"/>
      <c r="L353" s="208"/>
      <c r="M353" s="208"/>
      <c r="N353" s="208"/>
      <c r="O353" s="208"/>
      <c r="P353" s="208"/>
      <c r="Q353" s="208"/>
      <c r="R353" s="208"/>
      <c r="S353" s="208"/>
      <c r="T353" s="208"/>
      <c r="U353" s="208"/>
      <c r="V353" s="208"/>
      <c r="W353" s="208"/>
      <c r="X353" s="208"/>
      <c r="Y353" s="208"/>
      <c r="Z353" s="208"/>
      <c r="AA353" s="208"/>
      <c r="AB353" s="208"/>
      <c r="AC353" s="208"/>
      <c r="AD353" s="208"/>
      <c r="AE353" s="208"/>
      <c r="AF353" s="208"/>
      <c r="AG353" s="208"/>
      <c r="AH353" s="208"/>
      <c r="AI353" s="208"/>
      <c r="AJ353" s="208"/>
      <c r="AK353" s="208"/>
      <c r="AL353" s="208"/>
      <c r="AM353" s="208"/>
      <c r="AN353" s="208"/>
      <c r="AO353" s="208"/>
      <c r="AP353" s="208"/>
      <c r="AQ353" s="208"/>
      <c r="AR353" s="208"/>
      <c r="AS353" s="208"/>
      <c r="AT353" s="208"/>
      <c r="AU353" s="208"/>
      <c r="AV353" s="208"/>
      <c r="AW353" s="208"/>
      <c r="AX353" s="208"/>
      <c r="AY353" s="208"/>
      <c r="AZ353" s="209"/>
      <c r="BA353" s="208"/>
      <c r="BB353" s="208"/>
      <c r="BC353" s="208"/>
      <c r="BD353" s="210"/>
      <c r="BE353" s="208"/>
      <c r="BF353" s="208"/>
      <c r="BG353" s="208"/>
      <c r="BH353" s="208"/>
      <c r="BI353" s="208"/>
      <c r="BJ353" s="208"/>
      <c r="BK353" s="208"/>
      <c r="BL353" s="208"/>
      <c r="BM353" s="208"/>
      <c r="BN353" s="208"/>
      <c r="BO353" s="208"/>
      <c r="BP353" s="208"/>
      <c r="BQ353" s="208"/>
      <c r="BR353" s="208"/>
      <c r="BS353" s="208"/>
      <c r="BT353" s="208"/>
      <c r="BU353" s="208"/>
      <c r="BV353" s="208"/>
      <c r="BW353" s="208"/>
      <c r="BX353" s="208"/>
      <c r="BY353" s="208"/>
    </row>
    <row r="354" spans="1:77">
      <c r="A354" s="227"/>
      <c r="B354" s="208"/>
      <c r="C354" s="248"/>
      <c r="D354" s="248"/>
      <c r="E354" s="208"/>
      <c r="F354" s="208"/>
      <c r="G354" s="208"/>
      <c r="H354" s="208"/>
      <c r="I354" s="208"/>
      <c r="J354" s="208"/>
      <c r="K354" s="208"/>
      <c r="L354" s="208"/>
      <c r="M354" s="208"/>
      <c r="N354" s="208"/>
      <c r="O354" s="208"/>
      <c r="P354" s="208"/>
      <c r="Q354" s="208"/>
      <c r="R354" s="208"/>
      <c r="S354" s="208"/>
      <c r="T354" s="208"/>
      <c r="U354" s="208"/>
      <c r="V354" s="208"/>
      <c r="W354" s="208"/>
      <c r="X354" s="208"/>
      <c r="Y354" s="208"/>
      <c r="Z354" s="208"/>
      <c r="AA354" s="208"/>
      <c r="AB354" s="208"/>
      <c r="AC354" s="208"/>
      <c r="AD354" s="208"/>
      <c r="AE354" s="208"/>
      <c r="AF354" s="208"/>
      <c r="AG354" s="208"/>
      <c r="AH354" s="208"/>
      <c r="AI354" s="208"/>
      <c r="AJ354" s="208"/>
      <c r="AK354" s="208"/>
      <c r="AL354" s="208"/>
      <c r="AM354" s="208"/>
      <c r="AN354" s="208"/>
      <c r="AO354" s="208"/>
      <c r="AP354" s="208"/>
      <c r="AQ354" s="208"/>
      <c r="AR354" s="208"/>
      <c r="AS354" s="208"/>
      <c r="AT354" s="208"/>
      <c r="AU354" s="208"/>
      <c r="AV354" s="208"/>
      <c r="AW354" s="208"/>
      <c r="AX354" s="208"/>
      <c r="AY354" s="208"/>
      <c r="AZ354" s="209"/>
      <c r="BA354" s="208"/>
      <c r="BB354" s="208"/>
      <c r="BC354" s="208"/>
      <c r="BD354" s="210"/>
      <c r="BE354" s="208"/>
      <c r="BF354" s="208"/>
      <c r="BG354" s="208"/>
      <c r="BH354" s="208"/>
      <c r="BI354" s="208"/>
      <c r="BJ354" s="208"/>
      <c r="BK354" s="208"/>
      <c r="BL354" s="208"/>
      <c r="BM354" s="208"/>
      <c r="BN354" s="208"/>
      <c r="BO354" s="208"/>
      <c r="BP354" s="208"/>
      <c r="BQ354" s="208"/>
      <c r="BR354" s="208"/>
      <c r="BS354" s="208"/>
      <c r="BT354" s="208"/>
      <c r="BU354" s="208"/>
      <c r="BV354" s="208"/>
      <c r="BW354" s="208"/>
      <c r="BX354" s="208"/>
      <c r="BY354" s="208"/>
    </row>
    <row r="355" spans="1:77">
      <c r="A355" s="227"/>
      <c r="B355" s="208"/>
      <c r="C355" s="248"/>
      <c r="D355" s="248"/>
      <c r="E355" s="208"/>
      <c r="F355" s="208"/>
      <c r="G355" s="208"/>
      <c r="H355" s="208"/>
      <c r="I355" s="208"/>
      <c r="J355" s="208"/>
      <c r="K355" s="208"/>
      <c r="L355" s="208"/>
      <c r="M355" s="208"/>
      <c r="N355" s="208"/>
      <c r="O355" s="208"/>
      <c r="P355" s="208"/>
      <c r="Q355" s="208"/>
      <c r="R355" s="208"/>
      <c r="S355" s="208"/>
      <c r="T355" s="208"/>
      <c r="U355" s="208"/>
      <c r="V355" s="208"/>
      <c r="W355" s="208"/>
      <c r="X355" s="208"/>
      <c r="Y355" s="208"/>
      <c r="Z355" s="208"/>
      <c r="AA355" s="208"/>
      <c r="AB355" s="208"/>
      <c r="AC355" s="208"/>
      <c r="AD355" s="208"/>
      <c r="AE355" s="208"/>
      <c r="AF355" s="208"/>
      <c r="AG355" s="208"/>
      <c r="AH355" s="208"/>
      <c r="AI355" s="208"/>
      <c r="AJ355" s="208"/>
      <c r="AK355" s="208"/>
      <c r="AL355" s="208"/>
      <c r="AM355" s="208"/>
      <c r="AN355" s="208"/>
      <c r="AO355" s="208"/>
      <c r="AP355" s="208"/>
      <c r="AQ355" s="208"/>
      <c r="AR355" s="208"/>
      <c r="AS355" s="208"/>
      <c r="AT355" s="208"/>
      <c r="AU355" s="208"/>
      <c r="AV355" s="208"/>
      <c r="AW355" s="208"/>
      <c r="AX355" s="208"/>
      <c r="AY355" s="208"/>
      <c r="AZ355" s="209"/>
      <c r="BA355" s="208"/>
      <c r="BB355" s="208"/>
      <c r="BC355" s="208"/>
      <c r="BD355" s="210"/>
      <c r="BE355" s="208"/>
      <c r="BF355" s="208"/>
      <c r="BG355" s="208"/>
      <c r="BH355" s="208"/>
      <c r="BI355" s="208"/>
      <c r="BJ355" s="208"/>
      <c r="BK355" s="208"/>
      <c r="BL355" s="208"/>
      <c r="BM355" s="208"/>
      <c r="BN355" s="208"/>
      <c r="BO355" s="208"/>
      <c r="BP355" s="208"/>
      <c r="BQ355" s="208"/>
      <c r="BR355" s="208"/>
      <c r="BS355" s="208"/>
      <c r="BT355" s="208"/>
      <c r="BU355" s="208"/>
      <c r="BV355" s="208"/>
      <c r="BW355" s="208"/>
      <c r="BX355" s="208"/>
      <c r="BY355" s="208"/>
    </row>
    <row r="356" spans="1:77">
      <c r="A356" s="227"/>
      <c r="B356" s="208"/>
      <c r="C356" s="248"/>
      <c r="D356" s="248"/>
      <c r="E356" s="208"/>
      <c r="F356" s="208"/>
      <c r="G356" s="208"/>
      <c r="H356" s="208"/>
      <c r="I356" s="208"/>
      <c r="J356" s="208"/>
      <c r="K356" s="208"/>
      <c r="L356" s="208"/>
      <c r="M356" s="208"/>
      <c r="N356" s="208"/>
      <c r="O356" s="208"/>
      <c r="P356" s="208"/>
      <c r="Q356" s="208"/>
      <c r="R356" s="208"/>
      <c r="S356" s="208"/>
      <c r="T356" s="208"/>
      <c r="U356" s="208"/>
      <c r="V356" s="208"/>
      <c r="W356" s="208"/>
      <c r="X356" s="208"/>
      <c r="Y356" s="208"/>
      <c r="Z356" s="208"/>
      <c r="AA356" s="208"/>
      <c r="AB356" s="208"/>
      <c r="AC356" s="208"/>
      <c r="AD356" s="208"/>
      <c r="AE356" s="208"/>
      <c r="AF356" s="208"/>
      <c r="AG356" s="208"/>
      <c r="AH356" s="208"/>
      <c r="AI356" s="208"/>
      <c r="AJ356" s="208"/>
      <c r="AK356" s="208"/>
      <c r="AL356" s="208"/>
      <c r="AM356" s="208"/>
      <c r="AN356" s="208"/>
      <c r="AO356" s="208"/>
      <c r="AP356" s="208"/>
      <c r="AQ356" s="208"/>
      <c r="AR356" s="208"/>
      <c r="AS356" s="208"/>
      <c r="AT356" s="208"/>
      <c r="AU356" s="208"/>
      <c r="AV356" s="208"/>
      <c r="AW356" s="208"/>
      <c r="AX356" s="208"/>
      <c r="AY356" s="208"/>
      <c r="AZ356" s="209"/>
      <c r="BA356" s="208"/>
      <c r="BB356" s="208"/>
      <c r="BC356" s="208"/>
      <c r="BD356" s="210"/>
      <c r="BE356" s="208"/>
      <c r="BF356" s="208"/>
      <c r="BG356" s="208"/>
      <c r="BH356" s="208"/>
      <c r="BI356" s="208"/>
      <c r="BJ356" s="208"/>
      <c r="BK356" s="208"/>
      <c r="BL356" s="208"/>
      <c r="BM356" s="208"/>
      <c r="BN356" s="208"/>
      <c r="BO356" s="208"/>
      <c r="BP356" s="208"/>
      <c r="BQ356" s="208"/>
      <c r="BR356" s="208"/>
      <c r="BS356" s="208"/>
      <c r="BT356" s="208"/>
      <c r="BU356" s="208"/>
      <c r="BV356" s="208"/>
      <c r="BW356" s="208"/>
      <c r="BX356" s="208"/>
      <c r="BY356" s="208"/>
    </row>
    <row r="357" spans="1:77">
      <c r="A357" s="227"/>
      <c r="B357" s="208"/>
      <c r="C357" s="248"/>
      <c r="D357" s="248"/>
      <c r="E357" s="208"/>
      <c r="F357" s="208"/>
      <c r="G357" s="208"/>
      <c r="H357" s="208"/>
      <c r="I357" s="208"/>
      <c r="J357" s="208"/>
      <c r="K357" s="208"/>
      <c r="L357" s="208"/>
      <c r="M357" s="208"/>
      <c r="N357" s="208"/>
      <c r="O357" s="208"/>
      <c r="P357" s="208"/>
      <c r="Q357" s="208"/>
      <c r="R357" s="208"/>
      <c r="S357" s="208"/>
      <c r="T357" s="208"/>
      <c r="U357" s="208"/>
      <c r="V357" s="208"/>
      <c r="W357" s="208"/>
      <c r="X357" s="208"/>
      <c r="Y357" s="208"/>
      <c r="Z357" s="208"/>
      <c r="AA357" s="208"/>
      <c r="AB357" s="208"/>
      <c r="AC357" s="208"/>
      <c r="AD357" s="208"/>
      <c r="AE357" s="208"/>
      <c r="AF357" s="208"/>
      <c r="AG357" s="208"/>
      <c r="AH357" s="208"/>
      <c r="AI357" s="208"/>
      <c r="AJ357" s="208"/>
      <c r="AK357" s="208"/>
      <c r="AL357" s="208"/>
      <c r="AM357" s="208"/>
      <c r="AN357" s="208"/>
      <c r="AO357" s="208"/>
      <c r="AP357" s="208"/>
      <c r="AQ357" s="208"/>
      <c r="AR357" s="208"/>
      <c r="AS357" s="208"/>
      <c r="AT357" s="208"/>
      <c r="AU357" s="208"/>
      <c r="AV357" s="208"/>
      <c r="AW357" s="208"/>
      <c r="AX357" s="208"/>
      <c r="AY357" s="208"/>
      <c r="AZ357" s="209"/>
      <c r="BA357" s="208"/>
      <c r="BB357" s="208"/>
      <c r="BC357" s="208"/>
      <c r="BD357" s="210"/>
      <c r="BE357" s="208"/>
      <c r="BF357" s="208"/>
      <c r="BG357" s="208"/>
      <c r="BH357" s="208"/>
      <c r="BI357" s="208"/>
      <c r="BJ357" s="208"/>
      <c r="BK357" s="208"/>
      <c r="BL357" s="208"/>
      <c r="BM357" s="208"/>
      <c r="BN357" s="208"/>
      <c r="BO357" s="208"/>
      <c r="BP357" s="208"/>
      <c r="BQ357" s="208"/>
      <c r="BR357" s="208"/>
      <c r="BS357" s="208"/>
      <c r="BT357" s="208"/>
      <c r="BU357" s="208"/>
      <c r="BV357" s="208"/>
      <c r="BW357" s="208"/>
      <c r="BX357" s="208"/>
      <c r="BY357" s="208"/>
    </row>
    <row r="358" spans="1:77">
      <c r="A358" s="227"/>
      <c r="B358" s="208"/>
      <c r="C358" s="248"/>
      <c r="D358" s="248"/>
      <c r="E358" s="208"/>
      <c r="F358" s="208"/>
      <c r="G358" s="208"/>
      <c r="H358" s="208"/>
      <c r="I358" s="208"/>
      <c r="J358" s="208"/>
      <c r="K358" s="208"/>
      <c r="L358" s="208"/>
      <c r="M358" s="208"/>
      <c r="N358" s="208"/>
      <c r="O358" s="208"/>
      <c r="P358" s="208"/>
      <c r="Q358" s="208"/>
      <c r="R358" s="208"/>
      <c r="S358" s="208"/>
      <c r="T358" s="208"/>
      <c r="U358" s="208"/>
      <c r="V358" s="208"/>
      <c r="W358" s="208"/>
      <c r="X358" s="208"/>
      <c r="Y358" s="208"/>
      <c r="Z358" s="208"/>
      <c r="AA358" s="208"/>
      <c r="AB358" s="208"/>
      <c r="AC358" s="208"/>
      <c r="AD358" s="208"/>
      <c r="AE358" s="208"/>
      <c r="AF358" s="208"/>
      <c r="AG358" s="208"/>
      <c r="AH358" s="208"/>
      <c r="AI358" s="208"/>
      <c r="AJ358" s="208"/>
      <c r="AK358" s="208"/>
      <c r="AL358" s="208"/>
      <c r="AM358" s="208"/>
      <c r="AN358" s="208"/>
      <c r="AO358" s="208"/>
      <c r="AP358" s="208"/>
      <c r="AQ358" s="208"/>
      <c r="AR358" s="208"/>
      <c r="AS358" s="208"/>
      <c r="AT358" s="208"/>
      <c r="AU358" s="208"/>
      <c r="AV358" s="208"/>
      <c r="AW358" s="208"/>
      <c r="AX358" s="208"/>
      <c r="AY358" s="208"/>
      <c r="AZ358" s="209"/>
      <c r="BA358" s="208"/>
      <c r="BB358" s="208"/>
      <c r="BC358" s="208"/>
      <c r="BD358" s="210"/>
      <c r="BE358" s="208"/>
      <c r="BF358" s="208"/>
      <c r="BG358" s="208"/>
      <c r="BH358" s="208"/>
      <c r="BI358" s="208"/>
      <c r="BJ358" s="208"/>
      <c r="BK358" s="208"/>
      <c r="BL358" s="208"/>
      <c r="BM358" s="208"/>
      <c r="BN358" s="208"/>
      <c r="BO358" s="208"/>
      <c r="BP358" s="208"/>
      <c r="BQ358" s="208"/>
      <c r="BR358" s="208"/>
      <c r="BS358" s="208"/>
      <c r="BT358" s="208"/>
      <c r="BU358" s="208"/>
      <c r="BV358" s="208"/>
      <c r="BW358" s="208"/>
      <c r="BX358" s="208"/>
      <c r="BY358" s="208"/>
    </row>
    <row r="359" spans="1:77">
      <c r="A359" s="227"/>
      <c r="B359" s="208"/>
      <c r="C359" s="248"/>
      <c r="D359" s="248"/>
      <c r="E359" s="208"/>
      <c r="F359" s="208"/>
      <c r="G359" s="208"/>
      <c r="H359" s="208"/>
      <c r="I359" s="208"/>
      <c r="J359" s="208"/>
      <c r="K359" s="208"/>
      <c r="L359" s="208"/>
      <c r="M359" s="208"/>
      <c r="N359" s="208"/>
      <c r="O359" s="208"/>
      <c r="P359" s="208"/>
      <c r="Q359" s="208"/>
      <c r="R359" s="208"/>
      <c r="S359" s="208"/>
      <c r="T359" s="208"/>
      <c r="U359" s="208"/>
      <c r="V359" s="208"/>
      <c r="W359" s="208"/>
      <c r="X359" s="208"/>
      <c r="Y359" s="208"/>
      <c r="Z359" s="208"/>
      <c r="AA359" s="208"/>
      <c r="AB359" s="208"/>
      <c r="AC359" s="208"/>
      <c r="AD359" s="208"/>
      <c r="AE359" s="208"/>
      <c r="AF359" s="208"/>
      <c r="AG359" s="208"/>
      <c r="AH359" s="208"/>
      <c r="AI359" s="208"/>
      <c r="AJ359" s="208"/>
      <c r="AK359" s="208"/>
      <c r="AL359" s="208"/>
      <c r="AM359" s="208"/>
      <c r="AN359" s="208"/>
      <c r="AO359" s="208"/>
      <c r="AP359" s="208"/>
      <c r="AQ359" s="208"/>
      <c r="AR359" s="208"/>
      <c r="AS359" s="208"/>
      <c r="AT359" s="208"/>
      <c r="AU359" s="208"/>
      <c r="AV359" s="208"/>
      <c r="AW359" s="208"/>
      <c r="AX359" s="208"/>
      <c r="AY359" s="208"/>
      <c r="AZ359" s="209"/>
      <c r="BA359" s="208"/>
      <c r="BB359" s="208"/>
      <c r="BC359" s="208"/>
      <c r="BD359" s="210"/>
      <c r="BE359" s="208"/>
      <c r="BF359" s="208"/>
      <c r="BG359" s="208"/>
      <c r="BH359" s="208"/>
      <c r="BI359" s="208"/>
      <c r="BJ359" s="208"/>
      <c r="BK359" s="208"/>
      <c r="BL359" s="208"/>
      <c r="BM359" s="208"/>
      <c r="BN359" s="208"/>
      <c r="BO359" s="208"/>
      <c r="BP359" s="208"/>
      <c r="BQ359" s="208"/>
      <c r="BR359" s="208"/>
      <c r="BS359" s="208"/>
      <c r="BT359" s="208"/>
      <c r="BU359" s="208"/>
      <c r="BV359" s="208"/>
      <c r="BW359" s="208"/>
      <c r="BX359" s="208"/>
      <c r="BY359" s="208"/>
    </row>
    <row r="360" spans="1:77">
      <c r="A360" s="227"/>
      <c r="B360" s="208"/>
      <c r="C360" s="248"/>
      <c r="D360" s="248"/>
      <c r="E360" s="208"/>
      <c r="F360" s="208"/>
      <c r="G360" s="208"/>
      <c r="H360" s="208"/>
      <c r="I360" s="208"/>
      <c r="J360" s="208"/>
      <c r="K360" s="208"/>
      <c r="L360" s="208"/>
      <c r="M360" s="208"/>
      <c r="N360" s="208"/>
      <c r="O360" s="208"/>
      <c r="P360" s="208"/>
      <c r="Q360" s="208"/>
      <c r="R360" s="208"/>
      <c r="S360" s="208"/>
      <c r="T360" s="208"/>
      <c r="U360" s="208"/>
      <c r="V360" s="208"/>
      <c r="W360" s="208"/>
      <c r="X360" s="208"/>
      <c r="Y360" s="208"/>
      <c r="Z360" s="208"/>
      <c r="AA360" s="208"/>
      <c r="AB360" s="208"/>
      <c r="AC360" s="208"/>
      <c r="AD360" s="208"/>
      <c r="AE360" s="208"/>
      <c r="AF360" s="208"/>
      <c r="AG360" s="208"/>
      <c r="AH360" s="208"/>
      <c r="AI360" s="208"/>
      <c r="AJ360" s="208"/>
      <c r="AK360" s="208"/>
      <c r="AL360" s="208"/>
      <c r="AM360" s="208"/>
      <c r="AN360" s="208"/>
      <c r="AO360" s="208"/>
      <c r="AP360" s="208"/>
      <c r="AQ360" s="208"/>
      <c r="AR360" s="208"/>
      <c r="AS360" s="208"/>
      <c r="AT360" s="208"/>
      <c r="AU360" s="208"/>
      <c r="AV360" s="208"/>
      <c r="AW360" s="208"/>
      <c r="AX360" s="208"/>
      <c r="AY360" s="208"/>
      <c r="AZ360" s="209"/>
      <c r="BA360" s="208"/>
      <c r="BB360" s="208"/>
      <c r="BC360" s="208"/>
      <c r="BD360" s="210"/>
      <c r="BE360" s="208"/>
      <c r="BF360" s="208"/>
      <c r="BG360" s="208"/>
      <c r="BH360" s="208"/>
      <c r="BI360" s="208"/>
      <c r="BJ360" s="208"/>
      <c r="BK360" s="208"/>
      <c r="BL360" s="208"/>
      <c r="BM360" s="208"/>
      <c r="BN360" s="208"/>
      <c r="BO360" s="208"/>
      <c r="BP360" s="208"/>
      <c r="BQ360" s="208"/>
      <c r="BR360" s="208"/>
      <c r="BS360" s="208"/>
      <c r="BT360" s="208"/>
      <c r="BU360" s="208"/>
      <c r="BV360" s="208"/>
      <c r="BW360" s="208"/>
      <c r="BX360" s="208"/>
      <c r="BY360" s="208"/>
    </row>
    <row r="361" spans="1:77">
      <c r="A361" s="227"/>
      <c r="B361" s="208"/>
      <c r="C361" s="248"/>
      <c r="D361" s="248"/>
      <c r="E361" s="208"/>
      <c r="F361" s="208"/>
      <c r="G361" s="208"/>
      <c r="H361" s="208"/>
      <c r="I361" s="208"/>
      <c r="J361" s="208"/>
      <c r="K361" s="208"/>
      <c r="L361" s="208"/>
      <c r="M361" s="208"/>
      <c r="N361" s="208"/>
      <c r="O361" s="208"/>
      <c r="P361" s="208"/>
      <c r="Q361" s="208"/>
      <c r="R361" s="208"/>
      <c r="S361" s="208"/>
      <c r="T361" s="208"/>
      <c r="U361" s="208"/>
      <c r="V361" s="208"/>
      <c r="W361" s="208"/>
      <c r="X361" s="208"/>
      <c r="Y361" s="208"/>
      <c r="Z361" s="208"/>
      <c r="AA361" s="208"/>
      <c r="AB361" s="208"/>
      <c r="AC361" s="208"/>
      <c r="AD361" s="208"/>
      <c r="AE361" s="208"/>
      <c r="AF361" s="208"/>
      <c r="AG361" s="208"/>
      <c r="AH361" s="208"/>
      <c r="AI361" s="208"/>
      <c r="AJ361" s="208"/>
      <c r="AK361" s="208"/>
      <c r="AL361" s="208"/>
      <c r="AM361" s="208"/>
      <c r="AN361" s="208"/>
      <c r="AO361" s="208"/>
      <c r="AP361" s="208"/>
      <c r="AQ361" s="208"/>
      <c r="AR361" s="208"/>
      <c r="AS361" s="208"/>
      <c r="AT361" s="208"/>
      <c r="AU361" s="208"/>
      <c r="AV361" s="208"/>
      <c r="AW361" s="208"/>
      <c r="AX361" s="208"/>
      <c r="AY361" s="208"/>
      <c r="AZ361" s="209"/>
      <c r="BA361" s="208"/>
      <c r="BB361" s="208"/>
      <c r="BC361" s="208"/>
      <c r="BD361" s="210"/>
      <c r="BE361" s="208"/>
      <c r="BF361" s="208"/>
      <c r="BG361" s="208"/>
      <c r="BH361" s="208"/>
      <c r="BI361" s="208"/>
      <c r="BJ361" s="208"/>
      <c r="BK361" s="208"/>
      <c r="BL361" s="208"/>
      <c r="BM361" s="208"/>
      <c r="BN361" s="208"/>
      <c r="BO361" s="208"/>
      <c r="BP361" s="208"/>
      <c r="BQ361" s="208"/>
      <c r="BR361" s="208"/>
      <c r="BS361" s="208"/>
      <c r="BT361" s="208"/>
      <c r="BU361" s="208"/>
      <c r="BV361" s="208"/>
      <c r="BW361" s="208"/>
      <c r="BX361" s="208"/>
      <c r="BY361" s="208"/>
    </row>
    <row r="362" spans="1:77">
      <c r="A362" s="227"/>
      <c r="B362" s="208"/>
      <c r="C362" s="248"/>
      <c r="D362" s="248"/>
      <c r="E362" s="208"/>
      <c r="F362" s="208"/>
      <c r="G362" s="208"/>
      <c r="H362" s="208"/>
      <c r="I362" s="208"/>
      <c r="J362" s="208"/>
      <c r="K362" s="208"/>
      <c r="L362" s="208"/>
      <c r="M362" s="208"/>
      <c r="N362" s="208"/>
      <c r="O362" s="208"/>
      <c r="P362" s="208"/>
      <c r="Q362" s="208"/>
      <c r="R362" s="208"/>
      <c r="S362" s="208"/>
      <c r="T362" s="208"/>
      <c r="U362" s="208"/>
      <c r="V362" s="208"/>
      <c r="W362" s="208"/>
      <c r="X362" s="208"/>
      <c r="Y362" s="208"/>
      <c r="Z362" s="208"/>
      <c r="AA362" s="208"/>
      <c r="AB362" s="208"/>
      <c r="AC362" s="208"/>
      <c r="AD362" s="208"/>
      <c r="AE362" s="208"/>
      <c r="AF362" s="208"/>
      <c r="AG362" s="208"/>
      <c r="AH362" s="208"/>
      <c r="AI362" s="208"/>
      <c r="AJ362" s="208"/>
      <c r="AK362" s="208"/>
      <c r="AL362" s="208"/>
      <c r="AM362" s="208"/>
      <c r="AN362" s="208"/>
      <c r="AO362" s="208"/>
      <c r="AP362" s="208"/>
      <c r="AQ362" s="208"/>
      <c r="AR362" s="208"/>
      <c r="AS362" s="208"/>
      <c r="AT362" s="208"/>
      <c r="AU362" s="208"/>
      <c r="AV362" s="208"/>
      <c r="AW362" s="208"/>
      <c r="AX362" s="208"/>
      <c r="AY362" s="208"/>
      <c r="AZ362" s="209"/>
      <c r="BA362" s="208"/>
      <c r="BB362" s="208"/>
      <c r="BC362" s="208"/>
      <c r="BD362" s="210"/>
      <c r="BE362" s="208"/>
      <c r="BF362" s="208"/>
      <c r="BG362" s="208"/>
      <c r="BH362" s="208"/>
      <c r="BI362" s="208"/>
      <c r="BJ362" s="208"/>
      <c r="BK362" s="208"/>
      <c r="BL362" s="208"/>
      <c r="BM362" s="208"/>
      <c r="BN362" s="208"/>
      <c r="BO362" s="208"/>
      <c r="BP362" s="208"/>
      <c r="BQ362" s="208"/>
      <c r="BR362" s="208"/>
      <c r="BS362" s="208"/>
      <c r="BT362" s="208"/>
      <c r="BU362" s="208"/>
      <c r="BV362" s="208"/>
      <c r="BW362" s="208"/>
      <c r="BX362" s="208"/>
      <c r="BY362" s="208"/>
    </row>
    <row r="363" spans="1:77">
      <c r="A363" s="227"/>
      <c r="B363" s="208"/>
      <c r="C363" s="248"/>
      <c r="D363" s="248"/>
      <c r="E363" s="208"/>
      <c r="F363" s="208"/>
      <c r="G363" s="208"/>
      <c r="H363" s="208"/>
      <c r="I363" s="208"/>
      <c r="J363" s="208"/>
      <c r="K363" s="208"/>
      <c r="L363" s="208"/>
      <c r="M363" s="208"/>
      <c r="N363" s="208"/>
      <c r="O363" s="208"/>
      <c r="P363" s="208"/>
      <c r="Q363" s="208"/>
      <c r="R363" s="208"/>
      <c r="S363" s="208"/>
      <c r="T363" s="208"/>
      <c r="U363" s="208"/>
      <c r="V363" s="208"/>
      <c r="W363" s="208"/>
      <c r="X363" s="208"/>
      <c r="Y363" s="208"/>
      <c r="Z363" s="208"/>
      <c r="AA363" s="208"/>
      <c r="AB363" s="208"/>
      <c r="AC363" s="208"/>
      <c r="AD363" s="208"/>
      <c r="AE363" s="208"/>
      <c r="AF363" s="208"/>
      <c r="AG363" s="208"/>
      <c r="AH363" s="208"/>
      <c r="AI363" s="208"/>
      <c r="AJ363" s="208"/>
      <c r="AK363" s="208"/>
      <c r="AL363" s="208"/>
      <c r="AM363" s="208"/>
      <c r="AN363" s="208"/>
      <c r="AO363" s="208"/>
      <c r="AP363" s="208"/>
      <c r="AQ363" s="208"/>
      <c r="AR363" s="208"/>
      <c r="AS363" s="208"/>
      <c r="AT363" s="208"/>
      <c r="AU363" s="208"/>
      <c r="AV363" s="208"/>
      <c r="AW363" s="208"/>
      <c r="AX363" s="208"/>
      <c r="AY363" s="208"/>
      <c r="AZ363" s="209"/>
      <c r="BA363" s="208"/>
      <c r="BB363" s="208"/>
      <c r="BC363" s="208"/>
      <c r="BD363" s="210"/>
      <c r="BE363" s="208"/>
      <c r="BF363" s="208"/>
      <c r="BG363" s="208"/>
      <c r="BH363" s="208"/>
      <c r="BI363" s="208"/>
      <c r="BJ363" s="208"/>
      <c r="BK363" s="208"/>
      <c r="BL363" s="208"/>
      <c r="BM363" s="208"/>
      <c r="BN363" s="208"/>
      <c r="BO363" s="208"/>
      <c r="BP363" s="208"/>
      <c r="BQ363" s="208"/>
      <c r="BR363" s="208"/>
      <c r="BS363" s="208"/>
      <c r="BT363" s="208"/>
      <c r="BU363" s="208"/>
      <c r="BV363" s="208"/>
      <c r="BW363" s="208"/>
      <c r="BX363" s="208"/>
      <c r="BY363" s="208"/>
    </row>
    <row r="364" spans="1:77">
      <c r="A364" s="227"/>
      <c r="B364" s="208"/>
      <c r="C364" s="248"/>
      <c r="D364" s="248"/>
      <c r="E364" s="208"/>
      <c r="F364" s="208"/>
      <c r="G364" s="208"/>
      <c r="H364" s="208"/>
      <c r="I364" s="208"/>
      <c r="J364" s="208"/>
      <c r="K364" s="208"/>
      <c r="L364" s="208"/>
      <c r="M364" s="208"/>
      <c r="N364" s="208"/>
      <c r="O364" s="208"/>
      <c r="P364" s="208"/>
      <c r="Q364" s="208"/>
      <c r="R364" s="208"/>
      <c r="S364" s="208"/>
      <c r="T364" s="208"/>
      <c r="U364" s="208"/>
      <c r="V364" s="208"/>
      <c r="W364" s="208"/>
      <c r="X364" s="208"/>
      <c r="Y364" s="208"/>
      <c r="Z364" s="208"/>
      <c r="AA364" s="208"/>
      <c r="AB364" s="208"/>
      <c r="AC364" s="208"/>
      <c r="AD364" s="208"/>
      <c r="AE364" s="208"/>
      <c r="AF364" s="208"/>
      <c r="AG364" s="208"/>
      <c r="AH364" s="208"/>
      <c r="AI364" s="208"/>
      <c r="AJ364" s="208"/>
      <c r="AK364" s="208"/>
      <c r="AL364" s="208"/>
      <c r="AM364" s="208"/>
      <c r="AN364" s="208"/>
      <c r="AO364" s="208"/>
      <c r="AP364" s="208"/>
      <c r="AQ364" s="208"/>
      <c r="AR364" s="208"/>
      <c r="AS364" s="208"/>
      <c r="AT364" s="208"/>
      <c r="AU364" s="208"/>
      <c r="AV364" s="208"/>
      <c r="AW364" s="208"/>
      <c r="AX364" s="208"/>
      <c r="AY364" s="208"/>
      <c r="AZ364" s="209"/>
      <c r="BA364" s="208"/>
      <c r="BB364" s="208"/>
      <c r="BC364" s="208"/>
      <c r="BD364" s="210"/>
      <c r="BE364" s="208"/>
      <c r="BF364" s="208"/>
      <c r="BG364" s="208"/>
      <c r="BH364" s="208"/>
      <c r="BI364" s="208"/>
      <c r="BJ364" s="208"/>
      <c r="BK364" s="208"/>
      <c r="BL364" s="208"/>
      <c r="BM364" s="208"/>
      <c r="BN364" s="208"/>
      <c r="BO364" s="208"/>
      <c r="BP364" s="208"/>
      <c r="BQ364" s="208"/>
      <c r="BR364" s="208"/>
      <c r="BS364" s="208"/>
      <c r="BT364" s="208"/>
      <c r="BU364" s="208"/>
      <c r="BV364" s="208"/>
      <c r="BW364" s="208"/>
      <c r="BX364" s="208"/>
      <c r="BY364" s="208"/>
    </row>
    <row r="365" spans="1:77">
      <c r="A365" s="227"/>
      <c r="B365" s="208"/>
      <c r="C365" s="248"/>
      <c r="D365" s="248"/>
      <c r="E365" s="208"/>
      <c r="F365" s="208"/>
      <c r="G365" s="208"/>
      <c r="H365" s="208"/>
      <c r="I365" s="208"/>
      <c r="J365" s="208"/>
      <c r="K365" s="208"/>
      <c r="L365" s="208"/>
      <c r="M365" s="208"/>
      <c r="N365" s="208"/>
      <c r="O365" s="208"/>
      <c r="P365" s="208"/>
      <c r="Q365" s="208"/>
      <c r="R365" s="208"/>
      <c r="S365" s="208"/>
      <c r="T365" s="208"/>
      <c r="U365" s="208"/>
      <c r="V365" s="208"/>
      <c r="W365" s="208"/>
      <c r="X365" s="208"/>
      <c r="Y365" s="208"/>
      <c r="Z365" s="208"/>
      <c r="AA365" s="208"/>
      <c r="AB365" s="208"/>
      <c r="AC365" s="208"/>
      <c r="AD365" s="208"/>
      <c r="AE365" s="208"/>
      <c r="AF365" s="208"/>
      <c r="AG365" s="208"/>
      <c r="AH365" s="208"/>
      <c r="AI365" s="208"/>
      <c r="AJ365" s="208"/>
      <c r="AK365" s="208"/>
      <c r="AL365" s="208"/>
      <c r="AM365" s="208"/>
      <c r="AN365" s="208"/>
      <c r="AO365" s="208"/>
      <c r="AP365" s="208"/>
      <c r="AQ365" s="208"/>
      <c r="AR365" s="208"/>
      <c r="AS365" s="208"/>
      <c r="AT365" s="208"/>
      <c r="AU365" s="208"/>
      <c r="AV365" s="208"/>
      <c r="AW365" s="208"/>
      <c r="AX365" s="208"/>
      <c r="AY365" s="208"/>
      <c r="AZ365" s="209"/>
      <c r="BA365" s="208"/>
      <c r="BB365" s="208"/>
      <c r="BC365" s="208"/>
      <c r="BD365" s="210"/>
      <c r="BE365" s="208"/>
      <c r="BF365" s="208"/>
      <c r="BG365" s="208"/>
      <c r="BH365" s="208"/>
      <c r="BI365" s="208"/>
      <c r="BJ365" s="208"/>
      <c r="BK365" s="208"/>
      <c r="BL365" s="208"/>
      <c r="BM365" s="208"/>
      <c r="BN365" s="208"/>
      <c r="BO365" s="208"/>
      <c r="BP365" s="208"/>
      <c r="BQ365" s="208"/>
      <c r="BR365" s="208"/>
      <c r="BS365" s="208"/>
      <c r="BT365" s="208"/>
      <c r="BU365" s="208"/>
      <c r="BV365" s="208"/>
      <c r="BW365" s="208"/>
      <c r="BX365" s="208"/>
      <c r="BY365" s="208"/>
    </row>
    <row r="366" spans="1:77">
      <c r="A366" s="227"/>
      <c r="B366" s="208"/>
      <c r="C366" s="248"/>
      <c r="D366" s="248"/>
      <c r="E366" s="208"/>
      <c r="F366" s="208"/>
      <c r="G366" s="208"/>
      <c r="H366" s="208"/>
      <c r="I366" s="208"/>
      <c r="J366" s="208"/>
      <c r="K366" s="208"/>
      <c r="L366" s="208"/>
      <c r="M366" s="208"/>
      <c r="N366" s="208"/>
      <c r="O366" s="208"/>
      <c r="P366" s="208"/>
      <c r="Q366" s="208"/>
      <c r="R366" s="208"/>
      <c r="S366" s="208"/>
      <c r="T366" s="208"/>
      <c r="U366" s="208"/>
      <c r="V366" s="208"/>
      <c r="W366" s="208"/>
      <c r="X366" s="208"/>
      <c r="Y366" s="208"/>
      <c r="Z366" s="208"/>
      <c r="AA366" s="208"/>
      <c r="AB366" s="208"/>
      <c r="AC366" s="208"/>
      <c r="AD366" s="208"/>
      <c r="AE366" s="208"/>
      <c r="AF366" s="208"/>
      <c r="AG366" s="208"/>
      <c r="AH366" s="208"/>
      <c r="AI366" s="208"/>
      <c r="AJ366" s="208"/>
      <c r="AK366" s="208"/>
      <c r="AL366" s="208"/>
      <c r="AM366" s="208"/>
      <c r="AN366" s="208"/>
      <c r="AO366" s="208"/>
      <c r="AP366" s="208"/>
      <c r="AQ366" s="208"/>
      <c r="AR366" s="208"/>
      <c r="AS366" s="208"/>
      <c r="AT366" s="208"/>
      <c r="AU366" s="208"/>
      <c r="AV366" s="208"/>
      <c r="AW366" s="208"/>
      <c r="AX366" s="208"/>
      <c r="AY366" s="208"/>
      <c r="AZ366" s="209"/>
      <c r="BA366" s="208"/>
      <c r="BB366" s="208"/>
      <c r="BC366" s="208"/>
      <c r="BD366" s="210"/>
      <c r="BE366" s="208"/>
      <c r="BF366" s="208"/>
      <c r="BG366" s="208"/>
      <c r="BH366" s="208"/>
      <c r="BI366" s="208"/>
      <c r="BJ366" s="208"/>
      <c r="BK366" s="208"/>
      <c r="BL366" s="208"/>
      <c r="BM366" s="208"/>
      <c r="BN366" s="208"/>
      <c r="BO366" s="208"/>
      <c r="BP366" s="208"/>
      <c r="BQ366" s="208"/>
      <c r="BR366" s="208"/>
      <c r="BS366" s="208"/>
      <c r="BT366" s="208"/>
      <c r="BU366" s="208"/>
      <c r="BV366" s="208"/>
      <c r="BW366" s="208"/>
      <c r="BX366" s="208"/>
      <c r="BY366" s="208"/>
    </row>
    <row r="367" spans="1:77">
      <c r="A367" s="227"/>
      <c r="B367" s="208"/>
      <c r="C367" s="248"/>
      <c r="D367" s="248"/>
      <c r="E367" s="208"/>
      <c r="F367" s="208"/>
      <c r="G367" s="208"/>
      <c r="H367" s="208"/>
      <c r="I367" s="208"/>
      <c r="J367" s="208"/>
      <c r="K367" s="208"/>
      <c r="L367" s="208"/>
      <c r="M367" s="208"/>
      <c r="N367" s="208"/>
      <c r="O367" s="208"/>
      <c r="P367" s="208"/>
      <c r="Q367" s="208"/>
      <c r="R367" s="208"/>
      <c r="S367" s="208"/>
      <c r="T367" s="208"/>
      <c r="U367" s="208"/>
      <c r="V367" s="208"/>
      <c r="W367" s="208"/>
      <c r="X367" s="208"/>
      <c r="Y367" s="208"/>
      <c r="Z367" s="208"/>
      <c r="AA367" s="208"/>
      <c r="AB367" s="208"/>
      <c r="AC367" s="208"/>
      <c r="AD367" s="208"/>
      <c r="AE367" s="208"/>
      <c r="AF367" s="208"/>
      <c r="AG367" s="208"/>
      <c r="AH367" s="208"/>
      <c r="AI367" s="208"/>
      <c r="AJ367" s="208"/>
      <c r="AK367" s="208"/>
      <c r="AL367" s="208"/>
      <c r="AM367" s="208"/>
      <c r="AN367" s="208"/>
      <c r="AO367" s="208"/>
      <c r="AP367" s="208"/>
      <c r="AQ367" s="208"/>
      <c r="AR367" s="208"/>
      <c r="AS367" s="208"/>
      <c r="AT367" s="208"/>
      <c r="AU367" s="208"/>
      <c r="AV367" s="208"/>
      <c r="AW367" s="208"/>
      <c r="AX367" s="208"/>
      <c r="AY367" s="208"/>
      <c r="AZ367" s="209"/>
      <c r="BA367" s="208"/>
      <c r="BB367" s="208"/>
      <c r="BC367" s="208"/>
      <c r="BD367" s="210"/>
      <c r="BE367" s="208"/>
      <c r="BF367" s="208"/>
      <c r="BG367" s="208"/>
      <c r="BH367" s="208"/>
      <c r="BI367" s="208"/>
      <c r="BJ367" s="208"/>
      <c r="BK367" s="208"/>
      <c r="BL367" s="208"/>
      <c r="BM367" s="208"/>
      <c r="BN367" s="208"/>
      <c r="BO367" s="208"/>
      <c r="BP367" s="208"/>
      <c r="BQ367" s="208"/>
      <c r="BR367" s="208"/>
      <c r="BS367" s="208"/>
      <c r="BT367" s="208"/>
      <c r="BU367" s="208"/>
      <c r="BV367" s="208"/>
      <c r="BW367" s="208"/>
      <c r="BX367" s="208"/>
      <c r="BY367" s="208"/>
    </row>
    <row r="368" spans="1:77">
      <c r="A368" s="227"/>
      <c r="B368" s="208"/>
      <c r="C368" s="248"/>
      <c r="D368" s="248"/>
      <c r="E368" s="208"/>
      <c r="F368" s="208"/>
      <c r="G368" s="208"/>
      <c r="H368" s="208"/>
      <c r="I368" s="208"/>
      <c r="J368" s="208"/>
      <c r="K368" s="208"/>
      <c r="L368" s="208"/>
      <c r="M368" s="208"/>
      <c r="N368" s="208"/>
      <c r="O368" s="208"/>
      <c r="P368" s="208"/>
      <c r="Q368" s="208"/>
      <c r="R368" s="208"/>
      <c r="S368" s="208"/>
      <c r="T368" s="208"/>
      <c r="U368" s="208"/>
      <c r="V368" s="208"/>
      <c r="W368" s="208"/>
      <c r="X368" s="208"/>
      <c r="Y368" s="208"/>
      <c r="Z368" s="208"/>
      <c r="AA368" s="208"/>
      <c r="AB368" s="208"/>
      <c r="AC368" s="208"/>
      <c r="AD368" s="208"/>
      <c r="AE368" s="208"/>
      <c r="AF368" s="208"/>
      <c r="AG368" s="208"/>
      <c r="AH368" s="208"/>
      <c r="AI368" s="208"/>
      <c r="AJ368" s="208"/>
      <c r="AK368" s="208"/>
      <c r="AL368" s="208"/>
      <c r="AM368" s="208"/>
      <c r="AN368" s="208"/>
      <c r="AO368" s="208"/>
      <c r="AP368" s="208"/>
      <c r="AQ368" s="208"/>
      <c r="AR368" s="208"/>
      <c r="AS368" s="208"/>
      <c r="AT368" s="208"/>
      <c r="AU368" s="208"/>
      <c r="AV368" s="208"/>
      <c r="AW368" s="208"/>
      <c r="AX368" s="208"/>
      <c r="AY368" s="208"/>
      <c r="AZ368" s="209"/>
      <c r="BA368" s="208"/>
      <c r="BB368" s="208"/>
      <c r="BC368" s="208"/>
      <c r="BD368" s="210"/>
      <c r="BE368" s="208"/>
      <c r="BF368" s="208"/>
      <c r="BG368" s="208"/>
      <c r="BH368" s="208"/>
      <c r="BI368" s="208"/>
      <c r="BJ368" s="208"/>
      <c r="BK368" s="208"/>
      <c r="BL368" s="208"/>
      <c r="BM368" s="208"/>
      <c r="BN368" s="208"/>
      <c r="BO368" s="208"/>
      <c r="BP368" s="208"/>
      <c r="BQ368" s="208"/>
      <c r="BR368" s="208"/>
      <c r="BS368" s="208"/>
      <c r="BT368" s="208"/>
      <c r="BU368" s="208"/>
      <c r="BV368" s="208"/>
      <c r="BW368" s="208"/>
      <c r="BX368" s="208"/>
      <c r="BY368" s="208"/>
    </row>
    <row r="369" spans="1:77">
      <c r="A369" s="227"/>
      <c r="B369" s="208"/>
      <c r="C369" s="248"/>
      <c r="D369" s="248"/>
      <c r="E369" s="208"/>
      <c r="F369" s="208"/>
      <c r="G369" s="208"/>
      <c r="H369" s="208"/>
      <c r="I369" s="208"/>
      <c r="J369" s="208"/>
      <c r="K369" s="208"/>
      <c r="L369" s="208"/>
      <c r="M369" s="208"/>
      <c r="N369" s="208"/>
      <c r="O369" s="208"/>
      <c r="P369" s="208"/>
      <c r="Q369" s="208"/>
      <c r="R369" s="208"/>
      <c r="S369" s="208"/>
      <c r="T369" s="208"/>
      <c r="U369" s="208"/>
      <c r="V369" s="208"/>
      <c r="W369" s="208"/>
      <c r="X369" s="208"/>
      <c r="Y369" s="208"/>
      <c r="Z369" s="208"/>
      <c r="AA369" s="208"/>
      <c r="AB369" s="208"/>
      <c r="AC369" s="208"/>
      <c r="AD369" s="208"/>
      <c r="AE369" s="208"/>
      <c r="AF369" s="208"/>
      <c r="AG369" s="208"/>
      <c r="AH369" s="208"/>
      <c r="AI369" s="208"/>
      <c r="AJ369" s="208"/>
      <c r="AK369" s="208"/>
      <c r="AL369" s="208"/>
      <c r="AM369" s="208"/>
      <c r="AN369" s="208"/>
      <c r="AO369" s="208"/>
      <c r="AP369" s="208"/>
      <c r="AQ369" s="208"/>
      <c r="AR369" s="208"/>
      <c r="AS369" s="208"/>
      <c r="AT369" s="208"/>
      <c r="AU369" s="208"/>
      <c r="AV369" s="208"/>
      <c r="AW369" s="208"/>
      <c r="AX369" s="208"/>
      <c r="AY369" s="208"/>
      <c r="AZ369" s="209"/>
      <c r="BA369" s="208"/>
      <c r="BB369" s="208"/>
      <c r="BC369" s="208"/>
      <c r="BD369" s="210"/>
      <c r="BE369" s="208"/>
      <c r="BF369" s="208"/>
      <c r="BG369" s="208"/>
      <c r="BH369" s="208"/>
      <c r="BI369" s="208"/>
      <c r="BJ369" s="208"/>
      <c r="BK369" s="208"/>
      <c r="BL369" s="208"/>
      <c r="BM369" s="208"/>
      <c r="BN369" s="208"/>
      <c r="BO369" s="208"/>
      <c r="BP369" s="208"/>
      <c r="BQ369" s="208"/>
      <c r="BR369" s="208"/>
      <c r="BS369" s="208"/>
      <c r="BT369" s="208"/>
      <c r="BU369" s="208"/>
      <c r="BV369" s="208"/>
      <c r="BW369" s="208"/>
      <c r="BX369" s="208"/>
      <c r="BY369" s="208"/>
    </row>
    <row r="370" spans="1:77">
      <c r="A370" s="227"/>
      <c r="B370" s="208"/>
      <c r="C370" s="248"/>
      <c r="D370" s="248"/>
      <c r="E370" s="208"/>
      <c r="F370" s="208"/>
      <c r="G370" s="208"/>
      <c r="H370" s="208"/>
      <c r="I370" s="208"/>
      <c r="J370" s="208"/>
      <c r="K370" s="208"/>
      <c r="L370" s="208"/>
      <c r="M370" s="208"/>
      <c r="N370" s="208"/>
      <c r="O370" s="208"/>
      <c r="P370" s="208"/>
      <c r="Q370" s="208"/>
      <c r="R370" s="208"/>
      <c r="S370" s="208"/>
      <c r="T370" s="208"/>
      <c r="U370" s="208"/>
      <c r="V370" s="208"/>
      <c r="W370" s="208"/>
      <c r="X370" s="208"/>
      <c r="Y370" s="208"/>
      <c r="Z370" s="208"/>
      <c r="AA370" s="208"/>
      <c r="AB370" s="208"/>
      <c r="AC370" s="208"/>
      <c r="AD370" s="208"/>
      <c r="AE370" s="208"/>
      <c r="AF370" s="208"/>
      <c r="AG370" s="208"/>
      <c r="AH370" s="208"/>
      <c r="AI370" s="208"/>
      <c r="AJ370" s="208"/>
      <c r="AK370" s="208"/>
      <c r="AL370" s="208"/>
      <c r="AM370" s="208"/>
      <c r="AN370" s="208"/>
      <c r="AO370" s="208"/>
      <c r="AP370" s="208"/>
      <c r="AQ370" s="208"/>
      <c r="AR370" s="208"/>
      <c r="AS370" s="208"/>
      <c r="AT370" s="208"/>
      <c r="AU370" s="208"/>
      <c r="AV370" s="208"/>
      <c r="AW370" s="208"/>
      <c r="AX370" s="208"/>
      <c r="AY370" s="208"/>
      <c r="AZ370" s="209"/>
      <c r="BA370" s="208"/>
      <c r="BB370" s="208"/>
      <c r="BC370" s="208"/>
      <c r="BD370" s="210"/>
      <c r="BE370" s="208"/>
      <c r="BF370" s="208"/>
      <c r="BG370" s="208"/>
      <c r="BH370" s="208"/>
      <c r="BI370" s="208"/>
      <c r="BJ370" s="208"/>
      <c r="BK370" s="208"/>
      <c r="BL370" s="208"/>
      <c r="BM370" s="208"/>
      <c r="BN370" s="208"/>
      <c r="BO370" s="208"/>
      <c r="BP370" s="208"/>
      <c r="BQ370" s="208"/>
      <c r="BR370" s="208"/>
      <c r="BS370" s="208"/>
      <c r="BT370" s="208"/>
      <c r="BU370" s="208"/>
      <c r="BV370" s="208"/>
      <c r="BW370" s="208"/>
      <c r="BX370" s="208"/>
      <c r="BY370" s="208"/>
    </row>
    <row r="371" spans="1:77">
      <c r="A371" s="227"/>
      <c r="B371" s="208"/>
      <c r="C371" s="248"/>
      <c r="D371" s="248"/>
      <c r="E371" s="208"/>
      <c r="F371" s="208"/>
      <c r="G371" s="208"/>
      <c r="H371" s="208"/>
      <c r="I371" s="208"/>
      <c r="J371" s="208"/>
      <c r="K371" s="208"/>
      <c r="L371" s="208"/>
      <c r="M371" s="208"/>
      <c r="N371" s="208"/>
      <c r="O371" s="208"/>
      <c r="P371" s="208"/>
      <c r="Q371" s="208"/>
      <c r="R371" s="208"/>
      <c r="S371" s="208"/>
      <c r="T371" s="208"/>
      <c r="U371" s="208"/>
      <c r="V371" s="208"/>
      <c r="W371" s="208"/>
      <c r="X371" s="208"/>
      <c r="Y371" s="208"/>
      <c r="Z371" s="208"/>
      <c r="AA371" s="208"/>
      <c r="AB371" s="208"/>
      <c r="AC371" s="208"/>
      <c r="AD371" s="208"/>
      <c r="AE371" s="208"/>
      <c r="AF371" s="208"/>
      <c r="AG371" s="208"/>
      <c r="AH371" s="208"/>
      <c r="AI371" s="208"/>
      <c r="AJ371" s="208"/>
      <c r="AK371" s="208"/>
      <c r="AL371" s="208"/>
      <c r="AM371" s="208"/>
      <c r="AN371" s="208"/>
      <c r="AO371" s="208"/>
      <c r="AP371" s="208"/>
      <c r="AQ371" s="208"/>
      <c r="AR371" s="208"/>
      <c r="AS371" s="208"/>
      <c r="AT371" s="208"/>
      <c r="AU371" s="208"/>
      <c r="AV371" s="208"/>
      <c r="AW371" s="208"/>
      <c r="AX371" s="208"/>
      <c r="AY371" s="208"/>
      <c r="AZ371" s="209"/>
      <c r="BA371" s="208"/>
      <c r="BB371" s="208"/>
      <c r="BC371" s="208"/>
      <c r="BD371" s="210"/>
      <c r="BE371" s="208"/>
      <c r="BF371" s="208"/>
      <c r="BG371" s="208"/>
      <c r="BH371" s="208"/>
      <c r="BI371" s="208"/>
      <c r="BJ371" s="208"/>
      <c r="BK371" s="208"/>
      <c r="BL371" s="208"/>
      <c r="BM371" s="208"/>
      <c r="BN371" s="208"/>
      <c r="BO371" s="208"/>
      <c r="BP371" s="208"/>
      <c r="BQ371" s="208"/>
      <c r="BR371" s="208"/>
      <c r="BS371" s="208"/>
      <c r="BT371" s="208"/>
      <c r="BU371" s="208"/>
      <c r="BV371" s="208"/>
      <c r="BW371" s="208"/>
      <c r="BX371" s="208"/>
      <c r="BY371" s="208"/>
    </row>
    <row r="372" spans="1:77">
      <c r="A372" s="227"/>
      <c r="B372" s="208"/>
      <c r="C372" s="248"/>
      <c r="D372" s="248"/>
      <c r="E372" s="208"/>
      <c r="F372" s="208"/>
      <c r="G372" s="208"/>
      <c r="H372" s="208"/>
      <c r="I372" s="208"/>
      <c r="J372" s="208"/>
      <c r="K372" s="208"/>
      <c r="L372" s="208"/>
      <c r="M372" s="208"/>
      <c r="N372" s="208"/>
      <c r="O372" s="208"/>
      <c r="P372" s="208"/>
      <c r="Q372" s="208"/>
      <c r="R372" s="208"/>
      <c r="S372" s="208"/>
      <c r="T372" s="208"/>
      <c r="U372" s="208"/>
      <c r="V372" s="208"/>
      <c r="W372" s="208"/>
      <c r="X372" s="208"/>
      <c r="Y372" s="208"/>
      <c r="Z372" s="208"/>
      <c r="AA372" s="208"/>
      <c r="AB372" s="208"/>
      <c r="AC372" s="208"/>
      <c r="AD372" s="208"/>
      <c r="AE372" s="208"/>
      <c r="AF372" s="208"/>
      <c r="AG372" s="208"/>
      <c r="AH372" s="208"/>
      <c r="AI372" s="208"/>
      <c r="AJ372" s="208"/>
      <c r="AK372" s="208"/>
      <c r="AL372" s="208"/>
      <c r="AM372" s="208"/>
      <c r="AN372" s="208"/>
      <c r="AO372" s="208"/>
      <c r="AP372" s="208"/>
      <c r="AQ372" s="208"/>
      <c r="AR372" s="208"/>
      <c r="AS372" s="208"/>
      <c r="AT372" s="208"/>
      <c r="AU372" s="208"/>
      <c r="AV372" s="208"/>
      <c r="AW372" s="208"/>
      <c r="AX372" s="208"/>
      <c r="AY372" s="208"/>
      <c r="AZ372" s="209"/>
      <c r="BA372" s="208"/>
      <c r="BB372" s="208"/>
      <c r="BC372" s="208"/>
      <c r="BD372" s="210"/>
      <c r="BE372" s="208"/>
      <c r="BF372" s="208"/>
      <c r="BG372" s="208"/>
      <c r="BH372" s="208"/>
      <c r="BI372" s="208"/>
      <c r="BJ372" s="208"/>
      <c r="BK372" s="208"/>
      <c r="BL372" s="208"/>
      <c r="BM372" s="208"/>
      <c r="BN372" s="208"/>
      <c r="BO372" s="208"/>
      <c r="BP372" s="208"/>
      <c r="BQ372" s="208"/>
      <c r="BR372" s="208"/>
      <c r="BS372" s="208"/>
      <c r="BT372" s="208"/>
      <c r="BU372" s="208"/>
      <c r="BV372" s="208"/>
      <c r="BW372" s="208"/>
      <c r="BX372" s="208"/>
      <c r="BY372" s="208"/>
    </row>
    <row r="373" spans="1:77">
      <c r="A373" s="227"/>
      <c r="B373" s="208"/>
      <c r="C373" s="248"/>
      <c r="D373" s="248"/>
      <c r="E373" s="208"/>
      <c r="F373" s="208"/>
      <c r="G373" s="208"/>
      <c r="H373" s="208"/>
      <c r="I373" s="208"/>
      <c r="J373" s="208"/>
      <c r="K373" s="208"/>
      <c r="L373" s="208"/>
      <c r="M373" s="208"/>
      <c r="N373" s="208"/>
      <c r="O373" s="208"/>
      <c r="P373" s="208"/>
      <c r="Q373" s="208"/>
      <c r="R373" s="208"/>
      <c r="S373" s="208"/>
      <c r="T373" s="208"/>
      <c r="U373" s="208"/>
      <c r="V373" s="208"/>
      <c r="W373" s="208"/>
      <c r="X373" s="208"/>
      <c r="Y373" s="208"/>
      <c r="Z373" s="208"/>
      <c r="AA373" s="208"/>
      <c r="AB373" s="208"/>
      <c r="AC373" s="208"/>
      <c r="AD373" s="208"/>
      <c r="AE373" s="208"/>
      <c r="AF373" s="208"/>
      <c r="AG373" s="208"/>
      <c r="AH373" s="208"/>
      <c r="AI373" s="208"/>
      <c r="AJ373" s="208"/>
      <c r="AK373" s="208"/>
      <c r="AL373" s="208"/>
      <c r="AM373" s="208"/>
      <c r="AN373" s="208"/>
      <c r="AO373" s="208"/>
      <c r="AP373" s="208"/>
      <c r="AQ373" s="208"/>
      <c r="AR373" s="208"/>
      <c r="AS373" s="208"/>
      <c r="AT373" s="208"/>
      <c r="AU373" s="208"/>
      <c r="AV373" s="208"/>
      <c r="AW373" s="208"/>
      <c r="AX373" s="208"/>
      <c r="AY373" s="208"/>
      <c r="AZ373" s="209"/>
      <c r="BA373" s="208"/>
      <c r="BB373" s="208"/>
      <c r="BC373" s="208"/>
      <c r="BD373" s="210"/>
      <c r="BE373" s="208"/>
      <c r="BF373" s="208"/>
      <c r="BG373" s="208"/>
      <c r="BH373" s="208"/>
      <c r="BI373" s="208"/>
      <c r="BJ373" s="208"/>
      <c r="BK373" s="208"/>
      <c r="BL373" s="208"/>
      <c r="BM373" s="208"/>
      <c r="BN373" s="208"/>
      <c r="BO373" s="208"/>
      <c r="BP373" s="208"/>
      <c r="BQ373" s="208"/>
      <c r="BR373" s="208"/>
      <c r="BS373" s="208"/>
      <c r="BT373" s="208"/>
      <c r="BU373" s="208"/>
      <c r="BV373" s="208"/>
      <c r="BW373" s="208"/>
      <c r="BX373" s="208"/>
      <c r="BY373" s="208"/>
    </row>
    <row r="374" spans="1:77">
      <c r="A374" s="227"/>
      <c r="B374" s="208"/>
      <c r="C374" s="248"/>
      <c r="D374" s="248"/>
      <c r="E374" s="208"/>
      <c r="F374" s="208"/>
      <c r="G374" s="208"/>
      <c r="H374" s="208"/>
      <c r="I374" s="208"/>
      <c r="J374" s="208"/>
      <c r="K374" s="208"/>
      <c r="L374" s="208"/>
      <c r="M374" s="208"/>
      <c r="N374" s="208"/>
      <c r="O374" s="208"/>
      <c r="P374" s="208"/>
      <c r="Q374" s="208"/>
      <c r="R374" s="208"/>
      <c r="S374" s="208"/>
      <c r="T374" s="208"/>
      <c r="U374" s="208"/>
      <c r="V374" s="208"/>
      <c r="W374" s="208"/>
      <c r="X374" s="208"/>
      <c r="Y374" s="208"/>
      <c r="Z374" s="208"/>
      <c r="AA374" s="208"/>
      <c r="AB374" s="208"/>
      <c r="AC374" s="208"/>
      <c r="AD374" s="208"/>
      <c r="AE374" s="208"/>
      <c r="AF374" s="208"/>
      <c r="AG374" s="208"/>
      <c r="AH374" s="208"/>
      <c r="AI374" s="208"/>
      <c r="AJ374" s="208"/>
      <c r="AK374" s="208"/>
      <c r="AL374" s="208"/>
      <c r="AM374" s="208"/>
      <c r="AN374" s="208"/>
      <c r="AO374" s="208"/>
      <c r="AP374" s="208"/>
      <c r="AQ374" s="208"/>
      <c r="AR374" s="208"/>
      <c r="AS374" s="208"/>
      <c r="AT374" s="208"/>
      <c r="AU374" s="208"/>
      <c r="AV374" s="208"/>
      <c r="AW374" s="208"/>
      <c r="AX374" s="208"/>
      <c r="AY374" s="208"/>
      <c r="AZ374" s="209"/>
      <c r="BA374" s="208"/>
      <c r="BB374" s="208"/>
      <c r="BC374" s="208"/>
      <c r="BD374" s="210"/>
      <c r="BE374" s="208"/>
      <c r="BF374" s="208"/>
      <c r="BG374" s="208"/>
      <c r="BH374" s="208"/>
      <c r="BI374" s="208"/>
      <c r="BJ374" s="208"/>
      <c r="BK374" s="208"/>
      <c r="BL374" s="208"/>
      <c r="BM374" s="208"/>
      <c r="BN374" s="208"/>
      <c r="BO374" s="208"/>
      <c r="BP374" s="208"/>
      <c r="BQ374" s="208"/>
      <c r="BR374" s="208"/>
      <c r="BS374" s="208"/>
      <c r="BT374" s="208"/>
      <c r="BU374" s="208"/>
      <c r="BV374" s="208"/>
      <c r="BW374" s="208"/>
      <c r="BX374" s="208"/>
      <c r="BY374" s="208"/>
    </row>
    <row r="375" spans="1:77">
      <c r="A375" s="227"/>
      <c r="B375" s="208"/>
      <c r="C375" s="248"/>
      <c r="D375" s="248"/>
      <c r="E375" s="208"/>
      <c r="F375" s="208"/>
      <c r="G375" s="208"/>
      <c r="H375" s="208"/>
      <c r="I375" s="208"/>
      <c r="J375" s="208"/>
      <c r="K375" s="208"/>
      <c r="L375" s="208"/>
      <c r="M375" s="208"/>
      <c r="N375" s="208"/>
      <c r="O375" s="208"/>
      <c r="P375" s="208"/>
      <c r="Q375" s="208"/>
      <c r="R375" s="208"/>
      <c r="S375" s="208"/>
      <c r="T375" s="208"/>
      <c r="U375" s="208"/>
      <c r="V375" s="208"/>
      <c r="W375" s="208"/>
      <c r="X375" s="208"/>
      <c r="Y375" s="208"/>
      <c r="Z375" s="208"/>
      <c r="AA375" s="208"/>
      <c r="AB375" s="208"/>
      <c r="AC375" s="208"/>
      <c r="AD375" s="208"/>
      <c r="AE375" s="208"/>
      <c r="AF375" s="208"/>
      <c r="AG375" s="208"/>
      <c r="AH375" s="208"/>
      <c r="AI375" s="208"/>
      <c r="AJ375" s="208"/>
      <c r="AK375" s="208"/>
      <c r="AL375" s="208"/>
      <c r="AM375" s="208"/>
      <c r="AN375" s="208"/>
      <c r="AO375" s="208"/>
      <c r="AP375" s="208"/>
      <c r="AQ375" s="208"/>
      <c r="AR375" s="208"/>
      <c r="AS375" s="208"/>
      <c r="AT375" s="208"/>
      <c r="AU375" s="208"/>
      <c r="AV375" s="208"/>
      <c r="AW375" s="208"/>
      <c r="AX375" s="208"/>
      <c r="AY375" s="208"/>
      <c r="AZ375" s="209"/>
      <c r="BA375" s="208"/>
      <c r="BB375" s="208"/>
      <c r="BC375" s="208"/>
      <c r="BD375" s="210"/>
      <c r="BE375" s="208"/>
      <c r="BF375" s="208"/>
      <c r="BG375" s="208"/>
      <c r="BH375" s="208"/>
      <c r="BI375" s="208"/>
      <c r="BJ375" s="208"/>
      <c r="BK375" s="208"/>
      <c r="BL375" s="208"/>
      <c r="BM375" s="208"/>
      <c r="BN375" s="208"/>
      <c r="BO375" s="208"/>
      <c r="BP375" s="208"/>
      <c r="BQ375" s="208"/>
      <c r="BR375" s="208"/>
      <c r="BS375" s="208"/>
      <c r="BT375" s="208"/>
      <c r="BU375" s="208"/>
      <c r="BV375" s="208"/>
      <c r="BW375" s="208"/>
      <c r="BX375" s="208"/>
      <c r="BY375" s="208"/>
    </row>
    <row r="376" spans="1:77">
      <c r="A376" s="227"/>
      <c r="B376" s="208"/>
      <c r="C376" s="248"/>
      <c r="D376" s="248"/>
      <c r="E376" s="208"/>
      <c r="F376" s="208"/>
      <c r="G376" s="208"/>
      <c r="H376" s="208"/>
      <c r="I376" s="208"/>
      <c r="J376" s="208"/>
      <c r="K376" s="208"/>
      <c r="L376" s="208"/>
      <c r="M376" s="208"/>
      <c r="N376" s="208"/>
      <c r="O376" s="208"/>
      <c r="P376" s="208"/>
      <c r="Q376" s="208"/>
      <c r="R376" s="208"/>
      <c r="S376" s="208"/>
      <c r="T376" s="208"/>
      <c r="U376" s="208"/>
      <c r="V376" s="208"/>
      <c r="W376" s="208"/>
      <c r="X376" s="208"/>
      <c r="Y376" s="208"/>
      <c r="Z376" s="208"/>
      <c r="AA376" s="208"/>
      <c r="AB376" s="208"/>
      <c r="AC376" s="208"/>
      <c r="AD376" s="208"/>
      <c r="AE376" s="208"/>
      <c r="AF376" s="208"/>
      <c r="AG376" s="208"/>
      <c r="AH376" s="208"/>
      <c r="AI376" s="208"/>
      <c r="AJ376" s="208"/>
      <c r="AK376" s="208"/>
      <c r="AL376" s="208"/>
      <c r="AM376" s="208"/>
      <c r="AN376" s="208"/>
      <c r="AO376" s="208"/>
      <c r="AP376" s="208"/>
      <c r="AQ376" s="208"/>
      <c r="AR376" s="208"/>
      <c r="AS376" s="208"/>
      <c r="AT376" s="208"/>
      <c r="AU376" s="208"/>
      <c r="AV376" s="208"/>
      <c r="AW376" s="208"/>
      <c r="AX376" s="208"/>
      <c r="AY376" s="208"/>
      <c r="AZ376" s="209"/>
      <c r="BA376" s="208"/>
      <c r="BB376" s="208"/>
      <c r="BC376" s="208"/>
      <c r="BD376" s="210"/>
      <c r="BE376" s="208"/>
      <c r="BF376" s="208"/>
      <c r="BG376" s="208"/>
      <c r="BH376" s="208"/>
      <c r="BI376" s="208"/>
      <c r="BJ376" s="208"/>
      <c r="BK376" s="208"/>
      <c r="BL376" s="208"/>
      <c r="BM376" s="208"/>
      <c r="BN376" s="208"/>
      <c r="BO376" s="208"/>
      <c r="BP376" s="208"/>
      <c r="BQ376" s="208"/>
      <c r="BR376" s="208"/>
      <c r="BS376" s="208"/>
      <c r="BT376" s="208"/>
      <c r="BU376" s="208"/>
      <c r="BV376" s="208"/>
      <c r="BW376" s="208"/>
      <c r="BX376" s="208"/>
      <c r="BY376" s="208"/>
    </row>
    <row r="377" spans="1:77">
      <c r="A377" s="227"/>
      <c r="B377" s="208"/>
      <c r="C377" s="248"/>
      <c r="D377" s="248"/>
      <c r="E377" s="208"/>
      <c r="F377" s="208"/>
      <c r="G377" s="208"/>
      <c r="H377" s="208"/>
      <c r="I377" s="208"/>
      <c r="J377" s="208"/>
      <c r="K377" s="208"/>
      <c r="L377" s="208"/>
      <c r="M377" s="208"/>
      <c r="N377" s="208"/>
      <c r="O377" s="208"/>
      <c r="P377" s="208"/>
      <c r="Q377" s="208"/>
      <c r="R377" s="208"/>
      <c r="S377" s="208"/>
      <c r="T377" s="208"/>
      <c r="U377" s="208"/>
      <c r="V377" s="208"/>
      <c r="W377" s="208"/>
      <c r="X377" s="208"/>
      <c r="Y377" s="208"/>
      <c r="Z377" s="208"/>
      <c r="AA377" s="208"/>
      <c r="AB377" s="208"/>
      <c r="AC377" s="208"/>
      <c r="AD377" s="208"/>
      <c r="AE377" s="208"/>
      <c r="AF377" s="208"/>
      <c r="AG377" s="208"/>
      <c r="AH377" s="208"/>
      <c r="AI377" s="208"/>
      <c r="AJ377" s="208"/>
      <c r="AK377" s="208"/>
      <c r="AL377" s="208"/>
      <c r="AM377" s="208"/>
      <c r="AN377" s="208"/>
      <c r="AO377" s="208"/>
      <c r="AP377" s="208"/>
      <c r="AQ377" s="208"/>
      <c r="AR377" s="208"/>
      <c r="AS377" s="208"/>
      <c r="AT377" s="208"/>
      <c r="AU377" s="208"/>
      <c r="AV377" s="208"/>
      <c r="AW377" s="208"/>
      <c r="AX377" s="208"/>
      <c r="AY377" s="208"/>
      <c r="AZ377" s="209"/>
      <c r="BA377" s="208"/>
      <c r="BB377" s="208"/>
      <c r="BC377" s="208"/>
      <c r="BD377" s="210"/>
      <c r="BE377" s="208"/>
      <c r="BF377" s="208"/>
      <c r="BG377" s="208"/>
      <c r="BH377" s="208"/>
      <c r="BI377" s="208"/>
      <c r="BJ377" s="208"/>
      <c r="BK377" s="208"/>
      <c r="BL377" s="208"/>
      <c r="BM377" s="208"/>
      <c r="BN377" s="208"/>
      <c r="BO377" s="208"/>
      <c r="BP377" s="208"/>
      <c r="BQ377" s="208"/>
      <c r="BR377" s="208"/>
      <c r="BS377" s="208"/>
      <c r="BT377" s="208"/>
      <c r="BU377" s="208"/>
      <c r="BV377" s="208"/>
      <c r="BW377" s="208"/>
      <c r="BX377" s="208"/>
      <c r="BY377" s="208"/>
    </row>
    <row r="378" spans="1:77">
      <c r="A378" s="227"/>
      <c r="B378" s="208"/>
      <c r="C378" s="248"/>
      <c r="D378" s="248"/>
      <c r="E378" s="208"/>
      <c r="F378" s="208"/>
      <c r="G378" s="208"/>
      <c r="H378" s="208"/>
      <c r="I378" s="208"/>
      <c r="J378" s="208"/>
      <c r="K378" s="208"/>
      <c r="L378" s="208"/>
      <c r="M378" s="208"/>
      <c r="N378" s="208"/>
      <c r="O378" s="208"/>
      <c r="P378" s="208"/>
      <c r="Q378" s="208"/>
      <c r="R378" s="208"/>
      <c r="S378" s="208"/>
      <c r="T378" s="208"/>
      <c r="U378" s="208"/>
      <c r="V378" s="208"/>
      <c r="W378" s="208"/>
      <c r="X378" s="208"/>
      <c r="Y378" s="208"/>
      <c r="Z378" s="208"/>
      <c r="AA378" s="208"/>
      <c r="AB378" s="208"/>
      <c r="AC378" s="208"/>
      <c r="AD378" s="208"/>
      <c r="AE378" s="208"/>
      <c r="AF378" s="208"/>
      <c r="AG378" s="208"/>
      <c r="AH378" s="208"/>
      <c r="AI378" s="208"/>
      <c r="AJ378" s="208"/>
      <c r="AK378" s="208"/>
      <c r="AL378" s="208"/>
      <c r="AM378" s="208"/>
      <c r="AN378" s="208"/>
      <c r="AO378" s="208"/>
      <c r="AP378" s="208"/>
      <c r="AQ378" s="208"/>
      <c r="AR378" s="208"/>
      <c r="AS378" s="208"/>
      <c r="AT378" s="208"/>
      <c r="AU378" s="208"/>
      <c r="AV378" s="208"/>
      <c r="AW378" s="208"/>
      <c r="AX378" s="208"/>
      <c r="AY378" s="208"/>
      <c r="AZ378" s="209"/>
      <c r="BA378" s="208"/>
      <c r="BB378" s="208"/>
      <c r="BC378" s="208"/>
      <c r="BD378" s="210"/>
      <c r="BE378" s="208"/>
      <c r="BF378" s="208"/>
      <c r="BG378" s="208"/>
      <c r="BH378" s="208"/>
      <c r="BI378" s="208"/>
      <c r="BJ378" s="208"/>
      <c r="BK378" s="208"/>
      <c r="BL378" s="208"/>
      <c r="BM378" s="208"/>
      <c r="BN378" s="208"/>
      <c r="BO378" s="208"/>
      <c r="BP378" s="208"/>
      <c r="BQ378" s="208"/>
      <c r="BR378" s="208"/>
      <c r="BS378" s="208"/>
      <c r="BT378" s="208"/>
      <c r="BU378" s="208"/>
      <c r="BV378" s="208"/>
      <c r="BW378" s="208"/>
      <c r="BX378" s="208"/>
      <c r="BY378" s="208"/>
    </row>
    <row r="379" spans="1:77">
      <c r="A379" s="227"/>
      <c r="B379" s="208"/>
      <c r="C379" s="248"/>
      <c r="D379" s="248"/>
      <c r="E379" s="208"/>
      <c r="F379" s="208"/>
      <c r="G379" s="208"/>
      <c r="H379" s="208"/>
      <c r="I379" s="208"/>
      <c r="J379" s="208"/>
      <c r="K379" s="208"/>
      <c r="L379" s="208"/>
      <c r="M379" s="208"/>
      <c r="N379" s="208"/>
      <c r="O379" s="208"/>
      <c r="P379" s="208"/>
      <c r="Q379" s="208"/>
      <c r="R379" s="208"/>
      <c r="S379" s="208"/>
      <c r="T379" s="208"/>
      <c r="U379" s="208"/>
      <c r="V379" s="208"/>
      <c r="W379" s="208"/>
      <c r="X379" s="208"/>
      <c r="Y379" s="208"/>
      <c r="Z379" s="208"/>
      <c r="AA379" s="208"/>
      <c r="AB379" s="208"/>
      <c r="AC379" s="208"/>
      <c r="AD379" s="208"/>
      <c r="AE379" s="208"/>
      <c r="AF379" s="208"/>
      <c r="AG379" s="208"/>
      <c r="AH379" s="208"/>
      <c r="AI379" s="208"/>
      <c r="AJ379" s="208"/>
      <c r="AK379" s="208"/>
      <c r="AL379" s="208"/>
      <c r="AM379" s="208"/>
      <c r="AN379" s="208"/>
      <c r="AO379" s="208"/>
      <c r="AP379" s="208"/>
      <c r="AQ379" s="208"/>
      <c r="AR379" s="208"/>
      <c r="AS379" s="208"/>
      <c r="AT379" s="208"/>
      <c r="AU379" s="208"/>
      <c r="AV379" s="208"/>
      <c r="AW379" s="208"/>
      <c r="AX379" s="208"/>
      <c r="AY379" s="208"/>
      <c r="AZ379" s="209"/>
      <c r="BA379" s="208"/>
      <c r="BB379" s="208"/>
      <c r="BC379" s="208"/>
      <c r="BD379" s="210"/>
      <c r="BE379" s="208"/>
      <c r="BF379" s="208"/>
      <c r="BG379" s="208"/>
      <c r="BH379" s="208"/>
      <c r="BI379" s="208"/>
      <c r="BJ379" s="208"/>
      <c r="BK379" s="208"/>
      <c r="BL379" s="208"/>
      <c r="BM379" s="208"/>
      <c r="BN379" s="208"/>
      <c r="BO379" s="208"/>
      <c r="BP379" s="208"/>
      <c r="BQ379" s="208"/>
      <c r="BR379" s="208"/>
      <c r="BS379" s="208"/>
      <c r="BT379" s="208"/>
      <c r="BU379" s="208"/>
      <c r="BV379" s="208"/>
      <c r="BW379" s="208"/>
      <c r="BX379" s="208"/>
      <c r="BY379" s="208"/>
    </row>
    <row r="380" spans="1:77">
      <c r="A380" s="227"/>
      <c r="B380" s="208"/>
      <c r="C380" s="248"/>
      <c r="D380" s="248"/>
      <c r="E380" s="208"/>
      <c r="F380" s="208"/>
      <c r="G380" s="208"/>
      <c r="H380" s="208"/>
      <c r="I380" s="208"/>
      <c r="J380" s="208"/>
      <c r="K380" s="208"/>
      <c r="L380" s="208"/>
      <c r="M380" s="208"/>
      <c r="N380" s="208"/>
      <c r="O380" s="208"/>
      <c r="P380" s="208"/>
      <c r="Q380" s="208"/>
      <c r="R380" s="208"/>
      <c r="S380" s="208"/>
      <c r="T380" s="208"/>
      <c r="U380" s="208"/>
      <c r="V380" s="208"/>
      <c r="W380" s="208"/>
      <c r="X380" s="208"/>
      <c r="Y380" s="208"/>
      <c r="Z380" s="208"/>
      <c r="AA380" s="208"/>
      <c r="AB380" s="208"/>
      <c r="AC380" s="208"/>
      <c r="AD380" s="208"/>
      <c r="AE380" s="208"/>
      <c r="AF380" s="208"/>
      <c r="AG380" s="208"/>
      <c r="AH380" s="208"/>
      <c r="AI380" s="208"/>
      <c r="AJ380" s="208"/>
      <c r="AK380" s="208"/>
      <c r="AL380" s="208"/>
      <c r="AM380" s="208"/>
      <c r="AN380" s="208"/>
      <c r="AO380" s="208"/>
      <c r="AP380" s="208"/>
      <c r="AQ380" s="208"/>
      <c r="AR380" s="208"/>
      <c r="AS380" s="208"/>
      <c r="AT380" s="208"/>
      <c r="AU380" s="208"/>
      <c r="AV380" s="208"/>
      <c r="AW380" s="208"/>
      <c r="AX380" s="208"/>
      <c r="AY380" s="208"/>
      <c r="AZ380" s="209"/>
      <c r="BA380" s="208"/>
      <c r="BB380" s="208"/>
      <c r="BC380" s="208"/>
      <c r="BD380" s="210"/>
      <c r="BE380" s="208"/>
      <c r="BF380" s="208"/>
      <c r="BG380" s="208"/>
      <c r="BH380" s="208"/>
      <c r="BI380" s="208"/>
      <c r="BJ380" s="208"/>
      <c r="BK380" s="208"/>
      <c r="BL380" s="208"/>
      <c r="BM380" s="208"/>
      <c r="BN380" s="208"/>
      <c r="BO380" s="208"/>
      <c r="BP380" s="208"/>
      <c r="BQ380" s="208"/>
      <c r="BR380" s="208"/>
      <c r="BS380" s="208"/>
      <c r="BT380" s="208"/>
      <c r="BU380" s="208"/>
      <c r="BV380" s="208"/>
      <c r="BW380" s="208"/>
      <c r="BX380" s="208"/>
      <c r="BY380" s="208"/>
    </row>
    <row r="381" spans="1:77">
      <c r="A381" s="227"/>
      <c r="B381" s="208"/>
      <c r="C381" s="248"/>
      <c r="D381" s="248"/>
      <c r="E381" s="208"/>
      <c r="F381" s="208"/>
      <c r="G381" s="208"/>
      <c r="H381" s="208"/>
      <c r="I381" s="208"/>
      <c r="J381" s="208"/>
      <c r="K381" s="208"/>
      <c r="L381" s="208"/>
      <c r="M381" s="208"/>
      <c r="N381" s="208"/>
      <c r="O381" s="208"/>
      <c r="P381" s="208"/>
      <c r="Q381" s="208"/>
      <c r="R381" s="208"/>
      <c r="S381" s="208"/>
      <c r="T381" s="208"/>
      <c r="U381" s="208"/>
      <c r="V381" s="208"/>
      <c r="W381" s="208"/>
      <c r="X381" s="208"/>
      <c r="Y381" s="208"/>
      <c r="Z381" s="208"/>
      <c r="AA381" s="208"/>
      <c r="AB381" s="208"/>
      <c r="AC381" s="208"/>
      <c r="AD381" s="208"/>
      <c r="AE381" s="208"/>
      <c r="AF381" s="208"/>
      <c r="AG381" s="208"/>
      <c r="AH381" s="208"/>
      <c r="AI381" s="208"/>
      <c r="AJ381" s="208"/>
      <c r="AK381" s="208"/>
      <c r="AL381" s="208"/>
      <c r="AM381" s="208"/>
      <c r="AN381" s="208"/>
      <c r="AO381" s="208"/>
      <c r="AP381" s="208"/>
      <c r="AQ381" s="208"/>
      <c r="AR381" s="208"/>
      <c r="AS381" s="208"/>
      <c r="AT381" s="208"/>
      <c r="AU381" s="208"/>
      <c r="AV381" s="208"/>
      <c r="AW381" s="208"/>
      <c r="AX381" s="208"/>
      <c r="AY381" s="208"/>
      <c r="AZ381" s="209"/>
      <c r="BA381" s="208"/>
      <c r="BB381" s="208"/>
      <c r="BC381" s="208"/>
      <c r="BD381" s="210"/>
      <c r="BE381" s="208"/>
      <c r="BF381" s="208"/>
      <c r="BG381" s="208"/>
      <c r="BH381" s="208"/>
      <c r="BI381" s="208"/>
      <c r="BJ381" s="208"/>
      <c r="BK381" s="208"/>
      <c r="BL381" s="208"/>
      <c r="BM381" s="208"/>
      <c r="BN381" s="208"/>
      <c r="BO381" s="208"/>
      <c r="BP381" s="208"/>
      <c r="BQ381" s="208"/>
      <c r="BR381" s="208"/>
      <c r="BS381" s="208"/>
      <c r="BT381" s="208"/>
      <c r="BU381" s="208"/>
      <c r="BV381" s="208"/>
      <c r="BW381" s="208"/>
      <c r="BX381" s="208"/>
      <c r="BY381" s="208"/>
    </row>
    <row r="382" spans="1:77">
      <c r="A382" s="227"/>
      <c r="B382" s="208"/>
      <c r="C382" s="248"/>
      <c r="D382" s="248"/>
      <c r="E382" s="208"/>
      <c r="F382" s="208"/>
      <c r="G382" s="208"/>
      <c r="H382" s="208"/>
      <c r="I382" s="208"/>
      <c r="J382" s="208"/>
      <c r="K382" s="208"/>
      <c r="L382" s="208"/>
      <c r="M382" s="208"/>
      <c r="N382" s="208"/>
      <c r="O382" s="208"/>
      <c r="P382" s="208"/>
      <c r="Q382" s="208"/>
      <c r="R382" s="208"/>
      <c r="S382" s="208"/>
      <c r="T382" s="208"/>
      <c r="U382" s="208"/>
      <c r="V382" s="208"/>
      <c r="W382" s="208"/>
      <c r="X382" s="208"/>
      <c r="Y382" s="208"/>
      <c r="Z382" s="208"/>
      <c r="AA382" s="208"/>
      <c r="AB382" s="208"/>
      <c r="AC382" s="208"/>
      <c r="AD382" s="208"/>
      <c r="AE382" s="208"/>
      <c r="AF382" s="208"/>
      <c r="AG382" s="208"/>
      <c r="AH382" s="208"/>
      <c r="AI382" s="208"/>
      <c r="AJ382" s="208"/>
      <c r="AK382" s="208"/>
      <c r="AL382" s="208"/>
      <c r="AM382" s="208"/>
      <c r="AN382" s="208"/>
      <c r="AO382" s="208"/>
      <c r="AP382" s="208"/>
      <c r="AQ382" s="208"/>
      <c r="AR382" s="208"/>
      <c r="AS382" s="208"/>
      <c r="AT382" s="208"/>
      <c r="AU382" s="208"/>
      <c r="AV382" s="208"/>
      <c r="AW382" s="208"/>
      <c r="AX382" s="208"/>
      <c r="AY382" s="208"/>
      <c r="AZ382" s="209"/>
      <c r="BA382" s="208"/>
      <c r="BB382" s="208"/>
      <c r="BC382" s="208"/>
      <c r="BD382" s="210"/>
      <c r="BE382" s="208"/>
      <c r="BF382" s="208"/>
      <c r="BG382" s="208"/>
      <c r="BH382" s="208"/>
      <c r="BI382" s="208"/>
      <c r="BJ382" s="208"/>
      <c r="BK382" s="208"/>
      <c r="BL382" s="208"/>
      <c r="BM382" s="208"/>
      <c r="BN382" s="208"/>
      <c r="BO382" s="208"/>
      <c r="BP382" s="208"/>
      <c r="BQ382" s="208"/>
      <c r="BR382" s="208"/>
      <c r="BS382" s="208"/>
      <c r="BT382" s="208"/>
      <c r="BU382" s="208"/>
      <c r="BV382" s="208"/>
      <c r="BW382" s="208"/>
      <c r="BX382" s="208"/>
      <c r="BY382" s="208"/>
    </row>
    <row r="383" spans="1:77">
      <c r="A383" s="227"/>
      <c r="B383" s="208"/>
      <c r="C383" s="248"/>
      <c r="D383" s="248"/>
      <c r="E383" s="208"/>
      <c r="F383" s="208"/>
      <c r="G383" s="208"/>
      <c r="H383" s="208"/>
      <c r="I383" s="208"/>
      <c r="J383" s="208"/>
      <c r="K383" s="208"/>
      <c r="L383" s="208"/>
      <c r="M383" s="208"/>
      <c r="N383" s="208"/>
      <c r="O383" s="208"/>
      <c r="P383" s="208"/>
      <c r="Q383" s="208"/>
      <c r="R383" s="208"/>
      <c r="S383" s="208"/>
      <c r="T383" s="208"/>
      <c r="U383" s="208"/>
      <c r="V383" s="208"/>
      <c r="W383" s="208"/>
      <c r="X383" s="208"/>
      <c r="Y383" s="208"/>
      <c r="Z383" s="208"/>
      <c r="AA383" s="208"/>
      <c r="AB383" s="208"/>
      <c r="AC383" s="208"/>
      <c r="AD383" s="208"/>
      <c r="AE383" s="208"/>
      <c r="AF383" s="208"/>
      <c r="AG383" s="208"/>
      <c r="AH383" s="208"/>
      <c r="AI383" s="208"/>
      <c r="AJ383" s="208"/>
      <c r="AK383" s="208"/>
      <c r="AL383" s="208"/>
      <c r="AM383" s="208"/>
      <c r="AN383" s="208"/>
      <c r="AO383" s="208"/>
      <c r="AP383" s="208"/>
      <c r="AQ383" s="208"/>
      <c r="AR383" s="208"/>
      <c r="AS383" s="208"/>
      <c r="AT383" s="208"/>
      <c r="AU383" s="208"/>
      <c r="AV383" s="208"/>
      <c r="AW383" s="208"/>
      <c r="AX383" s="208"/>
      <c r="AY383" s="208"/>
      <c r="AZ383" s="209"/>
      <c r="BA383" s="208"/>
      <c r="BB383" s="208"/>
      <c r="BC383" s="208"/>
      <c r="BD383" s="210"/>
      <c r="BE383" s="208"/>
      <c r="BF383" s="208"/>
      <c r="BG383" s="208"/>
      <c r="BH383" s="208"/>
      <c r="BI383" s="208"/>
      <c r="BJ383" s="208"/>
      <c r="BK383" s="208"/>
      <c r="BL383" s="208"/>
      <c r="BM383" s="208"/>
      <c r="BN383" s="208"/>
      <c r="BO383" s="208"/>
      <c r="BP383" s="208"/>
      <c r="BQ383" s="208"/>
      <c r="BR383" s="208"/>
      <c r="BS383" s="208"/>
      <c r="BT383" s="208"/>
      <c r="BU383" s="208"/>
      <c r="BV383" s="208"/>
      <c r="BW383" s="208"/>
      <c r="BX383" s="208"/>
      <c r="BY383" s="208"/>
    </row>
    <row r="384" spans="1:77">
      <c r="A384" s="227"/>
      <c r="B384" s="208"/>
      <c r="C384" s="248"/>
      <c r="D384" s="248"/>
      <c r="E384" s="208"/>
      <c r="F384" s="208"/>
      <c r="G384" s="208"/>
      <c r="H384" s="208"/>
      <c r="I384" s="208"/>
      <c r="J384" s="208"/>
      <c r="K384" s="208"/>
      <c r="L384" s="208"/>
      <c r="M384" s="208"/>
      <c r="N384" s="208"/>
      <c r="O384" s="208"/>
      <c r="P384" s="208"/>
      <c r="Q384" s="208"/>
      <c r="R384" s="208"/>
      <c r="S384" s="208"/>
      <c r="T384" s="208"/>
      <c r="U384" s="208"/>
      <c r="V384" s="208"/>
      <c r="W384" s="208"/>
      <c r="X384" s="208"/>
      <c r="Y384" s="208"/>
      <c r="Z384" s="208"/>
      <c r="AA384" s="208"/>
      <c r="AB384" s="208"/>
      <c r="AC384" s="208"/>
      <c r="AD384" s="208"/>
      <c r="AE384" s="208"/>
      <c r="AF384" s="208"/>
      <c r="AG384" s="208"/>
      <c r="AH384" s="208"/>
      <c r="AI384" s="208"/>
      <c r="AJ384" s="208"/>
      <c r="AK384" s="208"/>
      <c r="AL384" s="208"/>
      <c r="AM384" s="208"/>
      <c r="AN384" s="208"/>
      <c r="AO384" s="208"/>
      <c r="AP384" s="208"/>
      <c r="AQ384" s="208"/>
      <c r="AR384" s="208"/>
      <c r="AS384" s="208"/>
      <c r="AT384" s="208"/>
      <c r="AU384" s="208"/>
      <c r="AV384" s="208"/>
      <c r="AW384" s="208"/>
      <c r="AX384" s="208"/>
      <c r="AY384" s="208"/>
      <c r="AZ384" s="209"/>
      <c r="BA384" s="208"/>
      <c r="BB384" s="208"/>
      <c r="BC384" s="208"/>
      <c r="BD384" s="210"/>
      <c r="BE384" s="208"/>
      <c r="BF384" s="208"/>
      <c r="BG384" s="208"/>
      <c r="BH384" s="208"/>
      <c r="BI384" s="208"/>
      <c r="BJ384" s="208"/>
      <c r="BK384" s="208"/>
      <c r="BL384" s="208"/>
      <c r="BM384" s="208"/>
      <c r="BN384" s="208"/>
      <c r="BO384" s="208"/>
      <c r="BP384" s="208"/>
      <c r="BQ384" s="208"/>
      <c r="BR384" s="208"/>
      <c r="BS384" s="208"/>
      <c r="BT384" s="208"/>
      <c r="BU384" s="208"/>
      <c r="BV384" s="208"/>
      <c r="BW384" s="208"/>
      <c r="BX384" s="208"/>
      <c r="BY384" s="208"/>
    </row>
    <row r="385" spans="1:77">
      <c r="A385" s="227"/>
      <c r="B385" s="208"/>
      <c r="C385" s="248"/>
      <c r="D385" s="248"/>
      <c r="E385" s="208"/>
      <c r="F385" s="208"/>
      <c r="G385" s="208"/>
      <c r="H385" s="208"/>
      <c r="I385" s="208"/>
      <c r="J385" s="208"/>
      <c r="K385" s="208"/>
      <c r="L385" s="208"/>
      <c r="M385" s="208"/>
      <c r="N385" s="208"/>
      <c r="O385" s="208"/>
      <c r="P385" s="208"/>
      <c r="Q385" s="208"/>
      <c r="R385" s="208"/>
      <c r="S385" s="208"/>
      <c r="T385" s="208"/>
      <c r="U385" s="208"/>
      <c r="V385" s="208"/>
      <c r="W385" s="208"/>
      <c r="X385" s="208"/>
      <c r="Y385" s="208"/>
      <c r="Z385" s="208"/>
      <c r="AA385" s="208"/>
      <c r="AB385" s="208"/>
      <c r="AC385" s="208"/>
      <c r="AD385" s="208"/>
      <c r="AE385" s="208"/>
      <c r="AF385" s="208"/>
      <c r="AG385" s="208"/>
      <c r="AH385" s="208"/>
      <c r="AI385" s="208"/>
      <c r="AJ385" s="208"/>
      <c r="AK385" s="208"/>
      <c r="AL385" s="208"/>
      <c r="AM385" s="208"/>
      <c r="AN385" s="208"/>
      <c r="AO385" s="208"/>
      <c r="AP385" s="208"/>
      <c r="AQ385" s="208"/>
      <c r="AR385" s="208"/>
      <c r="AS385" s="208"/>
      <c r="AT385" s="208"/>
      <c r="AU385" s="208"/>
      <c r="AV385" s="208"/>
      <c r="AW385" s="208"/>
      <c r="AX385" s="208"/>
      <c r="AY385" s="208"/>
      <c r="AZ385" s="209"/>
      <c r="BA385" s="208"/>
      <c r="BB385" s="208"/>
      <c r="BC385" s="208"/>
      <c r="BD385" s="210"/>
      <c r="BE385" s="208"/>
      <c r="BF385" s="208"/>
      <c r="BG385" s="208"/>
      <c r="BH385" s="208"/>
      <c r="BI385" s="208"/>
      <c r="BJ385" s="208"/>
      <c r="BK385" s="208"/>
      <c r="BL385" s="208"/>
      <c r="BM385" s="208"/>
      <c r="BN385" s="208"/>
      <c r="BO385" s="208"/>
      <c r="BP385" s="208"/>
      <c r="BQ385" s="208"/>
      <c r="BR385" s="208"/>
      <c r="BS385" s="208"/>
      <c r="BT385" s="208"/>
      <c r="BU385" s="208"/>
      <c r="BV385" s="208"/>
      <c r="BW385" s="208"/>
      <c r="BX385" s="208"/>
      <c r="BY385" s="208"/>
    </row>
    <row r="386" spans="1:77">
      <c r="A386" s="227"/>
      <c r="B386" s="208"/>
      <c r="C386" s="248"/>
      <c r="D386" s="248"/>
      <c r="E386" s="208"/>
      <c r="F386" s="208"/>
      <c r="G386" s="208"/>
      <c r="H386" s="208"/>
      <c r="I386" s="208"/>
      <c r="J386" s="208"/>
      <c r="K386" s="208"/>
      <c r="L386" s="208"/>
      <c r="M386" s="208"/>
      <c r="N386" s="208"/>
      <c r="O386" s="208"/>
      <c r="P386" s="208"/>
      <c r="Q386" s="208"/>
      <c r="R386" s="208"/>
      <c r="S386" s="208"/>
      <c r="T386" s="208"/>
      <c r="U386" s="208"/>
      <c r="V386" s="208"/>
      <c r="W386" s="208"/>
      <c r="X386" s="208"/>
      <c r="Y386" s="208"/>
      <c r="Z386" s="208"/>
      <c r="AA386" s="208"/>
      <c r="AB386" s="208"/>
      <c r="AC386" s="208"/>
      <c r="AD386" s="208"/>
      <c r="AE386" s="208"/>
      <c r="AF386" s="208"/>
      <c r="AG386" s="208"/>
      <c r="AH386" s="208"/>
      <c r="AI386" s="208"/>
      <c r="AJ386" s="208"/>
      <c r="AK386" s="208"/>
      <c r="AL386" s="208"/>
      <c r="AM386" s="208"/>
      <c r="AN386" s="208"/>
      <c r="AO386" s="208"/>
      <c r="AP386" s="208"/>
      <c r="AQ386" s="208"/>
      <c r="AR386" s="208"/>
      <c r="AS386" s="208"/>
      <c r="AT386" s="208"/>
      <c r="AU386" s="208"/>
      <c r="AV386" s="208"/>
      <c r="AW386" s="208"/>
      <c r="AX386" s="208"/>
      <c r="AY386" s="208"/>
      <c r="AZ386" s="209"/>
      <c r="BA386" s="208"/>
      <c r="BB386" s="208"/>
      <c r="BC386" s="208"/>
      <c r="BD386" s="210"/>
      <c r="BE386" s="208"/>
      <c r="BF386" s="208"/>
      <c r="BG386" s="208"/>
      <c r="BH386" s="208"/>
      <c r="BI386" s="208"/>
      <c r="BJ386" s="208"/>
      <c r="BK386" s="208"/>
      <c r="BL386" s="208"/>
      <c r="BM386" s="208"/>
      <c r="BN386" s="208"/>
      <c r="BO386" s="208"/>
      <c r="BP386" s="208"/>
      <c r="BQ386" s="208"/>
      <c r="BR386" s="208"/>
      <c r="BS386" s="208"/>
      <c r="BT386" s="208"/>
      <c r="BU386" s="208"/>
      <c r="BV386" s="208"/>
      <c r="BW386" s="208"/>
      <c r="BX386" s="208"/>
      <c r="BY386" s="208"/>
    </row>
    <row r="387" spans="1:77">
      <c r="A387" s="227"/>
      <c r="B387" s="208"/>
      <c r="C387" s="248"/>
      <c r="D387" s="248"/>
      <c r="E387" s="208"/>
      <c r="F387" s="208"/>
      <c r="G387" s="208"/>
      <c r="H387" s="208"/>
      <c r="I387" s="208"/>
      <c r="J387" s="208"/>
      <c r="K387" s="208"/>
      <c r="L387" s="208"/>
      <c r="M387" s="208"/>
      <c r="N387" s="208"/>
      <c r="O387" s="208"/>
      <c r="P387" s="208"/>
      <c r="Q387" s="208"/>
      <c r="R387" s="208"/>
      <c r="S387" s="208"/>
      <c r="T387" s="208"/>
      <c r="U387" s="208"/>
      <c r="V387" s="208"/>
      <c r="W387" s="208"/>
      <c r="X387" s="208"/>
      <c r="Y387" s="208"/>
      <c r="Z387" s="208"/>
      <c r="AA387" s="208"/>
      <c r="AB387" s="208"/>
      <c r="AC387" s="208"/>
      <c r="AD387" s="208"/>
      <c r="AE387" s="208"/>
      <c r="AF387" s="208"/>
      <c r="AG387" s="208"/>
      <c r="AH387" s="208"/>
      <c r="AI387" s="208"/>
      <c r="AJ387" s="208"/>
      <c r="AK387" s="208"/>
      <c r="AL387" s="208"/>
      <c r="AM387" s="208"/>
      <c r="AN387" s="208"/>
      <c r="AO387" s="208"/>
      <c r="AP387" s="208"/>
      <c r="AQ387" s="208"/>
      <c r="AR387" s="208"/>
      <c r="AS387" s="208"/>
      <c r="AT387" s="208"/>
      <c r="AU387" s="208"/>
      <c r="AV387" s="208"/>
      <c r="AW387" s="208"/>
      <c r="AX387" s="208"/>
      <c r="AY387" s="208"/>
      <c r="AZ387" s="209"/>
      <c r="BA387" s="208"/>
      <c r="BB387" s="208"/>
      <c r="BC387" s="208"/>
      <c r="BD387" s="210"/>
      <c r="BE387" s="208"/>
      <c r="BF387" s="208"/>
      <c r="BG387" s="208"/>
      <c r="BH387" s="208"/>
      <c r="BI387" s="208"/>
      <c r="BJ387" s="208"/>
      <c r="BK387" s="208"/>
      <c r="BL387" s="208"/>
      <c r="BM387" s="208"/>
      <c r="BN387" s="208"/>
      <c r="BO387" s="208"/>
      <c r="BP387" s="208"/>
      <c r="BQ387" s="208"/>
      <c r="BR387" s="208"/>
      <c r="BS387" s="208"/>
      <c r="BT387" s="208"/>
      <c r="BU387" s="208"/>
      <c r="BV387" s="208"/>
      <c r="BW387" s="208"/>
      <c r="BX387" s="208"/>
      <c r="BY387" s="208"/>
    </row>
    <row r="388" spans="1:77">
      <c r="A388" s="227"/>
      <c r="B388" s="208"/>
      <c r="C388" s="248"/>
      <c r="D388" s="248"/>
      <c r="E388" s="208"/>
      <c r="F388" s="208"/>
      <c r="G388" s="208"/>
      <c r="H388" s="208"/>
      <c r="I388" s="208"/>
      <c r="J388" s="208"/>
      <c r="K388" s="208"/>
      <c r="L388" s="208"/>
      <c r="M388" s="208"/>
      <c r="N388" s="208"/>
      <c r="O388" s="208"/>
      <c r="P388" s="208"/>
      <c r="Q388" s="208"/>
      <c r="R388" s="208"/>
      <c r="S388" s="208"/>
      <c r="T388" s="208"/>
      <c r="U388" s="208"/>
      <c r="V388" s="208"/>
      <c r="W388" s="208"/>
      <c r="X388" s="208"/>
      <c r="Y388" s="208"/>
      <c r="Z388" s="208"/>
      <c r="AA388" s="208"/>
      <c r="AB388" s="208"/>
      <c r="AC388" s="208"/>
      <c r="AD388" s="208"/>
      <c r="AE388" s="208"/>
      <c r="AF388" s="208"/>
      <c r="AG388" s="208"/>
      <c r="AH388" s="208"/>
      <c r="AI388" s="208"/>
      <c r="AJ388" s="208"/>
      <c r="AK388" s="208"/>
      <c r="AL388" s="208"/>
      <c r="AM388" s="208"/>
      <c r="AN388" s="208"/>
      <c r="AO388" s="208"/>
      <c r="AP388" s="208"/>
      <c r="AQ388" s="208"/>
      <c r="AR388" s="208"/>
      <c r="AS388" s="208"/>
      <c r="AT388" s="208"/>
      <c r="AU388" s="208"/>
      <c r="AV388" s="208"/>
      <c r="AW388" s="208"/>
      <c r="AX388" s="208"/>
      <c r="AY388" s="208"/>
      <c r="AZ388" s="209"/>
      <c r="BA388" s="208"/>
      <c r="BB388" s="208"/>
      <c r="BC388" s="208"/>
      <c r="BD388" s="210"/>
      <c r="BE388" s="208"/>
      <c r="BF388" s="208"/>
      <c r="BG388" s="208"/>
      <c r="BH388" s="208"/>
      <c r="BI388" s="208"/>
      <c r="BJ388" s="208"/>
      <c r="BK388" s="208"/>
      <c r="BL388" s="208"/>
      <c r="BM388" s="208"/>
      <c r="BN388" s="208"/>
      <c r="BO388" s="208"/>
      <c r="BP388" s="208"/>
      <c r="BQ388" s="208"/>
      <c r="BR388" s="208"/>
      <c r="BS388" s="208"/>
      <c r="BT388" s="208"/>
      <c r="BU388" s="208"/>
      <c r="BV388" s="208"/>
      <c r="BW388" s="208"/>
      <c r="BX388" s="208"/>
      <c r="BY388" s="208"/>
    </row>
    <row r="389" spans="1:77">
      <c r="A389" s="227"/>
      <c r="B389" s="208"/>
      <c r="C389" s="248"/>
      <c r="D389" s="248"/>
      <c r="E389" s="208"/>
      <c r="F389" s="208"/>
      <c r="G389" s="208"/>
      <c r="H389" s="208"/>
      <c r="I389" s="208"/>
      <c r="J389" s="208"/>
      <c r="K389" s="208"/>
      <c r="L389" s="208"/>
      <c r="M389" s="208"/>
      <c r="N389" s="208"/>
      <c r="O389" s="208"/>
      <c r="P389" s="208"/>
      <c r="Q389" s="208"/>
      <c r="R389" s="208"/>
      <c r="S389" s="208"/>
      <c r="T389" s="208"/>
      <c r="U389" s="208"/>
      <c r="V389" s="208"/>
      <c r="W389" s="208"/>
      <c r="X389" s="208"/>
      <c r="Y389" s="208"/>
      <c r="Z389" s="208"/>
      <c r="AA389" s="208"/>
      <c r="AB389" s="208"/>
      <c r="AC389" s="208"/>
      <c r="AD389" s="208"/>
      <c r="AE389" s="208"/>
      <c r="AF389" s="208"/>
      <c r="AG389" s="208"/>
      <c r="AH389" s="208"/>
      <c r="AI389" s="208"/>
      <c r="AJ389" s="208"/>
      <c r="AK389" s="208"/>
      <c r="AL389" s="208"/>
      <c r="AM389" s="208"/>
      <c r="AN389" s="208"/>
      <c r="AO389" s="208"/>
      <c r="AP389" s="208"/>
      <c r="AQ389" s="208"/>
      <c r="AR389" s="208"/>
      <c r="AS389" s="208"/>
      <c r="AT389" s="208"/>
      <c r="AU389" s="208"/>
      <c r="AV389" s="208"/>
      <c r="AW389" s="208"/>
      <c r="AX389" s="208"/>
      <c r="AY389" s="208"/>
      <c r="AZ389" s="209"/>
      <c r="BA389" s="208"/>
      <c r="BB389" s="208"/>
      <c r="BC389" s="208"/>
      <c r="BD389" s="210"/>
      <c r="BE389" s="208"/>
      <c r="BF389" s="208"/>
      <c r="BG389" s="208"/>
      <c r="BH389" s="208"/>
      <c r="BI389" s="208"/>
      <c r="BJ389" s="208"/>
      <c r="BK389" s="208"/>
      <c r="BL389" s="208"/>
      <c r="BM389" s="208"/>
      <c r="BN389" s="208"/>
      <c r="BO389" s="208"/>
      <c r="BP389" s="208"/>
      <c r="BQ389" s="208"/>
      <c r="BR389" s="208"/>
      <c r="BS389" s="208"/>
      <c r="BT389" s="208"/>
      <c r="BU389" s="208"/>
      <c r="BV389" s="208"/>
      <c r="BW389" s="208"/>
      <c r="BX389" s="208"/>
      <c r="BY389" s="208"/>
    </row>
    <row r="390" spans="1:77">
      <c r="A390" s="227"/>
      <c r="B390" s="208"/>
      <c r="C390" s="248"/>
      <c r="D390" s="248"/>
      <c r="E390" s="208"/>
      <c r="F390" s="208"/>
      <c r="G390" s="208"/>
      <c r="H390" s="208"/>
      <c r="I390" s="208"/>
      <c r="J390" s="208"/>
      <c r="K390" s="208"/>
      <c r="L390" s="208"/>
      <c r="M390" s="208"/>
      <c r="N390" s="208"/>
      <c r="O390" s="208"/>
      <c r="P390" s="208"/>
      <c r="Q390" s="208"/>
      <c r="R390" s="208"/>
      <c r="S390" s="208"/>
      <c r="T390" s="208"/>
      <c r="U390" s="208"/>
      <c r="V390" s="208"/>
      <c r="W390" s="208"/>
      <c r="X390" s="208"/>
      <c r="Y390" s="208"/>
      <c r="Z390" s="208"/>
      <c r="AA390" s="208"/>
      <c r="AB390" s="208"/>
      <c r="AC390" s="208"/>
      <c r="AD390" s="208"/>
      <c r="AE390" s="208"/>
      <c r="AF390" s="208"/>
      <c r="AG390" s="208"/>
      <c r="AH390" s="208"/>
      <c r="AI390" s="208"/>
      <c r="AJ390" s="208"/>
      <c r="AK390" s="208"/>
      <c r="AL390" s="208"/>
      <c r="AM390" s="208"/>
      <c r="AN390" s="208"/>
      <c r="AO390" s="208"/>
      <c r="AP390" s="208"/>
      <c r="AQ390" s="208"/>
      <c r="AR390" s="208"/>
      <c r="AS390" s="208"/>
      <c r="AT390" s="208"/>
      <c r="AU390" s="208"/>
      <c r="AV390" s="208"/>
      <c r="AW390" s="208"/>
      <c r="AX390" s="208"/>
      <c r="AY390" s="208"/>
      <c r="AZ390" s="209"/>
      <c r="BA390" s="208"/>
      <c r="BB390" s="208"/>
      <c r="BC390" s="208"/>
      <c r="BD390" s="210"/>
      <c r="BE390" s="208"/>
      <c r="BF390" s="208"/>
      <c r="BG390" s="208"/>
      <c r="BH390" s="208"/>
      <c r="BI390" s="208"/>
      <c r="BJ390" s="208"/>
      <c r="BK390" s="208"/>
      <c r="BL390" s="208"/>
      <c r="BM390" s="208"/>
      <c r="BN390" s="208"/>
      <c r="BO390" s="208"/>
      <c r="BP390" s="208"/>
      <c r="BQ390" s="208"/>
      <c r="BR390" s="208"/>
      <c r="BS390" s="208"/>
      <c r="BT390" s="208"/>
      <c r="BU390" s="208"/>
      <c r="BV390" s="208"/>
      <c r="BW390" s="208"/>
      <c r="BX390" s="208"/>
      <c r="BY390" s="208"/>
    </row>
    <row r="391" spans="1:77">
      <c r="A391" s="227"/>
      <c r="B391" s="208"/>
      <c r="C391" s="248"/>
      <c r="D391" s="248"/>
      <c r="E391" s="208"/>
      <c r="F391" s="208"/>
      <c r="G391" s="208"/>
      <c r="H391" s="208"/>
      <c r="I391" s="208"/>
      <c r="J391" s="208"/>
      <c r="K391" s="208"/>
      <c r="L391" s="208"/>
      <c r="M391" s="208"/>
      <c r="N391" s="208"/>
      <c r="O391" s="208"/>
      <c r="P391" s="208"/>
      <c r="Q391" s="208"/>
      <c r="R391" s="208"/>
      <c r="S391" s="208"/>
      <c r="T391" s="208"/>
      <c r="U391" s="208"/>
      <c r="V391" s="208"/>
      <c r="W391" s="208"/>
      <c r="X391" s="208"/>
      <c r="Y391" s="208"/>
      <c r="Z391" s="208"/>
      <c r="AA391" s="208"/>
      <c r="AB391" s="208"/>
      <c r="AC391" s="208"/>
      <c r="AD391" s="208"/>
      <c r="AE391" s="208"/>
      <c r="AF391" s="208"/>
      <c r="AG391" s="208"/>
      <c r="AH391" s="208"/>
      <c r="AI391" s="208"/>
      <c r="AJ391" s="208"/>
      <c r="AK391" s="208"/>
      <c r="AL391" s="208"/>
      <c r="AM391" s="208"/>
      <c r="AN391" s="208"/>
      <c r="AO391" s="208"/>
      <c r="AP391" s="208"/>
      <c r="AQ391" s="208"/>
      <c r="AR391" s="208"/>
      <c r="AS391" s="208"/>
      <c r="AT391" s="208"/>
      <c r="AU391" s="208"/>
      <c r="AV391" s="208"/>
      <c r="AW391" s="208"/>
      <c r="AX391" s="208"/>
      <c r="AY391" s="208"/>
      <c r="AZ391" s="209"/>
      <c r="BA391" s="208"/>
      <c r="BB391" s="208"/>
      <c r="BC391" s="208"/>
      <c r="BD391" s="210"/>
      <c r="BE391" s="208"/>
      <c r="BF391" s="208"/>
      <c r="BG391" s="208"/>
      <c r="BH391" s="208"/>
      <c r="BI391" s="208"/>
      <c r="BJ391" s="208"/>
      <c r="BK391" s="208"/>
      <c r="BL391" s="208"/>
      <c r="BM391" s="208"/>
      <c r="BN391" s="208"/>
      <c r="BO391" s="208"/>
      <c r="BP391" s="208"/>
      <c r="BQ391" s="208"/>
      <c r="BR391" s="208"/>
      <c r="BS391" s="208"/>
      <c r="BT391" s="208"/>
      <c r="BU391" s="208"/>
      <c r="BV391" s="208"/>
      <c r="BW391" s="208"/>
      <c r="BX391" s="208"/>
      <c r="BY391" s="208"/>
    </row>
    <row r="392" spans="1:77">
      <c r="A392" s="227"/>
      <c r="B392" s="208"/>
      <c r="C392" s="248"/>
      <c r="D392" s="248"/>
      <c r="E392" s="208"/>
      <c r="F392" s="208"/>
      <c r="G392" s="208"/>
      <c r="H392" s="208"/>
      <c r="I392" s="208"/>
      <c r="J392" s="208"/>
      <c r="K392" s="208"/>
      <c r="L392" s="208"/>
      <c r="M392" s="208"/>
      <c r="N392" s="208"/>
      <c r="O392" s="208"/>
      <c r="P392" s="208"/>
      <c r="Q392" s="208"/>
      <c r="R392" s="208"/>
      <c r="S392" s="208"/>
      <c r="T392" s="208"/>
      <c r="U392" s="208"/>
      <c r="V392" s="208"/>
      <c r="W392" s="208"/>
      <c r="X392" s="208"/>
      <c r="Y392" s="208"/>
      <c r="Z392" s="208"/>
      <c r="AA392" s="208"/>
      <c r="AB392" s="208"/>
      <c r="AC392" s="208"/>
      <c r="AD392" s="208"/>
      <c r="AE392" s="208"/>
      <c r="AF392" s="208"/>
      <c r="AG392" s="208"/>
      <c r="AH392" s="208"/>
      <c r="AI392" s="208"/>
      <c r="AJ392" s="208"/>
      <c r="AK392" s="208"/>
      <c r="AL392" s="208"/>
      <c r="AM392" s="208"/>
      <c r="AN392" s="208"/>
      <c r="AO392" s="208"/>
      <c r="AP392" s="208"/>
      <c r="AQ392" s="208"/>
      <c r="AR392" s="208"/>
      <c r="AS392" s="208"/>
      <c r="AT392" s="208"/>
      <c r="AU392" s="208"/>
      <c r="AV392" s="208"/>
      <c r="AW392" s="208"/>
      <c r="AX392" s="208"/>
      <c r="AY392" s="208"/>
      <c r="AZ392" s="209"/>
      <c r="BA392" s="208"/>
      <c r="BB392" s="208"/>
      <c r="BC392" s="208"/>
      <c r="BD392" s="210"/>
      <c r="BE392" s="208"/>
      <c r="BF392" s="208"/>
      <c r="BG392" s="208"/>
      <c r="BH392" s="208"/>
      <c r="BI392" s="208"/>
      <c r="BJ392" s="208"/>
      <c r="BK392" s="208"/>
      <c r="BL392" s="208"/>
      <c r="BM392" s="208"/>
      <c r="BN392" s="208"/>
      <c r="BO392" s="208"/>
      <c r="BP392" s="208"/>
      <c r="BQ392" s="208"/>
      <c r="BR392" s="208"/>
      <c r="BS392" s="208"/>
      <c r="BT392" s="208"/>
      <c r="BU392" s="208"/>
      <c r="BV392" s="208"/>
      <c r="BW392" s="208"/>
      <c r="BX392" s="208"/>
      <c r="BY392" s="208"/>
    </row>
    <row r="393" spans="1:77">
      <c r="A393" s="227"/>
      <c r="B393" s="208"/>
      <c r="C393" s="248"/>
      <c r="D393" s="248"/>
      <c r="E393" s="208"/>
      <c r="F393" s="208"/>
      <c r="G393" s="208"/>
      <c r="H393" s="208"/>
      <c r="I393" s="208"/>
      <c r="J393" s="208"/>
      <c r="K393" s="208"/>
      <c r="L393" s="208"/>
      <c r="M393" s="208"/>
      <c r="N393" s="208"/>
      <c r="O393" s="208"/>
      <c r="P393" s="208"/>
      <c r="Q393" s="208"/>
      <c r="R393" s="208"/>
      <c r="S393" s="208"/>
      <c r="T393" s="208"/>
      <c r="U393" s="208"/>
      <c r="V393" s="208"/>
      <c r="W393" s="208"/>
      <c r="X393" s="208"/>
      <c r="Y393" s="208"/>
      <c r="Z393" s="208"/>
      <c r="AA393" s="208"/>
      <c r="AB393" s="208"/>
      <c r="AC393" s="208"/>
      <c r="AD393" s="208"/>
      <c r="AE393" s="208"/>
      <c r="AF393" s="208"/>
      <c r="AG393" s="208"/>
      <c r="AH393" s="208"/>
      <c r="AI393" s="208"/>
      <c r="AJ393" s="208"/>
      <c r="AK393" s="208"/>
      <c r="AL393" s="208"/>
      <c r="AM393" s="208"/>
      <c r="AN393" s="208"/>
      <c r="AO393" s="208"/>
      <c r="AP393" s="208"/>
      <c r="AQ393" s="208"/>
      <c r="AR393" s="208"/>
      <c r="AS393" s="208"/>
      <c r="AT393" s="208"/>
      <c r="AU393" s="208"/>
      <c r="AV393" s="208"/>
      <c r="AW393" s="208"/>
      <c r="AX393" s="208"/>
      <c r="AY393" s="208"/>
      <c r="AZ393" s="209"/>
      <c r="BA393" s="208"/>
      <c r="BB393" s="208"/>
      <c r="BC393" s="208"/>
      <c r="BD393" s="210"/>
      <c r="BE393" s="208"/>
      <c r="BF393" s="208"/>
      <c r="BG393" s="208"/>
      <c r="BH393" s="208"/>
      <c r="BI393" s="208"/>
      <c r="BJ393" s="208"/>
      <c r="BK393" s="208"/>
      <c r="BL393" s="208"/>
      <c r="BM393" s="208"/>
      <c r="BN393" s="208"/>
      <c r="BO393" s="208"/>
      <c r="BP393" s="208"/>
      <c r="BQ393" s="208"/>
      <c r="BR393" s="208"/>
      <c r="BS393" s="208"/>
      <c r="BT393" s="208"/>
      <c r="BU393" s="208"/>
      <c r="BV393" s="208"/>
      <c r="BW393" s="208"/>
      <c r="BX393" s="208"/>
      <c r="BY393" s="208"/>
    </row>
    <row r="394" spans="1:77">
      <c r="A394" s="227"/>
      <c r="B394" s="208"/>
      <c r="C394" s="248"/>
      <c r="D394" s="248"/>
      <c r="E394" s="208"/>
      <c r="F394" s="208"/>
      <c r="G394" s="208"/>
      <c r="H394" s="208"/>
      <c r="I394" s="208"/>
      <c r="J394" s="208"/>
      <c r="K394" s="208"/>
      <c r="L394" s="208"/>
      <c r="M394" s="208"/>
      <c r="N394" s="208"/>
      <c r="O394" s="208"/>
      <c r="P394" s="208"/>
      <c r="Q394" s="208"/>
      <c r="R394" s="208"/>
      <c r="S394" s="208"/>
      <c r="T394" s="208"/>
      <c r="U394" s="208"/>
      <c r="V394" s="208"/>
      <c r="W394" s="208"/>
      <c r="X394" s="208"/>
      <c r="Y394" s="208"/>
      <c r="Z394" s="208"/>
      <c r="AA394" s="208"/>
      <c r="AB394" s="208"/>
      <c r="AC394" s="208"/>
      <c r="AD394" s="208"/>
      <c r="AE394" s="208"/>
      <c r="AF394" s="208"/>
      <c r="AG394" s="208"/>
      <c r="AH394" s="208"/>
      <c r="AI394" s="208"/>
      <c r="AJ394" s="208"/>
      <c r="AK394" s="208"/>
      <c r="AL394" s="208"/>
      <c r="AM394" s="208"/>
      <c r="AN394" s="208"/>
      <c r="AO394" s="208"/>
      <c r="AP394" s="208"/>
      <c r="AQ394" s="208"/>
      <c r="AR394" s="208"/>
      <c r="AS394" s="208"/>
      <c r="AT394" s="208"/>
      <c r="AU394" s="208"/>
      <c r="AV394" s="208"/>
      <c r="AW394" s="208"/>
      <c r="AX394" s="208"/>
      <c r="AY394" s="208"/>
      <c r="AZ394" s="209"/>
      <c r="BA394" s="208"/>
      <c r="BB394" s="208"/>
      <c r="BC394" s="208"/>
      <c r="BD394" s="210"/>
      <c r="BE394" s="208"/>
      <c r="BF394" s="208"/>
      <c r="BG394" s="208"/>
      <c r="BH394" s="208"/>
      <c r="BI394" s="208"/>
      <c r="BJ394" s="208"/>
      <c r="BK394" s="208"/>
      <c r="BL394" s="208"/>
      <c r="BM394" s="208"/>
      <c r="BN394" s="208"/>
      <c r="BO394" s="208"/>
      <c r="BP394" s="208"/>
      <c r="BQ394" s="208"/>
      <c r="BR394" s="208"/>
      <c r="BS394" s="208"/>
      <c r="BT394" s="208"/>
      <c r="BU394" s="208"/>
      <c r="BV394" s="208"/>
      <c r="BW394" s="208"/>
      <c r="BX394" s="208"/>
      <c r="BY394" s="208"/>
    </row>
    <row r="395" spans="1:77">
      <c r="A395" s="227"/>
      <c r="B395" s="208"/>
      <c r="C395" s="248"/>
      <c r="D395" s="248"/>
      <c r="E395" s="208"/>
      <c r="F395" s="208"/>
      <c r="G395" s="208"/>
      <c r="H395" s="208"/>
      <c r="I395" s="208"/>
      <c r="J395" s="208"/>
      <c r="K395" s="208"/>
      <c r="L395" s="208"/>
      <c r="M395" s="208"/>
      <c r="N395" s="208"/>
      <c r="O395" s="208"/>
      <c r="P395" s="208"/>
      <c r="Q395" s="208"/>
      <c r="R395" s="208"/>
      <c r="S395" s="208"/>
      <c r="T395" s="208"/>
      <c r="U395" s="208"/>
      <c r="V395" s="208"/>
      <c r="W395" s="208"/>
      <c r="X395" s="208"/>
      <c r="Y395" s="208"/>
      <c r="Z395" s="208"/>
      <c r="AA395" s="208"/>
      <c r="AB395" s="208"/>
      <c r="AC395" s="208"/>
      <c r="AD395" s="208"/>
      <c r="AE395" s="208"/>
      <c r="AF395" s="208"/>
      <c r="AG395" s="208"/>
      <c r="AH395" s="208"/>
      <c r="AI395" s="208"/>
      <c r="AJ395" s="208"/>
      <c r="AK395" s="208"/>
      <c r="AL395" s="208"/>
      <c r="AM395" s="208"/>
      <c r="AN395" s="208"/>
      <c r="AO395" s="208"/>
      <c r="AP395" s="208"/>
      <c r="AQ395" s="208"/>
      <c r="AR395" s="208"/>
      <c r="AS395" s="208"/>
      <c r="AT395" s="208"/>
      <c r="AU395" s="208"/>
      <c r="AV395" s="208"/>
      <c r="AW395" s="208"/>
      <c r="AX395" s="208"/>
      <c r="AY395" s="208"/>
      <c r="AZ395" s="209"/>
      <c r="BA395" s="208"/>
      <c r="BB395" s="208"/>
      <c r="BC395" s="208"/>
      <c r="BD395" s="210"/>
      <c r="BE395" s="208"/>
      <c r="BF395" s="208"/>
      <c r="BG395" s="208"/>
      <c r="BH395" s="208"/>
      <c r="BI395" s="208"/>
      <c r="BJ395" s="208"/>
      <c r="BK395" s="208"/>
      <c r="BL395" s="208"/>
      <c r="BM395" s="208"/>
      <c r="BN395" s="208"/>
      <c r="BO395" s="208"/>
      <c r="BP395" s="208"/>
      <c r="BQ395" s="208"/>
      <c r="BR395" s="208"/>
      <c r="BS395" s="208"/>
      <c r="BT395" s="208"/>
      <c r="BU395" s="208"/>
      <c r="BV395" s="208"/>
      <c r="BW395" s="208"/>
      <c r="BX395" s="208"/>
      <c r="BY395" s="208"/>
    </row>
    <row r="396" spans="1:77">
      <c r="A396" s="227"/>
      <c r="B396" s="208"/>
      <c r="C396" s="248"/>
      <c r="D396" s="248"/>
      <c r="E396" s="208"/>
      <c r="F396" s="208"/>
      <c r="G396" s="208"/>
      <c r="H396" s="208"/>
      <c r="I396" s="208"/>
      <c r="J396" s="208"/>
      <c r="K396" s="208"/>
      <c r="L396" s="208"/>
      <c r="M396" s="208"/>
      <c r="N396" s="208"/>
      <c r="O396" s="208"/>
      <c r="P396" s="208"/>
      <c r="Q396" s="208"/>
      <c r="R396" s="208"/>
      <c r="S396" s="208"/>
      <c r="T396" s="208"/>
      <c r="U396" s="208"/>
      <c r="V396" s="208"/>
      <c r="W396" s="208"/>
      <c r="X396" s="208"/>
      <c r="Y396" s="208"/>
      <c r="Z396" s="208"/>
      <c r="AA396" s="208"/>
      <c r="AB396" s="208"/>
      <c r="AC396" s="208"/>
      <c r="AD396" s="208"/>
      <c r="AE396" s="208"/>
      <c r="AF396" s="208"/>
      <c r="AG396" s="208"/>
      <c r="AH396" s="208"/>
      <c r="AI396" s="208"/>
      <c r="AJ396" s="208"/>
      <c r="AK396" s="208"/>
      <c r="AL396" s="208"/>
      <c r="AM396" s="208"/>
      <c r="AN396" s="208"/>
      <c r="AO396" s="208"/>
      <c r="AP396" s="208"/>
      <c r="AQ396" s="208"/>
      <c r="AR396" s="208"/>
      <c r="AS396" s="208"/>
      <c r="AT396" s="208"/>
      <c r="AU396" s="208"/>
      <c r="AV396" s="208"/>
      <c r="AW396" s="208"/>
      <c r="AX396" s="208"/>
      <c r="AY396" s="208"/>
      <c r="AZ396" s="209"/>
      <c r="BA396" s="208"/>
      <c r="BB396" s="208"/>
      <c r="BC396" s="208"/>
      <c r="BD396" s="210"/>
      <c r="BE396" s="208"/>
      <c r="BF396" s="208"/>
      <c r="BG396" s="208"/>
      <c r="BH396" s="208"/>
      <c r="BI396" s="208"/>
      <c r="BJ396" s="208"/>
      <c r="BK396" s="208"/>
      <c r="BL396" s="208"/>
      <c r="BM396" s="208"/>
      <c r="BN396" s="208"/>
      <c r="BO396" s="208"/>
      <c r="BP396" s="208"/>
      <c r="BQ396" s="208"/>
      <c r="BR396" s="208"/>
      <c r="BS396" s="208"/>
      <c r="BT396" s="208"/>
      <c r="BU396" s="208"/>
      <c r="BV396" s="208"/>
      <c r="BW396" s="208"/>
      <c r="BX396" s="208"/>
      <c r="BY396" s="208"/>
    </row>
    <row r="397" spans="1:77">
      <c r="A397" s="227"/>
      <c r="B397" s="208"/>
      <c r="C397" s="248"/>
      <c r="D397" s="248"/>
      <c r="E397" s="208"/>
      <c r="F397" s="208"/>
      <c r="G397" s="208"/>
      <c r="H397" s="208"/>
      <c r="I397" s="208"/>
      <c r="J397" s="208"/>
      <c r="K397" s="208"/>
      <c r="L397" s="208"/>
      <c r="M397" s="208"/>
      <c r="N397" s="208"/>
      <c r="O397" s="208"/>
      <c r="P397" s="208"/>
      <c r="Q397" s="208"/>
      <c r="R397" s="208"/>
      <c r="S397" s="208"/>
      <c r="T397" s="208"/>
      <c r="U397" s="208"/>
      <c r="V397" s="208"/>
      <c r="W397" s="208"/>
      <c r="X397" s="208"/>
      <c r="Y397" s="208"/>
      <c r="Z397" s="208"/>
      <c r="AA397" s="208"/>
      <c r="AB397" s="208"/>
      <c r="AC397" s="208"/>
      <c r="AD397" s="208"/>
      <c r="AE397" s="208"/>
      <c r="AF397" s="208"/>
      <c r="AG397" s="208"/>
      <c r="AH397" s="208"/>
      <c r="AI397" s="208"/>
      <c r="AJ397" s="208"/>
      <c r="AK397" s="208"/>
      <c r="AL397" s="208"/>
      <c r="AM397" s="208"/>
      <c r="AN397" s="208"/>
      <c r="AO397" s="208"/>
      <c r="AP397" s="208"/>
      <c r="AQ397" s="208"/>
      <c r="AR397" s="208"/>
      <c r="AS397" s="208"/>
      <c r="AT397" s="208"/>
      <c r="AU397" s="208"/>
      <c r="AV397" s="208"/>
      <c r="AW397" s="208"/>
      <c r="AX397" s="208"/>
      <c r="AY397" s="208"/>
      <c r="AZ397" s="209"/>
      <c r="BA397" s="208"/>
      <c r="BB397" s="208"/>
      <c r="BC397" s="208"/>
      <c r="BD397" s="210"/>
      <c r="BE397" s="208"/>
      <c r="BF397" s="208"/>
      <c r="BG397" s="208"/>
      <c r="BH397" s="208"/>
      <c r="BI397" s="208"/>
      <c r="BJ397" s="208"/>
      <c r="BK397" s="208"/>
      <c r="BL397" s="208"/>
      <c r="BM397" s="208"/>
      <c r="BN397" s="208"/>
      <c r="BO397" s="208"/>
      <c r="BP397" s="208"/>
      <c r="BQ397" s="208"/>
      <c r="BR397" s="208"/>
      <c r="BS397" s="208"/>
      <c r="BT397" s="208"/>
      <c r="BU397" s="208"/>
      <c r="BV397" s="208"/>
      <c r="BW397" s="208"/>
      <c r="BX397" s="208"/>
      <c r="BY397" s="208"/>
    </row>
    <row r="398" spans="1:77">
      <c r="A398" s="227"/>
      <c r="B398" s="208"/>
      <c r="C398" s="248"/>
      <c r="D398" s="248"/>
      <c r="E398" s="208"/>
      <c r="F398" s="208"/>
      <c r="G398" s="208"/>
      <c r="H398" s="208"/>
      <c r="I398" s="208"/>
      <c r="J398" s="208"/>
      <c r="K398" s="208"/>
      <c r="L398" s="208"/>
      <c r="M398" s="208"/>
      <c r="N398" s="208"/>
      <c r="O398" s="208"/>
      <c r="P398" s="208"/>
      <c r="Q398" s="208"/>
      <c r="R398" s="208"/>
      <c r="S398" s="208"/>
      <c r="T398" s="208"/>
      <c r="U398" s="208"/>
      <c r="V398" s="208"/>
      <c r="W398" s="208"/>
      <c r="X398" s="208"/>
      <c r="Y398" s="208"/>
      <c r="Z398" s="208"/>
      <c r="AA398" s="208"/>
      <c r="AB398" s="208"/>
      <c r="AC398" s="208"/>
      <c r="AD398" s="208"/>
      <c r="AE398" s="208"/>
      <c r="AF398" s="208"/>
      <c r="AG398" s="208"/>
      <c r="AH398" s="208"/>
      <c r="AI398" s="208"/>
      <c r="AJ398" s="208"/>
      <c r="AK398" s="208"/>
      <c r="AL398" s="208"/>
      <c r="AM398" s="208"/>
      <c r="AN398" s="208"/>
      <c r="AO398" s="208"/>
      <c r="AP398" s="208"/>
      <c r="AQ398" s="208"/>
      <c r="AR398" s="208"/>
      <c r="AS398" s="208"/>
      <c r="AT398" s="208"/>
      <c r="AU398" s="208"/>
      <c r="AV398" s="208"/>
      <c r="AW398" s="208"/>
      <c r="AX398" s="208"/>
      <c r="AY398" s="208"/>
      <c r="AZ398" s="209"/>
      <c r="BA398" s="208"/>
      <c r="BB398" s="208"/>
      <c r="BC398" s="208"/>
      <c r="BD398" s="210"/>
      <c r="BE398" s="208"/>
      <c r="BF398" s="208"/>
      <c r="BG398" s="208"/>
      <c r="BH398" s="208"/>
      <c r="BI398" s="208"/>
      <c r="BJ398" s="208"/>
      <c r="BK398" s="208"/>
      <c r="BL398" s="208"/>
      <c r="BM398" s="208"/>
      <c r="BN398" s="208"/>
      <c r="BO398" s="208"/>
      <c r="BP398" s="208"/>
      <c r="BQ398" s="208"/>
      <c r="BR398" s="208"/>
      <c r="BS398" s="208"/>
      <c r="BT398" s="208"/>
      <c r="BU398" s="208"/>
      <c r="BV398" s="208"/>
      <c r="BW398" s="208"/>
      <c r="BX398" s="208"/>
      <c r="BY398" s="208"/>
    </row>
    <row r="399" spans="1:77">
      <c r="A399" s="227"/>
      <c r="B399" s="208"/>
      <c r="C399" s="248"/>
      <c r="D399" s="248"/>
      <c r="E399" s="208"/>
      <c r="F399" s="208"/>
      <c r="G399" s="208"/>
      <c r="H399" s="208"/>
      <c r="I399" s="208"/>
      <c r="J399" s="208"/>
      <c r="K399" s="208"/>
      <c r="L399" s="208"/>
      <c r="M399" s="208"/>
      <c r="N399" s="208"/>
      <c r="O399" s="208"/>
      <c r="P399" s="208"/>
      <c r="Q399" s="208"/>
      <c r="R399" s="208"/>
      <c r="S399" s="208"/>
      <c r="T399" s="208"/>
      <c r="U399" s="208"/>
      <c r="V399" s="208"/>
      <c r="W399" s="208"/>
      <c r="X399" s="208"/>
      <c r="Y399" s="208"/>
      <c r="Z399" s="208"/>
      <c r="AA399" s="208"/>
      <c r="AB399" s="208"/>
      <c r="AC399" s="208"/>
      <c r="AD399" s="208"/>
      <c r="AE399" s="208"/>
      <c r="AF399" s="208"/>
      <c r="AG399" s="208"/>
      <c r="AH399" s="208"/>
      <c r="AI399" s="208"/>
      <c r="AJ399" s="208"/>
      <c r="AK399" s="208"/>
      <c r="AL399" s="208"/>
      <c r="AM399" s="208"/>
      <c r="AN399" s="208"/>
      <c r="AO399" s="208"/>
      <c r="AP399" s="208"/>
      <c r="AQ399" s="208"/>
      <c r="AR399" s="208"/>
      <c r="AS399" s="208"/>
      <c r="AT399" s="208"/>
      <c r="AU399" s="208"/>
      <c r="AV399" s="208"/>
      <c r="AW399" s="208"/>
      <c r="AX399" s="208"/>
      <c r="AY399" s="208"/>
      <c r="AZ399" s="209"/>
      <c r="BA399" s="208"/>
      <c r="BB399" s="208"/>
      <c r="BC399" s="208"/>
      <c r="BD399" s="210"/>
      <c r="BE399" s="208"/>
      <c r="BF399" s="208"/>
      <c r="BG399" s="208"/>
      <c r="BH399" s="208"/>
      <c r="BI399" s="208"/>
      <c r="BJ399" s="208"/>
      <c r="BK399" s="208"/>
      <c r="BL399" s="208"/>
      <c r="BM399" s="208"/>
      <c r="BN399" s="208"/>
      <c r="BO399" s="208"/>
      <c r="BP399" s="208"/>
      <c r="BQ399" s="208"/>
      <c r="BR399" s="208"/>
      <c r="BS399" s="208"/>
      <c r="BT399" s="208"/>
      <c r="BU399" s="208"/>
      <c r="BV399" s="208"/>
      <c r="BW399" s="208"/>
      <c r="BX399" s="208"/>
      <c r="BY399" s="208"/>
    </row>
    <row r="400" spans="1:77">
      <c r="A400" s="227"/>
      <c r="B400" s="208"/>
      <c r="C400" s="248"/>
      <c r="D400" s="248"/>
      <c r="E400" s="208"/>
      <c r="F400" s="208"/>
      <c r="G400" s="208"/>
      <c r="H400" s="208"/>
      <c r="I400" s="208"/>
      <c r="J400" s="208"/>
      <c r="K400" s="208"/>
      <c r="L400" s="208"/>
      <c r="M400" s="208"/>
      <c r="N400" s="208"/>
      <c r="O400" s="208"/>
      <c r="P400" s="208"/>
      <c r="Q400" s="208"/>
      <c r="R400" s="208"/>
      <c r="S400" s="208"/>
      <c r="T400" s="208"/>
      <c r="U400" s="208"/>
      <c r="V400" s="208"/>
      <c r="W400" s="208"/>
      <c r="X400" s="208"/>
      <c r="Y400" s="208"/>
      <c r="Z400" s="208"/>
      <c r="AA400" s="208"/>
      <c r="AB400" s="208"/>
      <c r="AC400" s="208"/>
      <c r="AD400" s="208"/>
      <c r="AE400" s="208"/>
      <c r="AF400" s="208"/>
      <c r="AG400" s="208"/>
      <c r="AH400" s="208"/>
      <c r="AI400" s="208"/>
      <c r="AJ400" s="208"/>
      <c r="AK400" s="208"/>
      <c r="AL400" s="208"/>
      <c r="AM400" s="208"/>
      <c r="AN400" s="208"/>
      <c r="AO400" s="208"/>
      <c r="AP400" s="208"/>
      <c r="AQ400" s="208"/>
      <c r="AR400" s="208"/>
      <c r="AS400" s="208"/>
      <c r="AT400" s="208"/>
      <c r="AU400" s="208"/>
      <c r="AV400" s="208"/>
      <c r="AW400" s="208"/>
      <c r="AX400" s="208"/>
      <c r="AY400" s="208"/>
      <c r="AZ400" s="209"/>
      <c r="BA400" s="208"/>
      <c r="BB400" s="208"/>
      <c r="BC400" s="208"/>
      <c r="BD400" s="210"/>
      <c r="BE400" s="208"/>
      <c r="BF400" s="208"/>
      <c r="BG400" s="208"/>
      <c r="BH400" s="208"/>
      <c r="BI400" s="208"/>
      <c r="BJ400" s="208"/>
      <c r="BK400" s="208"/>
      <c r="BL400" s="208"/>
      <c r="BM400" s="208"/>
      <c r="BN400" s="208"/>
      <c r="BO400" s="208"/>
      <c r="BP400" s="208"/>
      <c r="BQ400" s="208"/>
      <c r="BR400" s="208"/>
      <c r="BS400" s="208"/>
      <c r="BT400" s="208"/>
      <c r="BU400" s="208"/>
      <c r="BV400" s="208"/>
      <c r="BW400" s="208"/>
      <c r="BX400" s="208"/>
      <c r="BY400" s="208"/>
    </row>
    <row r="401" spans="1:77">
      <c r="A401" s="227"/>
      <c r="B401" s="208"/>
      <c r="C401" s="248"/>
      <c r="D401" s="248"/>
      <c r="E401" s="208"/>
      <c r="F401" s="208"/>
      <c r="G401" s="208"/>
      <c r="H401" s="208"/>
      <c r="I401" s="208"/>
      <c r="J401" s="208"/>
      <c r="K401" s="208"/>
      <c r="L401" s="208"/>
      <c r="M401" s="208"/>
      <c r="N401" s="208"/>
      <c r="O401" s="208"/>
      <c r="P401" s="208"/>
      <c r="Q401" s="208"/>
      <c r="R401" s="208"/>
      <c r="S401" s="208"/>
      <c r="T401" s="208"/>
      <c r="U401" s="208"/>
      <c r="V401" s="208"/>
      <c r="W401" s="208"/>
      <c r="X401" s="208"/>
      <c r="Y401" s="208"/>
      <c r="Z401" s="208"/>
      <c r="AA401" s="208"/>
      <c r="AB401" s="208"/>
      <c r="AC401" s="208"/>
      <c r="AD401" s="208"/>
      <c r="AE401" s="208"/>
      <c r="AF401" s="208"/>
      <c r="AG401" s="208"/>
      <c r="AH401" s="208"/>
      <c r="AI401" s="208"/>
      <c r="AJ401" s="208"/>
      <c r="AK401" s="208"/>
      <c r="AL401" s="208"/>
      <c r="AM401" s="208"/>
      <c r="AN401" s="208"/>
      <c r="AO401" s="208"/>
      <c r="AP401" s="208"/>
      <c r="AQ401" s="208"/>
      <c r="AR401" s="208"/>
      <c r="AS401" s="208"/>
      <c r="AT401" s="208"/>
      <c r="AU401" s="208"/>
      <c r="AV401" s="208"/>
      <c r="AW401" s="208"/>
      <c r="AX401" s="208"/>
      <c r="AY401" s="208"/>
      <c r="AZ401" s="209"/>
      <c r="BA401" s="208"/>
      <c r="BB401" s="208"/>
      <c r="BC401" s="208"/>
      <c r="BD401" s="210"/>
      <c r="BE401" s="208"/>
      <c r="BF401" s="208"/>
      <c r="BG401" s="208"/>
      <c r="BH401" s="208"/>
      <c r="BI401" s="208"/>
      <c r="BJ401" s="208"/>
      <c r="BK401" s="208"/>
      <c r="BL401" s="208"/>
      <c r="BM401" s="208"/>
      <c r="BN401" s="208"/>
      <c r="BO401" s="208"/>
      <c r="BP401" s="208"/>
      <c r="BQ401" s="208"/>
      <c r="BR401" s="208"/>
      <c r="BS401" s="208"/>
      <c r="BT401" s="208"/>
      <c r="BU401" s="208"/>
      <c r="BV401" s="208"/>
      <c r="BW401" s="208"/>
      <c r="BX401" s="208"/>
      <c r="BY401" s="208"/>
    </row>
    <row r="402" spans="1:77">
      <c r="A402" s="227"/>
      <c r="B402" s="208"/>
      <c r="C402" s="248"/>
      <c r="D402" s="248"/>
      <c r="E402" s="208"/>
      <c r="F402" s="208"/>
      <c r="G402" s="208"/>
      <c r="H402" s="208"/>
      <c r="I402" s="208"/>
      <c r="J402" s="208"/>
      <c r="K402" s="208"/>
      <c r="L402" s="208"/>
      <c r="M402" s="208"/>
      <c r="N402" s="208"/>
      <c r="O402" s="208"/>
      <c r="P402" s="208"/>
      <c r="Q402" s="208"/>
      <c r="R402" s="208"/>
      <c r="S402" s="208"/>
      <c r="T402" s="208"/>
      <c r="U402" s="208"/>
      <c r="V402" s="208"/>
      <c r="W402" s="208"/>
      <c r="X402" s="208"/>
      <c r="Y402" s="208"/>
      <c r="Z402" s="208"/>
      <c r="AA402" s="208"/>
      <c r="AB402" s="208"/>
      <c r="AC402" s="208"/>
      <c r="AD402" s="208"/>
      <c r="AE402" s="208"/>
      <c r="AF402" s="208"/>
      <c r="AG402" s="208"/>
      <c r="AH402" s="208"/>
      <c r="AI402" s="208"/>
      <c r="AJ402" s="208"/>
      <c r="AK402" s="208"/>
      <c r="AL402" s="208"/>
      <c r="AM402" s="208"/>
      <c r="AN402" s="208"/>
      <c r="AO402" s="208"/>
      <c r="AP402" s="208"/>
      <c r="AQ402" s="208"/>
      <c r="AR402" s="208"/>
      <c r="AS402" s="208"/>
      <c r="AT402" s="208"/>
      <c r="AU402" s="208"/>
      <c r="AV402" s="208"/>
      <c r="AW402" s="208"/>
      <c r="AX402" s="208"/>
      <c r="AY402" s="208"/>
      <c r="AZ402" s="209"/>
      <c r="BA402" s="208"/>
      <c r="BB402" s="208"/>
      <c r="BC402" s="208"/>
      <c r="BD402" s="210"/>
      <c r="BE402" s="208"/>
      <c r="BF402" s="208"/>
      <c r="BG402" s="208"/>
      <c r="BH402" s="208"/>
      <c r="BI402" s="208"/>
      <c r="BJ402" s="208"/>
      <c r="BK402" s="208"/>
      <c r="BL402" s="208"/>
      <c r="BM402" s="208"/>
      <c r="BN402" s="208"/>
      <c r="BO402" s="208"/>
      <c r="BP402" s="208"/>
      <c r="BQ402" s="208"/>
      <c r="BR402" s="208"/>
      <c r="BS402" s="208"/>
      <c r="BT402" s="208"/>
      <c r="BU402" s="208"/>
      <c r="BV402" s="208"/>
      <c r="BW402" s="208"/>
      <c r="BX402" s="208"/>
      <c r="BY402" s="208"/>
    </row>
    <row r="403" spans="1:77">
      <c r="A403" s="227"/>
      <c r="B403" s="208"/>
      <c r="C403" s="248"/>
      <c r="D403" s="248"/>
      <c r="E403" s="208"/>
      <c r="F403" s="208"/>
      <c r="G403" s="208"/>
      <c r="H403" s="208"/>
      <c r="I403" s="208"/>
      <c r="J403" s="208"/>
      <c r="K403" s="208"/>
      <c r="L403" s="208"/>
      <c r="M403" s="208"/>
      <c r="N403" s="208"/>
      <c r="O403" s="208"/>
      <c r="P403" s="208"/>
      <c r="Q403" s="208"/>
      <c r="R403" s="208"/>
      <c r="S403" s="208"/>
      <c r="T403" s="208"/>
      <c r="U403" s="208"/>
      <c r="V403" s="208"/>
      <c r="W403" s="208"/>
      <c r="X403" s="208"/>
      <c r="Y403" s="208"/>
      <c r="Z403" s="208"/>
      <c r="AA403" s="208"/>
      <c r="AB403" s="208"/>
      <c r="AC403" s="208"/>
      <c r="AD403" s="208"/>
      <c r="AE403" s="208"/>
      <c r="AF403" s="208"/>
      <c r="AG403" s="208"/>
      <c r="AH403" s="208"/>
      <c r="AI403" s="208"/>
      <c r="AJ403" s="208"/>
      <c r="AK403" s="208"/>
      <c r="AL403" s="208"/>
      <c r="AM403" s="208"/>
      <c r="AN403" s="208"/>
      <c r="AO403" s="208"/>
      <c r="AP403" s="208"/>
      <c r="AQ403" s="208"/>
      <c r="AR403" s="208"/>
      <c r="AS403" s="208"/>
      <c r="AT403" s="208"/>
      <c r="AU403" s="208"/>
      <c r="AV403" s="208"/>
      <c r="AW403" s="208"/>
      <c r="AX403" s="208"/>
      <c r="AY403" s="208"/>
      <c r="AZ403" s="209"/>
      <c r="BA403" s="208"/>
      <c r="BB403" s="208"/>
      <c r="BC403" s="208"/>
      <c r="BD403" s="210"/>
      <c r="BE403" s="208"/>
      <c r="BF403" s="208"/>
      <c r="BG403" s="208"/>
      <c r="BH403" s="208"/>
      <c r="BI403" s="208"/>
      <c r="BJ403" s="208"/>
      <c r="BK403" s="208"/>
      <c r="BL403" s="208"/>
      <c r="BM403" s="208"/>
      <c r="BN403" s="208"/>
      <c r="BO403" s="208"/>
      <c r="BP403" s="208"/>
      <c r="BQ403" s="208"/>
      <c r="BR403" s="208"/>
      <c r="BS403" s="208"/>
      <c r="BT403" s="208"/>
      <c r="BU403" s="208"/>
      <c r="BV403" s="208"/>
      <c r="BW403" s="208"/>
      <c r="BX403" s="208"/>
      <c r="BY403" s="208"/>
    </row>
    <row r="404" spans="1:77">
      <c r="A404" s="227"/>
      <c r="B404" s="208"/>
      <c r="C404" s="248"/>
      <c r="D404" s="248"/>
      <c r="E404" s="208"/>
      <c r="F404" s="208"/>
      <c r="G404" s="208"/>
      <c r="H404" s="208"/>
      <c r="I404" s="208"/>
      <c r="J404" s="208"/>
      <c r="K404" s="208"/>
      <c r="L404" s="208"/>
      <c r="M404" s="208"/>
      <c r="N404" s="208"/>
      <c r="O404" s="208"/>
      <c r="P404" s="208"/>
      <c r="Q404" s="208"/>
      <c r="R404" s="208"/>
      <c r="S404" s="208"/>
      <c r="T404" s="208"/>
      <c r="U404" s="208"/>
      <c r="V404" s="208"/>
      <c r="W404" s="208"/>
      <c r="X404" s="208"/>
      <c r="Y404" s="208"/>
      <c r="Z404" s="208"/>
      <c r="AA404" s="208"/>
      <c r="AB404" s="208"/>
      <c r="AC404" s="208"/>
      <c r="AD404" s="208"/>
      <c r="AE404" s="208"/>
      <c r="AF404" s="208"/>
      <c r="AG404" s="208"/>
      <c r="AH404" s="208"/>
      <c r="AI404" s="208"/>
      <c r="AJ404" s="208"/>
      <c r="AK404" s="208"/>
      <c r="AL404" s="208"/>
      <c r="AM404" s="208"/>
      <c r="AN404" s="208"/>
      <c r="AO404" s="208"/>
      <c r="AP404" s="208"/>
      <c r="AQ404" s="208"/>
      <c r="AR404" s="208"/>
      <c r="AS404" s="208"/>
      <c r="AT404" s="208"/>
      <c r="AU404" s="208"/>
      <c r="AV404" s="208"/>
      <c r="AW404" s="208"/>
      <c r="AX404" s="208"/>
      <c r="AY404" s="208"/>
      <c r="AZ404" s="209"/>
      <c r="BA404" s="208"/>
      <c r="BB404" s="208"/>
      <c r="BC404" s="208"/>
      <c r="BD404" s="210"/>
      <c r="BE404" s="208"/>
      <c r="BF404" s="208"/>
      <c r="BG404" s="208"/>
      <c r="BH404" s="208"/>
      <c r="BI404" s="208"/>
      <c r="BJ404" s="208"/>
      <c r="BK404" s="208"/>
      <c r="BL404" s="208"/>
      <c r="BM404" s="208"/>
      <c r="BN404" s="208"/>
      <c r="BO404" s="208"/>
      <c r="BP404" s="208"/>
      <c r="BQ404" s="208"/>
      <c r="BR404" s="208"/>
      <c r="BS404" s="208"/>
      <c r="BT404" s="208"/>
      <c r="BU404" s="208"/>
      <c r="BV404" s="208"/>
      <c r="BW404" s="208"/>
      <c r="BX404" s="208"/>
      <c r="BY404" s="208"/>
    </row>
    <row r="405" spans="1:77">
      <c r="A405" s="227"/>
      <c r="B405" s="208"/>
      <c r="C405" s="248"/>
      <c r="D405" s="248"/>
      <c r="E405" s="208"/>
      <c r="F405" s="208"/>
      <c r="G405" s="208"/>
      <c r="H405" s="208"/>
      <c r="I405" s="208"/>
      <c r="J405" s="208"/>
      <c r="K405" s="208"/>
      <c r="L405" s="208"/>
      <c r="M405" s="208"/>
      <c r="N405" s="208"/>
      <c r="O405" s="208"/>
      <c r="P405" s="208"/>
      <c r="Q405" s="208"/>
      <c r="R405" s="208"/>
      <c r="S405" s="208"/>
      <c r="T405" s="208"/>
      <c r="U405" s="208"/>
      <c r="V405" s="208"/>
      <c r="W405" s="208"/>
      <c r="X405" s="208"/>
      <c r="Y405" s="208"/>
      <c r="Z405" s="208"/>
      <c r="AA405" s="208"/>
      <c r="AB405" s="208"/>
      <c r="AC405" s="208"/>
      <c r="AD405" s="208"/>
      <c r="AE405" s="208"/>
      <c r="AF405" s="208"/>
      <c r="AG405" s="208"/>
      <c r="AH405" s="208"/>
      <c r="AI405" s="208"/>
      <c r="AJ405" s="208"/>
      <c r="AK405" s="208"/>
      <c r="AL405" s="208"/>
      <c r="AM405" s="208"/>
      <c r="AN405" s="208"/>
      <c r="AO405" s="208"/>
      <c r="AP405" s="208"/>
      <c r="AQ405" s="208"/>
      <c r="AR405" s="208"/>
      <c r="AS405" s="208"/>
      <c r="AT405" s="208"/>
      <c r="AU405" s="208"/>
      <c r="AV405" s="208"/>
      <c r="AW405" s="208"/>
      <c r="AX405" s="208"/>
      <c r="AY405" s="208"/>
      <c r="AZ405" s="209"/>
      <c r="BA405" s="208"/>
      <c r="BB405" s="208"/>
      <c r="BC405" s="208"/>
      <c r="BD405" s="210"/>
      <c r="BE405" s="208"/>
      <c r="BF405" s="208"/>
      <c r="BG405" s="208"/>
      <c r="BH405" s="208"/>
      <c r="BI405" s="208"/>
      <c r="BJ405" s="208"/>
      <c r="BK405" s="208"/>
      <c r="BL405" s="208"/>
      <c r="BM405" s="208"/>
      <c r="BN405" s="208"/>
      <c r="BO405" s="208"/>
      <c r="BP405" s="208"/>
      <c r="BQ405" s="208"/>
      <c r="BR405" s="208"/>
      <c r="BS405" s="208"/>
      <c r="BT405" s="208"/>
      <c r="BU405" s="208"/>
      <c r="BV405" s="208"/>
      <c r="BW405" s="208"/>
      <c r="BX405" s="208"/>
      <c r="BY405" s="208"/>
    </row>
    <row r="406" spans="1:77">
      <c r="A406" s="227"/>
      <c r="B406" s="208"/>
      <c r="C406" s="248"/>
      <c r="D406" s="248"/>
      <c r="E406" s="208"/>
      <c r="F406" s="208"/>
      <c r="G406" s="208"/>
      <c r="H406" s="208"/>
      <c r="I406" s="208"/>
      <c r="J406" s="208"/>
      <c r="K406" s="208"/>
      <c r="L406" s="208"/>
      <c r="M406" s="208"/>
      <c r="N406" s="208"/>
      <c r="O406" s="208"/>
      <c r="P406" s="208"/>
      <c r="Q406" s="208"/>
      <c r="R406" s="208"/>
      <c r="S406" s="208"/>
      <c r="T406" s="208"/>
      <c r="U406" s="208"/>
      <c r="V406" s="208"/>
      <c r="W406" s="208"/>
      <c r="X406" s="208"/>
      <c r="Y406" s="208"/>
      <c r="Z406" s="208"/>
      <c r="AA406" s="208"/>
      <c r="AB406" s="208"/>
      <c r="AC406" s="208"/>
      <c r="AD406" s="208"/>
      <c r="AE406" s="208"/>
      <c r="AF406" s="208"/>
      <c r="AG406" s="208"/>
      <c r="AH406" s="208"/>
      <c r="AI406" s="208"/>
      <c r="AJ406" s="208"/>
      <c r="AK406" s="208"/>
      <c r="AL406" s="208"/>
      <c r="AM406" s="208"/>
      <c r="AN406" s="208"/>
      <c r="AO406" s="208"/>
      <c r="AP406" s="208"/>
      <c r="AQ406" s="208"/>
      <c r="AR406" s="208"/>
      <c r="AS406" s="208"/>
      <c r="AT406" s="208"/>
      <c r="AU406" s="208"/>
      <c r="AV406" s="208"/>
      <c r="AW406" s="208"/>
      <c r="AX406" s="208"/>
      <c r="AY406" s="208"/>
      <c r="AZ406" s="209"/>
      <c r="BA406" s="208"/>
      <c r="BB406" s="208"/>
      <c r="BC406" s="208"/>
      <c r="BD406" s="210"/>
      <c r="BE406" s="208"/>
      <c r="BF406" s="208"/>
      <c r="BG406" s="208"/>
      <c r="BH406" s="208"/>
      <c r="BI406" s="208"/>
      <c r="BJ406" s="208"/>
      <c r="BK406" s="208"/>
      <c r="BL406" s="208"/>
      <c r="BM406" s="208"/>
      <c r="BN406" s="208"/>
      <c r="BO406" s="208"/>
      <c r="BP406" s="208"/>
      <c r="BQ406" s="208"/>
      <c r="BR406" s="208"/>
      <c r="BS406" s="208"/>
      <c r="BT406" s="208"/>
      <c r="BU406" s="208"/>
      <c r="BV406" s="208"/>
      <c r="BW406" s="208"/>
      <c r="BX406" s="208"/>
      <c r="BY406" s="208"/>
    </row>
    <row r="407" spans="1:77">
      <c r="A407" s="227"/>
      <c r="B407" s="208"/>
      <c r="C407" s="248"/>
      <c r="D407" s="248"/>
      <c r="E407" s="208"/>
      <c r="F407" s="208"/>
      <c r="G407" s="208"/>
      <c r="H407" s="208"/>
      <c r="I407" s="208"/>
      <c r="J407" s="208"/>
      <c r="K407" s="208"/>
      <c r="L407" s="208"/>
      <c r="M407" s="208"/>
      <c r="N407" s="208"/>
      <c r="O407" s="208"/>
      <c r="P407" s="208"/>
      <c r="Q407" s="208"/>
      <c r="R407" s="208"/>
      <c r="S407" s="208"/>
      <c r="T407" s="208"/>
      <c r="U407" s="208"/>
      <c r="V407" s="208"/>
      <c r="W407" s="208"/>
      <c r="X407" s="208"/>
      <c r="Y407" s="208"/>
      <c r="Z407" s="208"/>
      <c r="AA407" s="208"/>
      <c r="AB407" s="208"/>
      <c r="AC407" s="208"/>
      <c r="AD407" s="208"/>
      <c r="AE407" s="208"/>
      <c r="AF407" s="208"/>
      <c r="AG407" s="208"/>
      <c r="AH407" s="208"/>
      <c r="AI407" s="208"/>
      <c r="AJ407" s="208"/>
      <c r="AK407" s="208"/>
      <c r="AL407" s="208"/>
      <c r="AM407" s="208"/>
      <c r="AN407" s="208"/>
      <c r="AO407" s="208"/>
      <c r="AP407" s="208"/>
      <c r="AQ407" s="208"/>
      <c r="AR407" s="208"/>
      <c r="AS407" s="208"/>
      <c r="AT407" s="208"/>
      <c r="AU407" s="208"/>
      <c r="AV407" s="208"/>
      <c r="AW407" s="208"/>
      <c r="AX407" s="208"/>
      <c r="AY407" s="208"/>
      <c r="AZ407" s="209"/>
      <c r="BA407" s="208"/>
      <c r="BB407" s="208"/>
      <c r="BC407" s="208"/>
      <c r="BD407" s="210"/>
      <c r="BE407" s="208"/>
      <c r="BF407" s="208"/>
      <c r="BG407" s="208"/>
      <c r="BH407" s="208"/>
      <c r="BI407" s="208"/>
      <c r="BJ407" s="208"/>
      <c r="BK407" s="208"/>
      <c r="BL407" s="208"/>
      <c r="BM407" s="208"/>
      <c r="BN407" s="208"/>
      <c r="BO407" s="208"/>
      <c r="BP407" s="208"/>
      <c r="BQ407" s="208"/>
      <c r="BR407" s="208"/>
      <c r="BS407" s="208"/>
      <c r="BT407" s="208"/>
      <c r="BU407" s="208"/>
      <c r="BV407" s="208"/>
      <c r="BW407" s="208"/>
      <c r="BX407" s="208"/>
      <c r="BY407" s="208"/>
    </row>
    <row r="408" spans="1:77">
      <c r="A408" s="227"/>
      <c r="B408" s="208"/>
      <c r="C408" s="248"/>
      <c r="D408" s="248"/>
      <c r="E408" s="208"/>
      <c r="F408" s="208"/>
      <c r="G408" s="208"/>
      <c r="H408" s="208"/>
      <c r="I408" s="208"/>
      <c r="J408" s="208"/>
      <c r="K408" s="208"/>
      <c r="L408" s="208"/>
      <c r="M408" s="208"/>
      <c r="N408" s="208"/>
      <c r="O408" s="208"/>
      <c r="P408" s="208"/>
      <c r="Q408" s="208"/>
      <c r="R408" s="208"/>
      <c r="S408" s="208"/>
      <c r="T408" s="208"/>
      <c r="U408" s="208"/>
      <c r="V408" s="208"/>
      <c r="W408" s="208"/>
      <c r="X408" s="208"/>
      <c r="Y408" s="208"/>
      <c r="Z408" s="208"/>
      <c r="AA408" s="208"/>
      <c r="AB408" s="208"/>
      <c r="AC408" s="208"/>
      <c r="AD408" s="208"/>
      <c r="AE408" s="208"/>
      <c r="AF408" s="208"/>
      <c r="AG408" s="208"/>
      <c r="AH408" s="208"/>
      <c r="AI408" s="208"/>
      <c r="AJ408" s="208"/>
      <c r="AK408" s="208"/>
      <c r="AL408" s="208"/>
      <c r="AM408" s="208"/>
      <c r="AN408" s="208"/>
      <c r="AO408" s="208"/>
      <c r="AP408" s="208"/>
      <c r="AQ408" s="208"/>
      <c r="AR408" s="208"/>
      <c r="AS408" s="208"/>
      <c r="AT408" s="208"/>
      <c r="AU408" s="208"/>
      <c r="AV408" s="208"/>
      <c r="AW408" s="208"/>
      <c r="AX408" s="208"/>
      <c r="AY408" s="208"/>
      <c r="AZ408" s="209"/>
      <c r="BA408" s="208"/>
      <c r="BB408" s="208"/>
      <c r="BC408" s="208"/>
      <c r="BD408" s="210"/>
      <c r="BE408" s="208"/>
      <c r="BF408" s="208"/>
      <c r="BG408" s="208"/>
      <c r="BH408" s="208"/>
      <c r="BI408" s="208"/>
      <c r="BJ408" s="208"/>
      <c r="BK408" s="208"/>
      <c r="BL408" s="208"/>
      <c r="BM408" s="208"/>
      <c r="BN408" s="208"/>
      <c r="BO408" s="208"/>
      <c r="BP408" s="208"/>
      <c r="BQ408" s="208"/>
      <c r="BR408" s="208"/>
      <c r="BS408" s="208"/>
      <c r="BT408" s="208"/>
      <c r="BU408" s="208"/>
      <c r="BV408" s="208"/>
      <c r="BW408" s="208"/>
      <c r="BX408" s="208"/>
      <c r="BY408" s="208"/>
    </row>
    <row r="409" spans="1:77">
      <c r="A409" s="227"/>
      <c r="B409" s="208"/>
      <c r="C409" s="248"/>
      <c r="D409" s="248"/>
      <c r="E409" s="208"/>
      <c r="F409" s="208"/>
      <c r="G409" s="208"/>
      <c r="H409" s="208"/>
      <c r="I409" s="208"/>
      <c r="J409" s="208"/>
      <c r="K409" s="208"/>
      <c r="L409" s="208"/>
      <c r="M409" s="208"/>
      <c r="N409" s="208"/>
      <c r="O409" s="208"/>
      <c r="P409" s="208"/>
      <c r="Q409" s="208"/>
      <c r="R409" s="208"/>
      <c r="S409" s="208"/>
      <c r="T409" s="208"/>
      <c r="U409" s="208"/>
      <c r="V409" s="208"/>
      <c r="W409" s="208"/>
      <c r="X409" s="208"/>
      <c r="Y409" s="208"/>
      <c r="Z409" s="208"/>
      <c r="AA409" s="208"/>
      <c r="AB409" s="208"/>
      <c r="AC409" s="208"/>
      <c r="AD409" s="208"/>
      <c r="AE409" s="208"/>
      <c r="AF409" s="208"/>
      <c r="AG409" s="208"/>
      <c r="AH409" s="208"/>
      <c r="AI409" s="208"/>
      <c r="AJ409" s="208"/>
      <c r="AK409" s="208"/>
      <c r="AL409" s="208"/>
      <c r="AM409" s="208"/>
      <c r="AN409" s="208"/>
      <c r="AO409" s="208"/>
      <c r="AP409" s="208"/>
      <c r="AQ409" s="208"/>
      <c r="AR409" s="208"/>
      <c r="AS409" s="208"/>
      <c r="AT409" s="208"/>
      <c r="AU409" s="208"/>
      <c r="AV409" s="208"/>
      <c r="AW409" s="208"/>
      <c r="AX409" s="208"/>
      <c r="AY409" s="208"/>
      <c r="AZ409" s="209"/>
      <c r="BA409" s="208"/>
      <c r="BB409" s="208"/>
      <c r="BC409" s="208"/>
      <c r="BD409" s="210"/>
      <c r="BE409" s="208"/>
      <c r="BF409" s="208"/>
      <c r="BG409" s="208"/>
      <c r="BH409" s="208"/>
      <c r="BI409" s="208"/>
      <c r="BJ409" s="208"/>
      <c r="BK409" s="208"/>
      <c r="BL409" s="208"/>
      <c r="BM409" s="208"/>
      <c r="BN409" s="208"/>
      <c r="BO409" s="208"/>
      <c r="BP409" s="208"/>
      <c r="BQ409" s="208"/>
      <c r="BR409" s="208"/>
      <c r="BS409" s="208"/>
      <c r="BT409" s="208"/>
      <c r="BU409" s="208"/>
      <c r="BV409" s="208"/>
      <c r="BW409" s="208"/>
      <c r="BX409" s="208"/>
      <c r="BY409" s="208"/>
    </row>
    <row r="410" spans="1:77">
      <c r="A410" s="227"/>
      <c r="B410" s="208"/>
      <c r="C410" s="248"/>
      <c r="D410" s="248"/>
      <c r="E410" s="208"/>
      <c r="F410" s="208"/>
      <c r="G410" s="208"/>
      <c r="H410" s="208"/>
      <c r="I410" s="208"/>
      <c r="J410" s="208"/>
      <c r="K410" s="208"/>
      <c r="L410" s="208"/>
      <c r="M410" s="208"/>
      <c r="N410" s="208"/>
      <c r="O410" s="208"/>
      <c r="P410" s="208"/>
      <c r="Q410" s="208"/>
      <c r="R410" s="208"/>
      <c r="S410" s="208"/>
      <c r="T410" s="208"/>
      <c r="U410" s="208"/>
      <c r="V410" s="208"/>
      <c r="W410" s="208"/>
      <c r="X410" s="208"/>
      <c r="Y410" s="208"/>
      <c r="Z410" s="208"/>
      <c r="AA410" s="208"/>
      <c r="AB410" s="208"/>
      <c r="AC410" s="208"/>
      <c r="AD410" s="208"/>
      <c r="AE410" s="208"/>
      <c r="AF410" s="208"/>
      <c r="AG410" s="208"/>
      <c r="AH410" s="208"/>
      <c r="AI410" s="208"/>
      <c r="AJ410" s="208"/>
      <c r="AK410" s="208"/>
      <c r="AL410" s="208"/>
      <c r="AM410" s="208"/>
      <c r="AN410" s="208"/>
      <c r="AO410" s="208"/>
      <c r="AP410" s="208"/>
      <c r="AQ410" s="208"/>
      <c r="AR410" s="208"/>
      <c r="AS410" s="208"/>
      <c r="AT410" s="208"/>
      <c r="AU410" s="208"/>
      <c r="AV410" s="208"/>
      <c r="AW410" s="208"/>
      <c r="AX410" s="208"/>
      <c r="AY410" s="208"/>
      <c r="AZ410" s="209"/>
      <c r="BA410" s="208"/>
      <c r="BB410" s="208"/>
      <c r="BC410" s="208"/>
      <c r="BD410" s="210"/>
      <c r="BE410" s="208"/>
      <c r="BF410" s="208"/>
      <c r="BG410" s="208"/>
      <c r="BH410" s="208"/>
      <c r="BI410" s="208"/>
      <c r="BJ410" s="208"/>
      <c r="BK410" s="208"/>
      <c r="BL410" s="208"/>
      <c r="BM410" s="208"/>
      <c r="BN410" s="208"/>
      <c r="BO410" s="208"/>
      <c r="BP410" s="208"/>
      <c r="BQ410" s="208"/>
      <c r="BR410" s="208"/>
      <c r="BS410" s="208"/>
      <c r="BT410" s="208"/>
      <c r="BU410" s="208"/>
      <c r="BV410" s="208"/>
      <c r="BW410" s="208"/>
      <c r="BX410" s="208"/>
      <c r="BY410" s="208"/>
    </row>
    <row r="411" spans="1:77">
      <c r="A411" s="227"/>
      <c r="B411" s="208"/>
      <c r="C411" s="248"/>
      <c r="D411" s="248"/>
      <c r="E411" s="208"/>
      <c r="F411" s="208"/>
      <c r="G411" s="208"/>
      <c r="H411" s="208"/>
      <c r="I411" s="208"/>
      <c r="J411" s="208"/>
      <c r="K411" s="208"/>
      <c r="L411" s="208"/>
      <c r="M411" s="208"/>
      <c r="N411" s="208"/>
      <c r="O411" s="208"/>
      <c r="P411" s="208"/>
      <c r="Q411" s="208"/>
      <c r="R411" s="208"/>
      <c r="S411" s="208"/>
      <c r="T411" s="208"/>
      <c r="U411" s="208"/>
      <c r="V411" s="208"/>
      <c r="W411" s="208"/>
      <c r="X411" s="208"/>
      <c r="Y411" s="208"/>
      <c r="Z411" s="208"/>
      <c r="AA411" s="208"/>
      <c r="AB411" s="208"/>
      <c r="AC411" s="208"/>
      <c r="AD411" s="208"/>
      <c r="AE411" s="208"/>
      <c r="AF411" s="208"/>
      <c r="AG411" s="208"/>
      <c r="AH411" s="208"/>
      <c r="AI411" s="208"/>
      <c r="AJ411" s="208"/>
      <c r="AK411" s="208"/>
      <c r="AL411" s="208"/>
      <c r="AM411" s="208"/>
      <c r="AN411" s="208"/>
      <c r="AO411" s="208"/>
      <c r="AP411" s="208"/>
      <c r="AQ411" s="208"/>
      <c r="AR411" s="208"/>
      <c r="AS411" s="208"/>
      <c r="AT411" s="208"/>
      <c r="AU411" s="208"/>
      <c r="AV411" s="208"/>
      <c r="AW411" s="208"/>
      <c r="AX411" s="208"/>
      <c r="AY411" s="208"/>
      <c r="AZ411" s="209"/>
      <c r="BA411" s="208"/>
      <c r="BB411" s="208"/>
      <c r="BC411" s="208"/>
      <c r="BD411" s="210"/>
      <c r="BE411" s="208"/>
      <c r="BF411" s="208"/>
      <c r="BG411" s="208"/>
      <c r="BH411" s="208"/>
      <c r="BI411" s="208"/>
      <c r="BJ411" s="208"/>
      <c r="BK411" s="208"/>
      <c r="BL411" s="208"/>
      <c r="BM411" s="208"/>
      <c r="BN411" s="208"/>
      <c r="BO411" s="208"/>
      <c r="BP411" s="208"/>
      <c r="BQ411" s="208"/>
      <c r="BR411" s="208"/>
      <c r="BS411" s="208"/>
      <c r="BT411" s="208"/>
      <c r="BU411" s="208"/>
      <c r="BV411" s="208"/>
      <c r="BW411" s="208"/>
      <c r="BX411" s="208"/>
      <c r="BY411" s="208"/>
    </row>
    <row r="412" spans="1:77">
      <c r="A412" s="227"/>
      <c r="B412" s="208"/>
      <c r="C412" s="248"/>
      <c r="D412" s="248"/>
      <c r="E412" s="208"/>
      <c r="F412" s="208"/>
      <c r="G412" s="208"/>
      <c r="H412" s="208"/>
      <c r="I412" s="208"/>
      <c r="J412" s="208"/>
      <c r="K412" s="208"/>
      <c r="L412" s="208"/>
      <c r="M412" s="208"/>
      <c r="N412" s="208"/>
      <c r="O412" s="208"/>
      <c r="P412" s="208"/>
      <c r="Q412" s="208"/>
      <c r="R412" s="208"/>
      <c r="S412" s="208"/>
      <c r="T412" s="208"/>
      <c r="U412" s="208"/>
      <c r="V412" s="208"/>
      <c r="W412" s="208"/>
      <c r="X412" s="208"/>
      <c r="Y412" s="208"/>
      <c r="Z412" s="208"/>
      <c r="AA412" s="208"/>
      <c r="AB412" s="208"/>
      <c r="AC412" s="208"/>
      <c r="AD412" s="208"/>
      <c r="AE412" s="208"/>
      <c r="AF412" s="208"/>
      <c r="AG412" s="208"/>
      <c r="AH412" s="208"/>
      <c r="AI412" s="208"/>
      <c r="AJ412" s="208"/>
      <c r="AK412" s="208"/>
      <c r="AL412" s="208"/>
      <c r="AM412" s="208"/>
      <c r="AN412" s="208"/>
      <c r="AO412" s="208"/>
      <c r="AP412" s="208"/>
      <c r="AQ412" s="208"/>
      <c r="AR412" s="208"/>
      <c r="AS412" s="208"/>
      <c r="AT412" s="208"/>
      <c r="AU412" s="208"/>
      <c r="AV412" s="208"/>
      <c r="AW412" s="208"/>
      <c r="AX412" s="208"/>
      <c r="AY412" s="208"/>
      <c r="AZ412" s="209"/>
      <c r="BA412" s="208"/>
      <c r="BB412" s="208"/>
      <c r="BC412" s="208"/>
      <c r="BD412" s="210"/>
      <c r="BE412" s="208"/>
      <c r="BF412" s="208"/>
      <c r="BG412" s="208"/>
      <c r="BH412" s="208"/>
      <c r="BI412" s="208"/>
      <c r="BJ412" s="208"/>
      <c r="BK412" s="208"/>
      <c r="BL412" s="208"/>
      <c r="BM412" s="208"/>
      <c r="BN412" s="208"/>
      <c r="BO412" s="208"/>
      <c r="BP412" s="208"/>
      <c r="BQ412" s="208"/>
      <c r="BR412" s="208"/>
      <c r="BS412" s="208"/>
      <c r="BT412" s="208"/>
      <c r="BU412" s="208"/>
      <c r="BV412" s="208"/>
      <c r="BW412" s="208"/>
      <c r="BX412" s="208"/>
      <c r="BY412" s="208"/>
    </row>
    <row r="413" spans="1:77">
      <c r="A413" s="227"/>
      <c r="B413" s="208"/>
      <c r="C413" s="248"/>
      <c r="D413" s="248"/>
      <c r="E413" s="208"/>
      <c r="F413" s="208"/>
      <c r="G413" s="208"/>
      <c r="H413" s="208"/>
      <c r="I413" s="208"/>
      <c r="J413" s="208"/>
      <c r="K413" s="208"/>
      <c r="L413" s="208"/>
      <c r="M413" s="208"/>
      <c r="N413" s="208"/>
      <c r="O413" s="208"/>
      <c r="P413" s="208"/>
      <c r="Q413" s="208"/>
      <c r="R413" s="208"/>
      <c r="S413" s="208"/>
      <c r="T413" s="208"/>
      <c r="U413" s="208"/>
      <c r="V413" s="208"/>
      <c r="W413" s="208"/>
      <c r="X413" s="208"/>
      <c r="Y413" s="208"/>
      <c r="Z413" s="208"/>
      <c r="AA413" s="208"/>
      <c r="AB413" s="208"/>
      <c r="AC413" s="208"/>
      <c r="AD413" s="208"/>
      <c r="AE413" s="208"/>
      <c r="AF413" s="208"/>
      <c r="AG413" s="208"/>
      <c r="AH413" s="208"/>
      <c r="AI413" s="208"/>
      <c r="AJ413" s="208"/>
      <c r="AK413" s="208"/>
      <c r="AL413" s="208"/>
      <c r="AM413" s="208"/>
      <c r="AN413" s="208"/>
      <c r="AO413" s="208"/>
      <c r="AP413" s="208"/>
      <c r="AQ413" s="208"/>
      <c r="AR413" s="208"/>
      <c r="AS413" s="208"/>
      <c r="AT413" s="208"/>
      <c r="AU413" s="208"/>
      <c r="AV413" s="208"/>
      <c r="AW413" s="208"/>
      <c r="AX413" s="208"/>
      <c r="AY413" s="208"/>
      <c r="AZ413" s="209"/>
      <c r="BA413" s="208"/>
      <c r="BB413" s="208"/>
      <c r="BC413" s="208"/>
      <c r="BD413" s="210"/>
      <c r="BE413" s="208"/>
      <c r="BF413" s="208"/>
      <c r="BG413" s="208"/>
      <c r="BH413" s="208"/>
      <c r="BI413" s="208"/>
      <c r="BJ413" s="208"/>
      <c r="BK413" s="208"/>
      <c r="BL413" s="208"/>
      <c r="BM413" s="208"/>
      <c r="BN413" s="208"/>
      <c r="BO413" s="208"/>
      <c r="BP413" s="208"/>
      <c r="BQ413" s="208"/>
      <c r="BR413" s="208"/>
      <c r="BS413" s="208"/>
      <c r="BT413" s="208"/>
      <c r="BU413" s="208"/>
      <c r="BV413" s="208"/>
      <c r="BW413" s="208"/>
      <c r="BX413" s="208"/>
      <c r="BY413" s="208"/>
    </row>
    <row r="414" spans="1:77">
      <c r="A414" s="227"/>
      <c r="B414" s="208"/>
      <c r="C414" s="248"/>
      <c r="D414" s="248"/>
      <c r="E414" s="208"/>
      <c r="F414" s="208"/>
      <c r="G414" s="208"/>
      <c r="H414" s="208"/>
      <c r="I414" s="208"/>
      <c r="J414" s="208"/>
      <c r="K414" s="208"/>
      <c r="L414" s="208"/>
      <c r="M414" s="208"/>
      <c r="N414" s="208"/>
      <c r="O414" s="208"/>
      <c r="P414" s="208"/>
      <c r="Q414" s="208"/>
      <c r="R414" s="208"/>
      <c r="S414" s="208"/>
      <c r="T414" s="208"/>
      <c r="U414" s="208"/>
      <c r="V414" s="208"/>
      <c r="W414" s="208"/>
      <c r="X414" s="208"/>
      <c r="Y414" s="208"/>
      <c r="Z414" s="208"/>
      <c r="AA414" s="208"/>
      <c r="AB414" s="208"/>
      <c r="AC414" s="208"/>
      <c r="AD414" s="208"/>
      <c r="AE414" s="208"/>
      <c r="AF414" s="208"/>
      <c r="AG414" s="208"/>
      <c r="AH414" s="208"/>
      <c r="AI414" s="208"/>
      <c r="AJ414" s="208"/>
      <c r="AK414" s="208"/>
      <c r="AL414" s="208"/>
      <c r="AM414" s="208"/>
      <c r="AN414" s="208"/>
      <c r="AO414" s="208"/>
      <c r="AP414" s="208"/>
      <c r="AQ414" s="208"/>
      <c r="AR414" s="208"/>
      <c r="AS414" s="208"/>
      <c r="AT414" s="208"/>
      <c r="AU414" s="208"/>
      <c r="AV414" s="208"/>
      <c r="AW414" s="208"/>
      <c r="AX414" s="208"/>
      <c r="AY414" s="208"/>
      <c r="AZ414" s="209"/>
      <c r="BA414" s="208"/>
      <c r="BB414" s="208"/>
      <c r="BC414" s="208"/>
      <c r="BD414" s="210"/>
      <c r="BE414" s="208"/>
      <c r="BF414" s="208"/>
      <c r="BG414" s="208"/>
      <c r="BH414" s="208"/>
      <c r="BI414" s="208"/>
      <c r="BJ414" s="208"/>
      <c r="BK414" s="208"/>
      <c r="BL414" s="208"/>
      <c r="BM414" s="208"/>
      <c r="BN414" s="208"/>
      <c r="BO414" s="208"/>
      <c r="BP414" s="208"/>
      <c r="BQ414" s="208"/>
      <c r="BR414" s="208"/>
      <c r="BS414" s="208"/>
      <c r="BT414" s="208"/>
      <c r="BU414" s="208"/>
      <c r="BV414" s="208"/>
      <c r="BW414" s="208"/>
      <c r="BX414" s="208"/>
      <c r="BY414" s="208"/>
    </row>
    <row r="415" spans="1:77">
      <c r="A415" s="227"/>
      <c r="B415" s="208"/>
      <c r="C415" s="248"/>
      <c r="D415" s="248"/>
      <c r="E415" s="208"/>
      <c r="F415" s="208"/>
      <c r="G415" s="208"/>
      <c r="H415" s="208"/>
      <c r="I415" s="208"/>
      <c r="J415" s="208"/>
      <c r="K415" s="208"/>
      <c r="L415" s="208"/>
      <c r="M415" s="208"/>
      <c r="N415" s="208"/>
      <c r="O415" s="208"/>
      <c r="P415" s="208"/>
      <c r="Q415" s="208"/>
      <c r="R415" s="208"/>
      <c r="S415" s="208"/>
      <c r="T415" s="208"/>
      <c r="U415" s="208"/>
      <c r="V415" s="208"/>
      <c r="W415" s="208"/>
      <c r="X415" s="208"/>
      <c r="Y415" s="208"/>
      <c r="Z415" s="208"/>
      <c r="AA415" s="208"/>
      <c r="AB415" s="208"/>
      <c r="AC415" s="208"/>
      <c r="AD415" s="208"/>
      <c r="AE415" s="208"/>
      <c r="AF415" s="208"/>
      <c r="AG415" s="208"/>
      <c r="AH415" s="208"/>
      <c r="AI415" s="208"/>
      <c r="AJ415" s="208"/>
      <c r="AK415" s="208"/>
      <c r="AL415" s="208"/>
      <c r="AM415" s="208"/>
      <c r="AN415" s="208"/>
      <c r="AO415" s="208"/>
      <c r="AP415" s="208"/>
      <c r="AQ415" s="208"/>
      <c r="AR415" s="208"/>
      <c r="AS415" s="208"/>
      <c r="AT415" s="208"/>
      <c r="AU415" s="208"/>
      <c r="AV415" s="208"/>
      <c r="AW415" s="208"/>
      <c r="AX415" s="208"/>
      <c r="AY415" s="208"/>
      <c r="AZ415" s="209"/>
      <c r="BA415" s="208"/>
      <c r="BB415" s="208"/>
      <c r="BC415" s="208"/>
      <c r="BD415" s="210"/>
      <c r="BE415" s="208"/>
      <c r="BF415" s="208"/>
      <c r="BG415" s="208"/>
      <c r="BH415" s="208"/>
      <c r="BI415" s="208"/>
      <c r="BJ415" s="208"/>
      <c r="BK415" s="208"/>
      <c r="BL415" s="208"/>
      <c r="BM415" s="208"/>
      <c r="BN415" s="208"/>
      <c r="BO415" s="208"/>
      <c r="BP415" s="208"/>
      <c r="BQ415" s="208"/>
      <c r="BR415" s="208"/>
      <c r="BS415" s="208"/>
      <c r="BT415" s="208"/>
      <c r="BU415" s="208"/>
      <c r="BV415" s="208"/>
      <c r="BW415" s="208"/>
      <c r="BX415" s="208"/>
      <c r="BY415" s="208"/>
    </row>
    <row r="416" spans="1:77">
      <c r="A416" s="227"/>
      <c r="B416" s="208"/>
      <c r="C416" s="248"/>
      <c r="D416" s="248"/>
      <c r="E416" s="208"/>
      <c r="F416" s="208"/>
      <c r="G416" s="208"/>
      <c r="H416" s="208"/>
      <c r="I416" s="208"/>
      <c r="J416" s="208"/>
      <c r="K416" s="208"/>
      <c r="L416" s="208"/>
      <c r="M416" s="208"/>
      <c r="N416" s="208"/>
      <c r="O416" s="208"/>
      <c r="P416" s="208"/>
      <c r="Q416" s="208"/>
      <c r="R416" s="208"/>
      <c r="S416" s="208"/>
      <c r="T416" s="208"/>
      <c r="U416" s="208"/>
      <c r="V416" s="208"/>
      <c r="W416" s="208"/>
      <c r="X416" s="208"/>
      <c r="Y416" s="208"/>
      <c r="Z416" s="208"/>
      <c r="AA416" s="208"/>
      <c r="AB416" s="208"/>
      <c r="AC416" s="208"/>
      <c r="AD416" s="208"/>
      <c r="AE416" s="208"/>
      <c r="AF416" s="208"/>
      <c r="AG416" s="208"/>
      <c r="AH416" s="208"/>
      <c r="AI416" s="208"/>
      <c r="AJ416" s="208"/>
      <c r="AK416" s="208"/>
      <c r="AL416" s="208"/>
      <c r="AM416" s="208"/>
      <c r="AN416" s="208"/>
      <c r="AO416" s="208"/>
      <c r="AP416" s="208"/>
      <c r="AQ416" s="208"/>
      <c r="AR416" s="208"/>
      <c r="AS416" s="208"/>
      <c r="AT416" s="208"/>
      <c r="AU416" s="208"/>
      <c r="AV416" s="208"/>
      <c r="AW416" s="208"/>
      <c r="AX416" s="208"/>
      <c r="AY416" s="208"/>
      <c r="AZ416" s="209"/>
      <c r="BA416" s="208"/>
      <c r="BB416" s="208"/>
      <c r="BC416" s="208"/>
      <c r="BD416" s="210"/>
      <c r="BE416" s="208"/>
      <c r="BF416" s="208"/>
      <c r="BG416" s="208"/>
      <c r="BH416" s="208"/>
      <c r="BI416" s="208"/>
      <c r="BJ416" s="208"/>
      <c r="BK416" s="208"/>
      <c r="BL416" s="208"/>
      <c r="BM416" s="208"/>
      <c r="BN416" s="208"/>
      <c r="BO416" s="208"/>
      <c r="BP416" s="208"/>
      <c r="BQ416" s="208"/>
      <c r="BR416" s="208"/>
      <c r="BS416" s="208"/>
      <c r="BT416" s="208"/>
      <c r="BU416" s="208"/>
      <c r="BV416" s="208"/>
      <c r="BW416" s="208"/>
      <c r="BX416" s="208"/>
      <c r="BY416" s="208"/>
    </row>
    <row r="417" spans="1:77">
      <c r="A417" s="227"/>
      <c r="B417" s="208"/>
      <c r="C417" s="248"/>
      <c r="D417" s="248"/>
      <c r="E417" s="208"/>
      <c r="F417" s="208"/>
      <c r="G417" s="208"/>
      <c r="H417" s="208"/>
      <c r="I417" s="208"/>
      <c r="J417" s="208"/>
      <c r="K417" s="208"/>
      <c r="L417" s="208"/>
      <c r="M417" s="208"/>
      <c r="N417" s="208"/>
      <c r="O417" s="208"/>
      <c r="P417" s="208"/>
      <c r="Q417" s="208"/>
      <c r="R417" s="208"/>
      <c r="S417" s="208"/>
      <c r="T417" s="208"/>
      <c r="U417" s="208"/>
      <c r="V417" s="208"/>
      <c r="W417" s="208"/>
      <c r="X417" s="208"/>
      <c r="Y417" s="208"/>
      <c r="Z417" s="208"/>
      <c r="AA417" s="208"/>
      <c r="AB417" s="208"/>
      <c r="AC417" s="208"/>
      <c r="AD417" s="208"/>
      <c r="AE417" s="208"/>
      <c r="AF417" s="208"/>
      <c r="AG417" s="208"/>
      <c r="AH417" s="208"/>
      <c r="AI417" s="208"/>
      <c r="AJ417" s="208"/>
      <c r="AK417" s="208"/>
      <c r="AL417" s="208"/>
      <c r="AM417" s="208"/>
      <c r="AN417" s="208"/>
      <c r="AO417" s="208"/>
      <c r="AP417" s="208"/>
      <c r="AQ417" s="208"/>
      <c r="AR417" s="208"/>
      <c r="AS417" s="208"/>
      <c r="AT417" s="208"/>
      <c r="AU417" s="208"/>
      <c r="AV417" s="208"/>
      <c r="AW417" s="208"/>
      <c r="AX417" s="208"/>
      <c r="AY417" s="208"/>
      <c r="AZ417" s="209"/>
      <c r="BA417" s="208"/>
      <c r="BB417" s="208"/>
      <c r="BC417" s="208"/>
      <c r="BD417" s="210"/>
      <c r="BE417" s="208"/>
      <c r="BF417" s="208"/>
      <c r="BG417" s="208"/>
      <c r="BH417" s="208"/>
      <c r="BI417" s="208"/>
      <c r="BJ417" s="208"/>
      <c r="BK417" s="208"/>
      <c r="BL417" s="208"/>
      <c r="BM417" s="208"/>
      <c r="BN417" s="208"/>
      <c r="BO417" s="208"/>
      <c r="BP417" s="208"/>
      <c r="BQ417" s="208"/>
      <c r="BR417" s="208"/>
      <c r="BS417" s="208"/>
      <c r="BT417" s="208"/>
      <c r="BU417" s="208"/>
      <c r="BV417" s="208"/>
      <c r="BW417" s="208"/>
      <c r="BX417" s="208"/>
      <c r="BY417" s="208"/>
    </row>
    <row r="418" spans="1:77">
      <c r="A418" s="227"/>
      <c r="B418" s="208"/>
      <c r="C418" s="248"/>
      <c r="D418" s="248"/>
      <c r="E418" s="208"/>
      <c r="F418" s="208"/>
      <c r="G418" s="208"/>
      <c r="H418" s="208"/>
      <c r="I418" s="208"/>
      <c r="J418" s="208"/>
      <c r="K418" s="208"/>
      <c r="L418" s="208"/>
      <c r="M418" s="208"/>
      <c r="N418" s="208"/>
      <c r="O418" s="208"/>
      <c r="P418" s="208"/>
      <c r="Q418" s="208"/>
      <c r="R418" s="208"/>
      <c r="S418" s="208"/>
      <c r="T418" s="208"/>
      <c r="U418" s="208"/>
      <c r="V418" s="208"/>
      <c r="W418" s="208"/>
      <c r="X418" s="208"/>
      <c r="Y418" s="208"/>
      <c r="Z418" s="208"/>
      <c r="AA418" s="208"/>
      <c r="AB418" s="208"/>
      <c r="AC418" s="208"/>
      <c r="AD418" s="208"/>
      <c r="AE418" s="208"/>
      <c r="AF418" s="208"/>
      <c r="AG418" s="208"/>
      <c r="AH418" s="208"/>
      <c r="AI418" s="208"/>
      <c r="AJ418" s="208"/>
      <c r="AK418" s="208"/>
      <c r="AL418" s="208"/>
      <c r="AM418" s="208"/>
      <c r="AN418" s="208"/>
      <c r="AO418" s="208"/>
      <c r="AP418" s="208"/>
      <c r="AQ418" s="208"/>
      <c r="AR418" s="208"/>
      <c r="AS418" s="208"/>
      <c r="AT418" s="208"/>
      <c r="AU418" s="208"/>
      <c r="AV418" s="208"/>
      <c r="AW418" s="208"/>
      <c r="AX418" s="208"/>
      <c r="AY418" s="208"/>
      <c r="AZ418" s="209"/>
      <c r="BA418" s="208"/>
      <c r="BB418" s="208"/>
      <c r="BC418" s="208"/>
      <c r="BD418" s="210"/>
      <c r="BE418" s="208"/>
      <c r="BF418" s="208"/>
      <c r="BG418" s="208"/>
      <c r="BH418" s="208"/>
      <c r="BI418" s="208"/>
      <c r="BJ418" s="208"/>
      <c r="BK418" s="208"/>
      <c r="BL418" s="208"/>
      <c r="BM418" s="208"/>
      <c r="BN418" s="208"/>
      <c r="BO418" s="208"/>
      <c r="BP418" s="208"/>
      <c r="BQ418" s="208"/>
      <c r="BR418" s="208"/>
      <c r="BS418" s="208"/>
      <c r="BT418" s="208"/>
      <c r="BU418" s="208"/>
      <c r="BV418" s="208"/>
      <c r="BW418" s="208"/>
      <c r="BX418" s="208"/>
      <c r="BY418" s="208"/>
    </row>
    <row r="419" spans="1:77">
      <c r="A419" s="227"/>
      <c r="B419" s="208"/>
      <c r="C419" s="248"/>
      <c r="D419" s="248"/>
      <c r="E419" s="208"/>
      <c r="F419" s="208"/>
      <c r="G419" s="208"/>
      <c r="H419" s="208"/>
      <c r="I419" s="208"/>
      <c r="J419" s="208"/>
      <c r="K419" s="208"/>
      <c r="L419" s="208"/>
      <c r="M419" s="208"/>
      <c r="N419" s="208"/>
      <c r="O419" s="208"/>
      <c r="P419" s="208"/>
      <c r="Q419" s="208"/>
      <c r="R419" s="208"/>
      <c r="S419" s="208"/>
      <c r="T419" s="208"/>
      <c r="U419" s="208"/>
      <c r="V419" s="208"/>
      <c r="W419" s="208"/>
      <c r="X419" s="208"/>
      <c r="Y419" s="208"/>
      <c r="Z419" s="208"/>
      <c r="AA419" s="208"/>
      <c r="AB419" s="208"/>
      <c r="AC419" s="208"/>
      <c r="AD419" s="208"/>
      <c r="AE419" s="208"/>
      <c r="AF419" s="208"/>
      <c r="AG419" s="208"/>
      <c r="AH419" s="208"/>
      <c r="AI419" s="208"/>
      <c r="AJ419" s="208"/>
      <c r="AK419" s="208"/>
      <c r="AL419" s="208"/>
      <c r="AM419" s="208"/>
      <c r="AN419" s="208"/>
      <c r="AO419" s="208"/>
      <c r="AP419" s="208"/>
      <c r="AQ419" s="208"/>
      <c r="AR419" s="208"/>
      <c r="AS419" s="208"/>
      <c r="AT419" s="208"/>
      <c r="AU419" s="208"/>
      <c r="AV419" s="208"/>
      <c r="AW419" s="208"/>
      <c r="AX419" s="208"/>
      <c r="AY419" s="208"/>
      <c r="AZ419" s="209"/>
      <c r="BA419" s="208"/>
      <c r="BB419" s="208"/>
      <c r="BC419" s="208"/>
      <c r="BD419" s="210"/>
      <c r="BE419" s="208"/>
      <c r="BF419" s="208"/>
      <c r="BG419" s="208"/>
      <c r="BH419" s="208"/>
      <c r="BI419" s="208"/>
      <c r="BJ419" s="208"/>
      <c r="BK419" s="208"/>
      <c r="BL419" s="208"/>
      <c r="BM419" s="208"/>
      <c r="BN419" s="208"/>
      <c r="BO419" s="208"/>
      <c r="BP419" s="208"/>
      <c r="BQ419" s="208"/>
      <c r="BR419" s="208"/>
      <c r="BS419" s="208"/>
      <c r="BT419" s="208"/>
      <c r="BU419" s="208"/>
      <c r="BV419" s="208"/>
      <c r="BW419" s="208"/>
      <c r="BX419" s="208"/>
      <c r="BY419" s="208"/>
    </row>
    <row r="420" spans="1:77">
      <c r="A420" s="227"/>
      <c r="B420" s="208"/>
      <c r="C420" s="248"/>
      <c r="D420" s="248"/>
      <c r="E420" s="208"/>
      <c r="F420" s="208"/>
      <c r="G420" s="208"/>
      <c r="H420" s="208"/>
      <c r="I420" s="208"/>
      <c r="J420" s="208"/>
      <c r="K420" s="208"/>
      <c r="L420" s="208"/>
      <c r="M420" s="208"/>
      <c r="N420" s="208"/>
      <c r="O420" s="208"/>
      <c r="P420" s="208"/>
      <c r="Q420" s="208"/>
      <c r="R420" s="208"/>
      <c r="S420" s="208"/>
      <c r="T420" s="208"/>
      <c r="U420" s="208"/>
      <c r="V420" s="208"/>
      <c r="W420" s="208"/>
      <c r="X420" s="208"/>
      <c r="Y420" s="208"/>
      <c r="Z420" s="208"/>
      <c r="AA420" s="208"/>
      <c r="AB420" s="208"/>
      <c r="AC420" s="208"/>
      <c r="AD420" s="208"/>
      <c r="AE420" s="208"/>
      <c r="AF420" s="208"/>
      <c r="AG420" s="208"/>
      <c r="AH420" s="208"/>
      <c r="AI420" s="208"/>
      <c r="AJ420" s="208"/>
      <c r="AK420" s="208"/>
      <c r="AL420" s="208"/>
      <c r="AM420" s="208"/>
      <c r="AN420" s="208"/>
      <c r="AO420" s="208"/>
      <c r="AP420" s="208"/>
      <c r="AQ420" s="208"/>
      <c r="AR420" s="208"/>
      <c r="AS420" s="208"/>
      <c r="AT420" s="208"/>
      <c r="AU420" s="208"/>
      <c r="AV420" s="208"/>
      <c r="AW420" s="208"/>
      <c r="AX420" s="208"/>
      <c r="AY420" s="208"/>
      <c r="AZ420" s="209"/>
      <c r="BA420" s="208"/>
      <c r="BB420" s="208"/>
      <c r="BC420" s="208"/>
      <c r="BD420" s="210"/>
      <c r="BE420" s="208"/>
      <c r="BF420" s="208"/>
      <c r="BG420" s="208"/>
      <c r="BH420" s="208"/>
      <c r="BI420" s="208"/>
      <c r="BJ420" s="208"/>
      <c r="BK420" s="208"/>
      <c r="BL420" s="208"/>
      <c r="BM420" s="208"/>
      <c r="BN420" s="208"/>
      <c r="BO420" s="208"/>
      <c r="BP420" s="208"/>
      <c r="BQ420" s="208"/>
      <c r="BR420" s="208"/>
      <c r="BS420" s="208"/>
      <c r="BT420" s="208"/>
      <c r="BU420" s="208"/>
      <c r="BV420" s="208"/>
      <c r="BW420" s="208"/>
      <c r="BX420" s="208"/>
      <c r="BY420" s="208"/>
    </row>
    <row r="421" spans="1:77">
      <c r="A421" s="227"/>
      <c r="B421" s="208"/>
      <c r="C421" s="248"/>
      <c r="D421" s="248"/>
      <c r="E421" s="208"/>
      <c r="F421" s="208"/>
      <c r="G421" s="208"/>
      <c r="H421" s="208"/>
      <c r="I421" s="208"/>
      <c r="J421" s="208"/>
      <c r="K421" s="208"/>
      <c r="L421" s="208"/>
      <c r="M421" s="208"/>
      <c r="N421" s="208"/>
      <c r="O421" s="208"/>
      <c r="P421" s="208"/>
      <c r="Q421" s="208"/>
      <c r="R421" s="208"/>
      <c r="S421" s="208"/>
      <c r="T421" s="208"/>
      <c r="U421" s="208"/>
      <c r="V421" s="208"/>
      <c r="W421" s="208"/>
      <c r="X421" s="208"/>
      <c r="Y421" s="208"/>
      <c r="Z421" s="208"/>
      <c r="AA421" s="208"/>
      <c r="AB421" s="208"/>
      <c r="AC421" s="208"/>
      <c r="AD421" s="208"/>
      <c r="AE421" s="208"/>
      <c r="AF421" s="208"/>
      <c r="AG421" s="208"/>
      <c r="AH421" s="208"/>
      <c r="AI421" s="208"/>
      <c r="AJ421" s="208"/>
      <c r="AK421" s="208"/>
      <c r="AL421" s="208"/>
      <c r="AM421" s="208"/>
      <c r="AN421" s="208"/>
      <c r="AO421" s="208"/>
      <c r="AP421" s="208"/>
      <c r="AQ421" s="208"/>
      <c r="AR421" s="208"/>
      <c r="AS421" s="208"/>
      <c r="AT421" s="208"/>
      <c r="AU421" s="208"/>
      <c r="AV421" s="208"/>
      <c r="AW421" s="208"/>
      <c r="AX421" s="208"/>
      <c r="AY421" s="208"/>
      <c r="AZ421" s="209"/>
      <c r="BA421" s="208"/>
      <c r="BB421" s="208"/>
      <c r="BC421" s="208"/>
      <c r="BD421" s="210"/>
      <c r="BE421" s="208"/>
      <c r="BF421" s="208"/>
      <c r="BG421" s="208"/>
      <c r="BH421" s="208"/>
      <c r="BI421" s="208"/>
      <c r="BJ421" s="208"/>
      <c r="BK421" s="208"/>
      <c r="BL421" s="208"/>
      <c r="BM421" s="208"/>
      <c r="BN421" s="208"/>
      <c r="BO421" s="208"/>
      <c r="BP421" s="208"/>
      <c r="BQ421" s="208"/>
      <c r="BR421" s="208"/>
      <c r="BS421" s="208"/>
      <c r="BT421" s="208"/>
      <c r="BU421" s="208"/>
      <c r="BV421" s="208"/>
      <c r="BW421" s="208"/>
      <c r="BX421" s="208"/>
      <c r="BY421" s="208"/>
    </row>
    <row r="422" spans="1:77">
      <c r="A422" s="227"/>
      <c r="B422" s="208"/>
      <c r="C422" s="248"/>
      <c r="D422" s="248"/>
      <c r="E422" s="208"/>
      <c r="F422" s="208"/>
      <c r="G422" s="208"/>
      <c r="H422" s="208"/>
      <c r="I422" s="208"/>
      <c r="J422" s="208"/>
      <c r="K422" s="208"/>
      <c r="L422" s="208"/>
      <c r="M422" s="208"/>
      <c r="N422" s="208"/>
      <c r="O422" s="208"/>
      <c r="P422" s="208"/>
      <c r="Q422" s="208"/>
      <c r="R422" s="208"/>
      <c r="S422" s="208"/>
      <c r="T422" s="208"/>
      <c r="U422" s="208"/>
      <c r="V422" s="208"/>
      <c r="W422" s="208"/>
      <c r="X422" s="208"/>
      <c r="Y422" s="208"/>
      <c r="Z422" s="208"/>
      <c r="AA422" s="208"/>
      <c r="AB422" s="208"/>
      <c r="AC422" s="208"/>
      <c r="AD422" s="208"/>
      <c r="AE422" s="208"/>
      <c r="AF422" s="208"/>
      <c r="AG422" s="208"/>
      <c r="AH422" s="208"/>
      <c r="AI422" s="208"/>
      <c r="AJ422" s="208"/>
      <c r="AK422" s="208"/>
      <c r="AL422" s="208"/>
      <c r="AM422" s="208"/>
      <c r="AN422" s="208"/>
      <c r="AO422" s="208"/>
      <c r="AP422" s="208"/>
      <c r="AQ422" s="208"/>
      <c r="AR422" s="208"/>
      <c r="AS422" s="208"/>
      <c r="AT422" s="208"/>
      <c r="AU422" s="208"/>
      <c r="AV422" s="208"/>
      <c r="AW422" s="208"/>
      <c r="AX422" s="208"/>
      <c r="AY422" s="208"/>
      <c r="AZ422" s="209"/>
      <c r="BA422" s="208"/>
      <c r="BB422" s="208"/>
      <c r="BC422" s="208"/>
      <c r="BD422" s="210"/>
      <c r="BE422" s="208"/>
      <c r="BF422" s="208"/>
      <c r="BG422" s="208"/>
      <c r="BH422" s="208"/>
      <c r="BI422" s="208"/>
      <c r="BJ422" s="208"/>
      <c r="BK422" s="208"/>
      <c r="BL422" s="208"/>
      <c r="BM422" s="208"/>
      <c r="BN422" s="208"/>
      <c r="BO422" s="208"/>
      <c r="BP422" s="208"/>
      <c r="BQ422" s="208"/>
      <c r="BR422" s="208"/>
      <c r="BS422" s="208"/>
      <c r="BT422" s="208"/>
      <c r="BU422" s="208"/>
      <c r="BV422" s="208"/>
      <c r="BW422" s="208"/>
      <c r="BX422" s="208"/>
      <c r="BY422" s="208"/>
    </row>
    <row r="423" spans="1:77">
      <c r="A423" s="227"/>
      <c r="B423" s="208"/>
      <c r="C423" s="248"/>
      <c r="D423" s="248"/>
      <c r="E423" s="208"/>
      <c r="F423" s="208"/>
      <c r="G423" s="208"/>
      <c r="H423" s="208"/>
      <c r="I423" s="208"/>
      <c r="J423" s="208"/>
      <c r="K423" s="208"/>
      <c r="L423" s="208"/>
      <c r="M423" s="208"/>
      <c r="N423" s="208"/>
      <c r="O423" s="208"/>
      <c r="P423" s="208"/>
      <c r="Q423" s="208"/>
      <c r="R423" s="208"/>
      <c r="S423" s="208"/>
      <c r="T423" s="208"/>
      <c r="U423" s="208"/>
      <c r="V423" s="208"/>
      <c r="W423" s="208"/>
      <c r="X423" s="208"/>
      <c r="Y423" s="208"/>
      <c r="Z423" s="208"/>
      <c r="AA423" s="208"/>
      <c r="AB423" s="208"/>
      <c r="AC423" s="208"/>
      <c r="AD423" s="208"/>
      <c r="AE423" s="208"/>
      <c r="AF423" s="208"/>
      <c r="AG423" s="208"/>
      <c r="AH423" s="208"/>
      <c r="AI423" s="208"/>
      <c r="AJ423" s="208"/>
      <c r="AK423" s="208"/>
      <c r="AL423" s="208"/>
      <c r="AM423" s="208"/>
      <c r="AN423" s="208"/>
      <c r="AO423" s="208"/>
      <c r="AP423" s="208"/>
      <c r="AQ423" s="208"/>
      <c r="AR423" s="208"/>
      <c r="AS423" s="208"/>
      <c r="AT423" s="208"/>
      <c r="AU423" s="208"/>
      <c r="AV423" s="208"/>
      <c r="AW423" s="208"/>
      <c r="AX423" s="208"/>
      <c r="AY423" s="208"/>
      <c r="AZ423" s="209"/>
      <c r="BA423" s="208"/>
      <c r="BB423" s="208"/>
      <c r="BC423" s="208"/>
      <c r="BD423" s="210"/>
      <c r="BE423" s="208"/>
      <c r="BF423" s="208"/>
      <c r="BG423" s="208"/>
      <c r="BH423" s="208"/>
      <c r="BI423" s="208"/>
      <c r="BJ423" s="208"/>
      <c r="BK423" s="208"/>
      <c r="BL423" s="208"/>
      <c r="BM423" s="208"/>
      <c r="BN423" s="208"/>
      <c r="BO423" s="208"/>
      <c r="BP423" s="208"/>
      <c r="BQ423" s="208"/>
      <c r="BR423" s="208"/>
      <c r="BS423" s="208"/>
      <c r="BT423" s="208"/>
      <c r="BU423" s="208"/>
      <c r="BV423" s="208"/>
      <c r="BW423" s="208"/>
      <c r="BX423" s="208"/>
      <c r="BY423" s="208"/>
    </row>
    <row r="424" spans="1:77">
      <c r="A424" s="227"/>
      <c r="B424" s="208"/>
      <c r="C424" s="248"/>
      <c r="D424" s="248"/>
      <c r="E424" s="208"/>
      <c r="F424" s="208"/>
      <c r="G424" s="208"/>
      <c r="H424" s="208"/>
      <c r="I424" s="208"/>
      <c r="J424" s="208"/>
      <c r="K424" s="208"/>
      <c r="L424" s="208"/>
      <c r="M424" s="208"/>
      <c r="N424" s="208"/>
      <c r="O424" s="208"/>
      <c r="P424" s="208"/>
      <c r="Q424" s="208"/>
      <c r="R424" s="208"/>
      <c r="S424" s="208"/>
      <c r="T424" s="208"/>
      <c r="U424" s="208"/>
      <c r="V424" s="208"/>
      <c r="W424" s="208"/>
      <c r="X424" s="208"/>
      <c r="Y424" s="208"/>
      <c r="Z424" s="208"/>
      <c r="AA424" s="208"/>
      <c r="AB424" s="208"/>
      <c r="AC424" s="208"/>
      <c r="AD424" s="208"/>
      <c r="AE424" s="208"/>
      <c r="AF424" s="208"/>
      <c r="AG424" s="208"/>
      <c r="AH424" s="208"/>
      <c r="AI424" s="208"/>
      <c r="AJ424" s="208"/>
      <c r="AK424" s="208"/>
      <c r="AL424" s="208"/>
      <c r="AM424" s="208"/>
      <c r="AN424" s="208"/>
      <c r="AO424" s="208"/>
      <c r="AP424" s="208"/>
      <c r="AQ424" s="208"/>
      <c r="AR424" s="208"/>
      <c r="AS424" s="208"/>
      <c r="AT424" s="208"/>
      <c r="AU424" s="208"/>
      <c r="AV424" s="208"/>
      <c r="AW424" s="208"/>
      <c r="AX424" s="208"/>
      <c r="AY424" s="208"/>
      <c r="AZ424" s="209"/>
      <c r="BA424" s="208"/>
      <c r="BB424" s="208"/>
      <c r="BC424" s="208"/>
      <c r="BD424" s="210"/>
      <c r="BE424" s="208"/>
      <c r="BF424" s="208"/>
      <c r="BG424" s="208"/>
      <c r="BH424" s="208"/>
      <c r="BI424" s="208"/>
      <c r="BJ424" s="208"/>
      <c r="BK424" s="208"/>
      <c r="BL424" s="208"/>
      <c r="BM424" s="208"/>
      <c r="BN424" s="208"/>
      <c r="BO424" s="208"/>
      <c r="BP424" s="208"/>
      <c r="BQ424" s="208"/>
      <c r="BR424" s="208"/>
      <c r="BS424" s="208"/>
      <c r="BT424" s="208"/>
      <c r="BU424" s="208"/>
      <c r="BV424" s="208"/>
      <c r="BW424" s="208"/>
      <c r="BX424" s="208"/>
      <c r="BY424" s="208"/>
    </row>
    <row r="425" spans="1:77">
      <c r="A425" s="227"/>
      <c r="B425" s="208"/>
      <c r="C425" s="248"/>
      <c r="D425" s="248"/>
      <c r="E425" s="208"/>
      <c r="F425" s="208"/>
      <c r="G425" s="208"/>
      <c r="H425" s="208"/>
      <c r="I425" s="208"/>
      <c r="J425" s="208"/>
      <c r="K425" s="208"/>
      <c r="L425" s="208"/>
      <c r="M425" s="208"/>
      <c r="N425" s="208"/>
      <c r="O425" s="208"/>
      <c r="P425" s="208"/>
      <c r="Q425" s="208"/>
      <c r="R425" s="208"/>
      <c r="S425" s="208"/>
      <c r="T425" s="208"/>
      <c r="U425" s="208"/>
      <c r="V425" s="208"/>
      <c r="W425" s="208"/>
      <c r="X425" s="208"/>
      <c r="Y425" s="208"/>
      <c r="Z425" s="208"/>
      <c r="AA425" s="208"/>
      <c r="AB425" s="208"/>
      <c r="AC425" s="208"/>
      <c r="AD425" s="208"/>
      <c r="AE425" s="208"/>
      <c r="AF425" s="208"/>
      <c r="AG425" s="208"/>
      <c r="AH425" s="208"/>
      <c r="AI425" s="208"/>
      <c r="AJ425" s="208"/>
      <c r="AK425" s="208"/>
      <c r="AL425" s="208"/>
      <c r="AM425" s="208"/>
      <c r="AN425" s="208"/>
      <c r="AO425" s="208"/>
      <c r="AP425" s="208"/>
      <c r="AQ425" s="208"/>
      <c r="AR425" s="208"/>
      <c r="AS425" s="208"/>
      <c r="AT425" s="208"/>
      <c r="AU425" s="208"/>
      <c r="AV425" s="208"/>
      <c r="AW425" s="208"/>
      <c r="AX425" s="208"/>
      <c r="AY425" s="208"/>
      <c r="AZ425" s="209"/>
      <c r="BA425" s="208"/>
      <c r="BB425" s="208"/>
      <c r="BC425" s="208"/>
      <c r="BD425" s="210"/>
      <c r="BE425" s="208"/>
      <c r="BF425" s="208"/>
      <c r="BG425" s="208"/>
      <c r="BH425" s="208"/>
      <c r="BI425" s="208"/>
      <c r="BJ425" s="208"/>
      <c r="BK425" s="208"/>
      <c r="BL425" s="208"/>
      <c r="BM425" s="208"/>
      <c r="BN425" s="208"/>
      <c r="BO425" s="208"/>
      <c r="BP425" s="208"/>
      <c r="BQ425" s="208"/>
      <c r="BR425" s="208"/>
      <c r="BS425" s="208"/>
      <c r="BT425" s="208"/>
      <c r="BU425" s="208"/>
      <c r="BV425" s="208"/>
      <c r="BW425" s="208"/>
      <c r="BX425" s="208"/>
      <c r="BY425" s="208"/>
    </row>
    <row r="426" spans="1:77">
      <c r="A426" s="227"/>
      <c r="B426" s="208"/>
      <c r="C426" s="248"/>
      <c r="D426" s="248"/>
      <c r="E426" s="208"/>
      <c r="F426" s="208"/>
      <c r="G426" s="208"/>
      <c r="H426" s="208"/>
      <c r="I426" s="208"/>
      <c r="J426" s="208"/>
      <c r="K426" s="208"/>
      <c r="L426" s="208"/>
      <c r="M426" s="208"/>
      <c r="N426" s="208"/>
      <c r="O426" s="208"/>
      <c r="P426" s="208"/>
      <c r="Q426" s="208"/>
      <c r="R426" s="208"/>
      <c r="S426" s="208"/>
      <c r="T426" s="208"/>
      <c r="U426" s="208"/>
      <c r="V426" s="208"/>
      <c r="W426" s="208"/>
      <c r="X426" s="208"/>
      <c r="Y426" s="208"/>
      <c r="Z426" s="208"/>
      <c r="AA426" s="208"/>
      <c r="AB426" s="208"/>
      <c r="AC426" s="208"/>
      <c r="AD426" s="208"/>
      <c r="AE426" s="208"/>
      <c r="AF426" s="208"/>
      <c r="AG426" s="208"/>
      <c r="AH426" s="208"/>
      <c r="AI426" s="208"/>
      <c r="AJ426" s="208"/>
      <c r="AK426" s="208"/>
      <c r="AL426" s="208"/>
      <c r="AM426" s="208"/>
      <c r="AN426" s="208"/>
      <c r="AO426" s="208"/>
      <c r="AP426" s="208"/>
      <c r="AQ426" s="208"/>
      <c r="AR426" s="208"/>
      <c r="AS426" s="208"/>
      <c r="AT426" s="208"/>
      <c r="AU426" s="208"/>
      <c r="AV426" s="208"/>
      <c r="AW426" s="208"/>
      <c r="AX426" s="208"/>
      <c r="AY426" s="208"/>
      <c r="AZ426" s="209"/>
      <c r="BA426" s="208"/>
      <c r="BB426" s="208"/>
      <c r="BC426" s="208"/>
      <c r="BD426" s="210"/>
      <c r="BE426" s="208"/>
      <c r="BF426" s="208"/>
      <c r="BG426" s="208"/>
      <c r="BH426" s="208"/>
      <c r="BI426" s="208"/>
      <c r="BJ426" s="208"/>
      <c r="BK426" s="208"/>
      <c r="BL426" s="208"/>
      <c r="BM426" s="208"/>
      <c r="BN426" s="208"/>
      <c r="BO426" s="208"/>
      <c r="BP426" s="208"/>
      <c r="BQ426" s="208"/>
      <c r="BR426" s="208"/>
      <c r="BS426" s="208"/>
      <c r="BT426" s="208"/>
      <c r="BU426" s="208"/>
      <c r="BV426" s="208"/>
      <c r="BW426" s="208"/>
      <c r="BX426" s="208"/>
      <c r="BY426" s="208"/>
    </row>
    <row r="427" spans="1:77">
      <c r="A427" s="227"/>
      <c r="B427" s="208"/>
      <c r="C427" s="248"/>
      <c r="D427" s="248"/>
      <c r="E427" s="208"/>
      <c r="F427" s="208"/>
      <c r="G427" s="208"/>
      <c r="H427" s="208"/>
      <c r="I427" s="208"/>
      <c r="J427" s="208"/>
      <c r="K427" s="208"/>
      <c r="L427" s="208"/>
      <c r="M427" s="208"/>
      <c r="N427" s="208"/>
      <c r="O427" s="208"/>
      <c r="P427" s="208"/>
      <c r="Q427" s="208"/>
      <c r="R427" s="208"/>
      <c r="S427" s="208"/>
      <c r="T427" s="208"/>
      <c r="U427" s="208"/>
      <c r="V427" s="208"/>
      <c r="W427" s="208"/>
      <c r="X427" s="208"/>
      <c r="Y427" s="208"/>
      <c r="Z427" s="208"/>
      <c r="AA427" s="208"/>
      <c r="AB427" s="208"/>
      <c r="AC427" s="208"/>
      <c r="AD427" s="208"/>
      <c r="AE427" s="208"/>
      <c r="AF427" s="208"/>
      <c r="AG427" s="208"/>
      <c r="AH427" s="208"/>
      <c r="AI427" s="208"/>
      <c r="AJ427" s="208"/>
      <c r="AK427" s="208"/>
      <c r="AL427" s="208"/>
      <c r="AM427" s="208"/>
      <c r="AN427" s="208"/>
      <c r="AO427" s="208"/>
      <c r="AP427" s="208"/>
      <c r="AQ427" s="208"/>
      <c r="AR427" s="208"/>
      <c r="AS427" s="208"/>
      <c r="AT427" s="208"/>
      <c r="AU427" s="208"/>
      <c r="AV427" s="208"/>
      <c r="AW427" s="208"/>
      <c r="AX427" s="208"/>
      <c r="AY427" s="208"/>
      <c r="AZ427" s="209"/>
      <c r="BA427" s="208"/>
      <c r="BB427" s="208"/>
      <c r="BC427" s="208"/>
      <c r="BD427" s="210"/>
      <c r="BE427" s="208"/>
      <c r="BF427" s="208"/>
      <c r="BG427" s="208"/>
      <c r="BH427" s="208"/>
      <c r="BI427" s="208"/>
      <c r="BJ427" s="208"/>
      <c r="BK427" s="208"/>
      <c r="BL427" s="208"/>
      <c r="BM427" s="208"/>
      <c r="BN427" s="208"/>
      <c r="BO427" s="208"/>
      <c r="BP427" s="208"/>
      <c r="BQ427" s="208"/>
      <c r="BR427" s="208"/>
      <c r="BS427" s="208"/>
      <c r="BT427" s="208"/>
      <c r="BU427" s="208"/>
      <c r="BV427" s="208"/>
      <c r="BW427" s="208"/>
      <c r="BX427" s="208"/>
      <c r="BY427" s="208"/>
    </row>
    <row r="428" spans="1:77">
      <c r="A428" s="227"/>
      <c r="B428" s="208"/>
      <c r="C428" s="248"/>
      <c r="D428" s="248"/>
      <c r="E428" s="208"/>
      <c r="F428" s="208"/>
      <c r="G428" s="208"/>
      <c r="H428" s="208"/>
      <c r="I428" s="208"/>
      <c r="J428" s="208"/>
      <c r="K428" s="208"/>
      <c r="L428" s="208"/>
      <c r="M428" s="208"/>
      <c r="N428" s="208"/>
      <c r="O428" s="208"/>
      <c r="P428" s="208"/>
      <c r="Q428" s="208"/>
      <c r="R428" s="208"/>
      <c r="S428" s="208"/>
      <c r="T428" s="208"/>
      <c r="U428" s="208"/>
      <c r="V428" s="208"/>
      <c r="W428" s="208"/>
      <c r="X428" s="208"/>
      <c r="Y428" s="208"/>
      <c r="Z428" s="208"/>
      <c r="AA428" s="208"/>
      <c r="AB428" s="208"/>
      <c r="AC428" s="208"/>
      <c r="AD428" s="208"/>
      <c r="AE428" s="208"/>
      <c r="AF428" s="208"/>
      <c r="AG428" s="208"/>
      <c r="AH428" s="208"/>
      <c r="AI428" s="208"/>
      <c r="AJ428" s="208"/>
      <c r="AK428" s="208"/>
      <c r="AL428" s="208"/>
      <c r="AM428" s="208"/>
      <c r="AN428" s="208"/>
      <c r="AO428" s="208"/>
      <c r="AP428" s="208"/>
      <c r="AQ428" s="208"/>
      <c r="AR428" s="208"/>
      <c r="AS428" s="208"/>
      <c r="AT428" s="208"/>
      <c r="AU428" s="208"/>
      <c r="AV428" s="208"/>
      <c r="AW428" s="208"/>
      <c r="AX428" s="208"/>
      <c r="AY428" s="208"/>
      <c r="AZ428" s="209"/>
      <c r="BA428" s="208"/>
      <c r="BB428" s="208"/>
      <c r="BC428" s="208"/>
      <c r="BD428" s="210"/>
      <c r="BE428" s="208"/>
      <c r="BF428" s="208"/>
      <c r="BG428" s="208"/>
      <c r="BH428" s="208"/>
      <c r="BI428" s="208"/>
      <c r="BJ428" s="208"/>
      <c r="BK428" s="208"/>
      <c r="BL428" s="208"/>
      <c r="BM428" s="208"/>
      <c r="BN428" s="208"/>
      <c r="BO428" s="208"/>
      <c r="BP428" s="208"/>
      <c r="BQ428" s="208"/>
      <c r="BR428" s="208"/>
      <c r="BS428" s="208"/>
      <c r="BT428" s="208"/>
      <c r="BU428" s="208"/>
      <c r="BV428" s="208"/>
      <c r="BW428" s="208"/>
      <c r="BX428" s="208"/>
      <c r="BY428" s="208"/>
    </row>
    <row r="429" spans="1:77">
      <c r="A429" s="227"/>
      <c r="B429" s="208"/>
      <c r="C429" s="248"/>
      <c r="D429" s="248"/>
      <c r="E429" s="208"/>
      <c r="F429" s="208"/>
      <c r="G429" s="208"/>
      <c r="H429" s="208"/>
      <c r="I429" s="208"/>
      <c r="J429" s="208"/>
      <c r="K429" s="208"/>
      <c r="L429" s="208"/>
      <c r="M429" s="208"/>
      <c r="N429" s="208"/>
      <c r="O429" s="208"/>
      <c r="P429" s="208"/>
      <c r="Q429" s="208"/>
      <c r="R429" s="208"/>
      <c r="S429" s="208"/>
      <c r="T429" s="208"/>
      <c r="U429" s="208"/>
      <c r="V429" s="208"/>
      <c r="W429" s="208"/>
      <c r="X429" s="208"/>
      <c r="Y429" s="208"/>
      <c r="Z429" s="208"/>
      <c r="AA429" s="208"/>
      <c r="AB429" s="208"/>
      <c r="AC429" s="208"/>
      <c r="AD429" s="208"/>
      <c r="AE429" s="208"/>
      <c r="AF429" s="208"/>
      <c r="AG429" s="208"/>
      <c r="AH429" s="208"/>
      <c r="AI429" s="208"/>
      <c r="AJ429" s="208"/>
      <c r="AK429" s="208"/>
      <c r="AL429" s="208"/>
      <c r="AM429" s="208"/>
      <c r="AN429" s="208"/>
      <c r="AO429" s="208"/>
      <c r="AP429" s="208"/>
      <c r="AQ429" s="208"/>
      <c r="AR429" s="208"/>
      <c r="AS429" s="208"/>
      <c r="AT429" s="208"/>
      <c r="AU429" s="208"/>
      <c r="AV429" s="208"/>
      <c r="AW429" s="208"/>
      <c r="AX429" s="208"/>
      <c r="AY429" s="208"/>
      <c r="AZ429" s="209"/>
      <c r="BA429" s="208"/>
      <c r="BB429" s="208"/>
      <c r="BC429" s="208"/>
      <c r="BD429" s="210"/>
      <c r="BE429" s="208"/>
      <c r="BF429" s="208"/>
      <c r="BG429" s="208"/>
      <c r="BH429" s="208"/>
      <c r="BI429" s="208"/>
      <c r="BJ429" s="208"/>
      <c r="BK429" s="208"/>
      <c r="BL429" s="208"/>
      <c r="BM429" s="208"/>
      <c r="BN429" s="208"/>
      <c r="BO429" s="208"/>
      <c r="BP429" s="208"/>
      <c r="BQ429" s="208"/>
      <c r="BR429" s="208"/>
      <c r="BS429" s="208"/>
      <c r="BT429" s="208"/>
      <c r="BU429" s="208"/>
      <c r="BV429" s="208"/>
      <c r="BW429" s="208"/>
      <c r="BX429" s="208"/>
      <c r="BY429" s="208"/>
    </row>
    <row r="430" spans="1:77">
      <c r="A430" s="227"/>
      <c r="B430" s="208"/>
      <c r="C430" s="248"/>
      <c r="D430" s="248"/>
      <c r="E430" s="208"/>
      <c r="F430" s="208"/>
      <c r="G430" s="208"/>
      <c r="H430" s="208"/>
      <c r="I430" s="208"/>
      <c r="J430" s="208"/>
      <c r="K430" s="208"/>
      <c r="L430" s="208"/>
      <c r="M430" s="208"/>
      <c r="N430" s="208"/>
      <c r="O430" s="208"/>
      <c r="P430" s="208"/>
      <c r="Q430" s="208"/>
      <c r="R430" s="208"/>
      <c r="S430" s="208"/>
      <c r="T430" s="208"/>
      <c r="U430" s="208"/>
      <c r="V430" s="208"/>
      <c r="W430" s="208"/>
      <c r="X430" s="208"/>
      <c r="Y430" s="208"/>
      <c r="Z430" s="208"/>
      <c r="AA430" s="208"/>
      <c r="AB430" s="208"/>
      <c r="AC430" s="208"/>
      <c r="AD430" s="208"/>
      <c r="AE430" s="208"/>
      <c r="AF430" s="208"/>
      <c r="AG430" s="208"/>
      <c r="AH430" s="208"/>
      <c r="AI430" s="208"/>
      <c r="AJ430" s="208"/>
      <c r="AK430" s="208"/>
      <c r="AL430" s="208"/>
      <c r="AM430" s="208"/>
      <c r="AN430" s="208"/>
      <c r="AO430" s="208"/>
      <c r="AP430" s="208"/>
      <c r="AQ430" s="208"/>
      <c r="AR430" s="208"/>
      <c r="AS430" s="208"/>
      <c r="AT430" s="208"/>
      <c r="AU430" s="208"/>
      <c r="AV430" s="208"/>
      <c r="AW430" s="208"/>
      <c r="AX430" s="208"/>
      <c r="AY430" s="208"/>
      <c r="AZ430" s="209"/>
      <c r="BA430" s="208"/>
      <c r="BB430" s="208"/>
      <c r="BC430" s="208"/>
      <c r="BD430" s="210"/>
      <c r="BE430" s="208"/>
      <c r="BF430" s="208"/>
      <c r="BG430" s="208"/>
      <c r="BH430" s="208"/>
      <c r="BI430" s="208"/>
      <c r="BJ430" s="208"/>
      <c r="BK430" s="208"/>
      <c r="BL430" s="208"/>
      <c r="BM430" s="208"/>
      <c r="BN430" s="208"/>
      <c r="BO430" s="208"/>
      <c r="BP430" s="208"/>
      <c r="BQ430" s="208"/>
      <c r="BR430" s="208"/>
      <c r="BS430" s="208"/>
      <c r="BT430" s="208"/>
      <c r="BU430" s="208"/>
      <c r="BV430" s="208"/>
      <c r="BW430" s="208"/>
      <c r="BX430" s="208"/>
      <c r="BY430" s="208"/>
    </row>
    <row r="431" spans="1:77">
      <c r="A431" s="227"/>
      <c r="B431" s="208"/>
      <c r="C431" s="248"/>
      <c r="D431" s="248"/>
      <c r="E431" s="208"/>
      <c r="F431" s="208"/>
      <c r="G431" s="208"/>
      <c r="H431" s="208"/>
      <c r="I431" s="208"/>
      <c r="J431" s="208"/>
      <c r="K431" s="208"/>
      <c r="L431" s="208"/>
      <c r="M431" s="208"/>
      <c r="N431" s="208"/>
      <c r="O431" s="208"/>
      <c r="P431" s="208"/>
      <c r="Q431" s="208"/>
      <c r="R431" s="208"/>
      <c r="S431" s="208"/>
      <c r="T431" s="208"/>
      <c r="U431" s="208"/>
      <c r="V431" s="208"/>
      <c r="W431" s="208"/>
      <c r="X431" s="208"/>
      <c r="Y431" s="208"/>
      <c r="Z431" s="208"/>
      <c r="AA431" s="208"/>
      <c r="AB431" s="208"/>
      <c r="AC431" s="208"/>
      <c r="AD431" s="208"/>
      <c r="AE431" s="208"/>
      <c r="AF431" s="208"/>
      <c r="AG431" s="208"/>
      <c r="AH431" s="208"/>
      <c r="AI431" s="208"/>
      <c r="AJ431" s="208"/>
      <c r="AK431" s="208"/>
      <c r="AL431" s="208"/>
      <c r="AM431" s="208"/>
      <c r="AN431" s="208"/>
      <c r="AO431" s="208"/>
      <c r="AP431" s="208"/>
      <c r="AQ431" s="208"/>
      <c r="AR431" s="208"/>
      <c r="AS431" s="208"/>
      <c r="AT431" s="208"/>
      <c r="AU431" s="208"/>
      <c r="AV431" s="208"/>
      <c r="AW431" s="208"/>
      <c r="AX431" s="208"/>
      <c r="AY431" s="208"/>
      <c r="AZ431" s="209"/>
      <c r="BA431" s="208"/>
      <c r="BB431" s="208"/>
      <c r="BC431" s="208"/>
      <c r="BD431" s="210"/>
      <c r="BE431" s="208"/>
      <c r="BF431" s="208"/>
      <c r="BG431" s="208"/>
      <c r="BH431" s="208"/>
      <c r="BI431" s="208"/>
      <c r="BJ431" s="208"/>
      <c r="BK431" s="208"/>
      <c r="BL431" s="208"/>
      <c r="BM431" s="208"/>
      <c r="BN431" s="208"/>
      <c r="BO431" s="208"/>
      <c r="BP431" s="208"/>
      <c r="BQ431" s="208"/>
      <c r="BR431" s="208"/>
      <c r="BS431" s="208"/>
      <c r="BT431" s="208"/>
      <c r="BU431" s="208"/>
      <c r="BV431" s="208"/>
      <c r="BW431" s="208"/>
      <c r="BX431" s="208"/>
      <c r="BY431" s="208"/>
    </row>
    <row r="432" spans="1:77">
      <c r="A432" s="227"/>
      <c r="B432" s="208"/>
      <c r="C432" s="248"/>
      <c r="D432" s="248"/>
      <c r="E432" s="208"/>
      <c r="F432" s="208"/>
      <c r="G432" s="208"/>
      <c r="H432" s="208"/>
      <c r="I432" s="208"/>
      <c r="J432" s="208"/>
      <c r="K432" s="208"/>
      <c r="L432" s="208"/>
      <c r="M432" s="208"/>
      <c r="N432" s="208"/>
      <c r="O432" s="208"/>
      <c r="P432" s="208"/>
      <c r="Q432" s="208"/>
      <c r="R432" s="208"/>
      <c r="S432" s="208"/>
      <c r="T432" s="208"/>
      <c r="U432" s="208"/>
      <c r="V432" s="208"/>
      <c r="W432" s="208"/>
      <c r="X432" s="208"/>
      <c r="Y432" s="208"/>
      <c r="Z432" s="208"/>
      <c r="AA432" s="208"/>
      <c r="AB432" s="208"/>
      <c r="AC432" s="208"/>
      <c r="AD432" s="208"/>
      <c r="AE432" s="208"/>
      <c r="AF432" s="208"/>
      <c r="AG432" s="208"/>
      <c r="AH432" s="208"/>
      <c r="AI432" s="208"/>
      <c r="AJ432" s="208"/>
      <c r="AK432" s="208"/>
      <c r="AL432" s="208"/>
      <c r="AM432" s="208"/>
      <c r="AN432" s="208"/>
      <c r="AO432" s="208"/>
      <c r="AP432" s="208"/>
      <c r="AQ432" s="208"/>
      <c r="AR432" s="208"/>
      <c r="AS432" s="208"/>
      <c r="AT432" s="208"/>
      <c r="AU432" s="208"/>
      <c r="AV432" s="208"/>
      <c r="AW432" s="208"/>
      <c r="AX432" s="208"/>
      <c r="AY432" s="208"/>
      <c r="AZ432" s="209"/>
      <c r="BA432" s="208"/>
      <c r="BB432" s="208"/>
      <c r="BC432" s="208"/>
      <c r="BD432" s="210"/>
      <c r="BE432" s="208"/>
      <c r="BF432" s="208"/>
      <c r="BG432" s="208"/>
      <c r="BH432" s="208"/>
      <c r="BI432" s="208"/>
      <c r="BJ432" s="208"/>
      <c r="BK432" s="208"/>
      <c r="BL432" s="208"/>
      <c r="BM432" s="208"/>
      <c r="BN432" s="208"/>
      <c r="BO432" s="208"/>
      <c r="BP432" s="208"/>
      <c r="BQ432" s="208"/>
      <c r="BR432" s="208"/>
      <c r="BS432" s="208"/>
      <c r="BT432" s="208"/>
      <c r="BU432" s="208"/>
      <c r="BV432" s="208"/>
      <c r="BW432" s="208"/>
      <c r="BX432" s="208"/>
      <c r="BY432" s="208"/>
    </row>
    <row r="433" spans="1:77">
      <c r="A433" s="227"/>
      <c r="B433" s="208"/>
      <c r="C433" s="248"/>
      <c r="D433" s="248"/>
      <c r="E433" s="208"/>
      <c r="F433" s="208"/>
      <c r="G433" s="208"/>
      <c r="H433" s="208"/>
      <c r="I433" s="208"/>
      <c r="J433" s="208"/>
      <c r="K433" s="208"/>
      <c r="L433" s="208"/>
      <c r="M433" s="208"/>
      <c r="N433" s="208"/>
      <c r="O433" s="208"/>
      <c r="P433" s="208"/>
      <c r="Q433" s="208"/>
      <c r="R433" s="208"/>
      <c r="S433" s="208"/>
      <c r="T433" s="208"/>
      <c r="U433" s="208"/>
      <c r="V433" s="208"/>
      <c r="W433" s="208"/>
      <c r="X433" s="208"/>
      <c r="Y433" s="208"/>
      <c r="Z433" s="208"/>
      <c r="AA433" s="208"/>
      <c r="AB433" s="208"/>
      <c r="AC433" s="208"/>
      <c r="AD433" s="208"/>
      <c r="AE433" s="208"/>
      <c r="AF433" s="208"/>
      <c r="AG433" s="208"/>
      <c r="AH433" s="208"/>
      <c r="AI433" s="208"/>
      <c r="AJ433" s="208"/>
      <c r="AK433" s="208"/>
      <c r="AL433" s="208"/>
      <c r="AM433" s="208"/>
      <c r="AN433" s="208"/>
      <c r="AO433" s="208"/>
      <c r="AP433" s="208"/>
      <c r="AQ433" s="208"/>
      <c r="AR433" s="208"/>
      <c r="AS433" s="208"/>
      <c r="AT433" s="208"/>
      <c r="AU433" s="208"/>
      <c r="AV433" s="208"/>
      <c r="AW433" s="208"/>
      <c r="AX433" s="208"/>
      <c r="AY433" s="208"/>
      <c r="AZ433" s="209"/>
      <c r="BA433" s="208"/>
      <c r="BB433" s="208"/>
      <c r="BC433" s="208"/>
      <c r="BD433" s="210"/>
      <c r="BE433" s="208"/>
      <c r="BF433" s="208"/>
      <c r="BG433" s="208"/>
      <c r="BH433" s="208"/>
      <c r="BI433" s="208"/>
      <c r="BJ433" s="208"/>
      <c r="BK433" s="208"/>
      <c r="BL433" s="208"/>
      <c r="BM433" s="208"/>
      <c r="BN433" s="208"/>
      <c r="BO433" s="208"/>
      <c r="BP433" s="208"/>
      <c r="BQ433" s="208"/>
      <c r="BR433" s="208"/>
      <c r="BS433" s="208"/>
      <c r="BT433" s="208"/>
      <c r="BU433" s="208"/>
      <c r="BV433" s="208"/>
      <c r="BW433" s="208"/>
      <c r="BX433" s="208"/>
      <c r="BY433" s="208"/>
    </row>
    <row r="434" spans="1:77">
      <c r="A434" s="227"/>
      <c r="B434" s="208"/>
      <c r="C434" s="248"/>
      <c r="D434" s="248"/>
      <c r="E434" s="208"/>
      <c r="F434" s="208"/>
      <c r="G434" s="208"/>
      <c r="H434" s="208"/>
      <c r="I434" s="208"/>
      <c r="J434" s="208"/>
      <c r="K434" s="208"/>
      <c r="L434" s="208"/>
      <c r="M434" s="208"/>
      <c r="N434" s="208"/>
      <c r="O434" s="208"/>
      <c r="P434" s="208"/>
      <c r="Q434" s="208"/>
      <c r="R434" s="208"/>
      <c r="S434" s="208"/>
      <c r="T434" s="208"/>
      <c r="U434" s="208"/>
      <c r="V434" s="208"/>
      <c r="W434" s="208"/>
      <c r="X434" s="208"/>
      <c r="Y434" s="208"/>
      <c r="Z434" s="208"/>
      <c r="AA434" s="208"/>
      <c r="AB434" s="208"/>
      <c r="AC434" s="208"/>
      <c r="AD434" s="208"/>
      <c r="AE434" s="208"/>
      <c r="AF434" s="208"/>
      <c r="AG434" s="208"/>
      <c r="AH434" s="208"/>
      <c r="AI434" s="208"/>
      <c r="AJ434" s="208"/>
      <c r="AK434" s="208"/>
      <c r="AL434" s="208"/>
      <c r="AM434" s="208"/>
      <c r="AN434" s="208"/>
      <c r="AO434" s="208"/>
      <c r="AP434" s="208"/>
      <c r="AQ434" s="208"/>
      <c r="AR434" s="208"/>
      <c r="AS434" s="208"/>
      <c r="AT434" s="208"/>
      <c r="AU434" s="208"/>
      <c r="AV434" s="208"/>
      <c r="AW434" s="208"/>
      <c r="AX434" s="208"/>
      <c r="AY434" s="208"/>
      <c r="AZ434" s="209"/>
      <c r="BA434" s="208"/>
      <c r="BB434" s="208"/>
      <c r="BC434" s="208"/>
      <c r="BD434" s="210"/>
      <c r="BE434" s="208"/>
      <c r="BF434" s="208"/>
      <c r="BG434" s="208"/>
      <c r="BH434" s="208"/>
      <c r="BI434" s="208"/>
      <c r="BJ434" s="208"/>
      <c r="BK434" s="208"/>
      <c r="BL434" s="208"/>
      <c r="BM434" s="208"/>
      <c r="BN434" s="208"/>
      <c r="BO434" s="208"/>
      <c r="BP434" s="208"/>
      <c r="BQ434" s="208"/>
      <c r="BR434" s="208"/>
      <c r="BS434" s="208"/>
      <c r="BT434" s="208"/>
      <c r="BU434" s="208"/>
      <c r="BV434" s="208"/>
      <c r="BW434" s="208"/>
      <c r="BX434" s="208"/>
      <c r="BY434" s="208"/>
    </row>
    <row r="435" spans="1:77">
      <c r="A435" s="227"/>
      <c r="B435" s="208"/>
      <c r="C435" s="248"/>
      <c r="D435" s="248"/>
      <c r="E435" s="208"/>
      <c r="F435" s="208"/>
      <c r="G435" s="208"/>
      <c r="H435" s="208"/>
      <c r="I435" s="208"/>
      <c r="J435" s="208"/>
      <c r="K435" s="208"/>
      <c r="L435" s="208"/>
      <c r="M435" s="208"/>
      <c r="N435" s="208"/>
      <c r="O435" s="208"/>
      <c r="P435" s="208"/>
      <c r="Q435" s="208"/>
      <c r="R435" s="208"/>
      <c r="S435" s="208"/>
      <c r="T435" s="208"/>
      <c r="U435" s="208"/>
      <c r="V435" s="208"/>
      <c r="W435" s="208"/>
      <c r="X435" s="208"/>
      <c r="Y435" s="208"/>
      <c r="Z435" s="208"/>
      <c r="AA435" s="208"/>
      <c r="AB435" s="208"/>
      <c r="AC435" s="208"/>
      <c r="AD435" s="208"/>
      <c r="AE435" s="208"/>
      <c r="AF435" s="208"/>
      <c r="AG435" s="208"/>
      <c r="AH435" s="208"/>
      <c r="AI435" s="208"/>
      <c r="AJ435" s="208"/>
      <c r="AK435" s="208"/>
      <c r="AL435" s="208"/>
      <c r="AM435" s="208"/>
      <c r="AN435" s="208"/>
      <c r="AO435" s="208"/>
      <c r="AP435" s="208"/>
      <c r="AQ435" s="208"/>
      <c r="AR435" s="208"/>
      <c r="AS435" s="208"/>
      <c r="AT435" s="208"/>
      <c r="AU435" s="208"/>
      <c r="AV435" s="208"/>
      <c r="AW435" s="208"/>
      <c r="AX435" s="208"/>
      <c r="AY435" s="208"/>
      <c r="AZ435" s="209"/>
      <c r="BA435" s="208"/>
      <c r="BB435" s="208"/>
      <c r="BC435" s="208"/>
      <c r="BD435" s="210"/>
      <c r="BE435" s="208"/>
      <c r="BF435" s="208"/>
      <c r="BG435" s="208"/>
      <c r="BH435" s="208"/>
      <c r="BI435" s="208"/>
      <c r="BJ435" s="208"/>
      <c r="BK435" s="208"/>
      <c r="BL435" s="208"/>
      <c r="BM435" s="208"/>
      <c r="BN435" s="208"/>
      <c r="BO435" s="208"/>
      <c r="BP435" s="208"/>
      <c r="BQ435" s="208"/>
      <c r="BR435" s="208"/>
      <c r="BS435" s="208"/>
      <c r="BT435" s="208"/>
      <c r="BU435" s="208"/>
      <c r="BV435" s="208"/>
      <c r="BW435" s="208"/>
      <c r="BX435" s="208"/>
      <c r="BY435" s="208"/>
    </row>
    <row r="436" spans="1:77">
      <c r="A436" s="227"/>
      <c r="B436" s="208"/>
      <c r="C436" s="248"/>
      <c r="D436" s="248"/>
      <c r="E436" s="208"/>
      <c r="F436" s="208"/>
      <c r="G436" s="208"/>
      <c r="H436" s="208"/>
      <c r="I436" s="208"/>
      <c r="J436" s="208"/>
      <c r="K436" s="208"/>
      <c r="L436" s="208"/>
      <c r="M436" s="208"/>
      <c r="N436" s="208"/>
      <c r="O436" s="208"/>
      <c r="P436" s="208"/>
      <c r="Q436" s="208"/>
      <c r="R436" s="208"/>
      <c r="S436" s="208"/>
      <c r="T436" s="208"/>
      <c r="U436" s="208"/>
      <c r="V436" s="208"/>
      <c r="W436" s="208"/>
      <c r="X436" s="208"/>
      <c r="Y436" s="208"/>
      <c r="Z436" s="208"/>
      <c r="AA436" s="208"/>
      <c r="AB436" s="208"/>
      <c r="AC436" s="208"/>
      <c r="AD436" s="208"/>
      <c r="AE436" s="208"/>
      <c r="AF436" s="208"/>
      <c r="AG436" s="208"/>
      <c r="AH436" s="208"/>
      <c r="AI436" s="208"/>
      <c r="AJ436" s="208"/>
      <c r="AK436" s="208"/>
      <c r="AL436" s="208"/>
      <c r="AM436" s="208"/>
      <c r="AN436" s="208"/>
      <c r="AO436" s="208"/>
      <c r="AP436" s="208"/>
      <c r="AQ436" s="208"/>
      <c r="AR436" s="208"/>
      <c r="AS436" s="208"/>
      <c r="AT436" s="208"/>
      <c r="AU436" s="208"/>
      <c r="AV436" s="208"/>
      <c r="AW436" s="208"/>
      <c r="AX436" s="208"/>
      <c r="AY436" s="208"/>
      <c r="AZ436" s="209"/>
      <c r="BA436" s="208"/>
      <c r="BB436" s="208"/>
      <c r="BC436" s="208"/>
      <c r="BD436" s="210"/>
      <c r="BE436" s="208"/>
      <c r="BF436" s="208"/>
      <c r="BG436" s="208"/>
      <c r="BH436" s="208"/>
      <c r="BI436" s="208"/>
      <c r="BJ436" s="208"/>
      <c r="BK436" s="208"/>
      <c r="BL436" s="208"/>
      <c r="BM436" s="208"/>
      <c r="BN436" s="208"/>
      <c r="BO436" s="208"/>
      <c r="BP436" s="208"/>
      <c r="BQ436" s="208"/>
      <c r="BR436" s="208"/>
      <c r="BS436" s="208"/>
      <c r="BT436" s="208"/>
      <c r="BU436" s="208"/>
      <c r="BV436" s="208"/>
      <c r="BW436" s="208"/>
      <c r="BX436" s="208"/>
      <c r="BY436" s="208"/>
    </row>
    <row r="437" spans="1:77">
      <c r="A437" s="227"/>
      <c r="B437" s="208"/>
      <c r="C437" s="248"/>
      <c r="D437" s="248"/>
      <c r="E437" s="208"/>
      <c r="F437" s="208"/>
      <c r="G437" s="208"/>
      <c r="H437" s="208"/>
      <c r="I437" s="208"/>
      <c r="J437" s="208"/>
      <c r="K437" s="208"/>
      <c r="L437" s="208"/>
      <c r="M437" s="208"/>
      <c r="N437" s="208"/>
      <c r="O437" s="208"/>
      <c r="P437" s="208"/>
      <c r="Q437" s="208"/>
      <c r="R437" s="208"/>
      <c r="S437" s="208"/>
      <c r="T437" s="208"/>
      <c r="U437" s="208"/>
      <c r="V437" s="208"/>
      <c r="W437" s="208"/>
      <c r="X437" s="208"/>
      <c r="Y437" s="208"/>
      <c r="Z437" s="208"/>
      <c r="AA437" s="208"/>
      <c r="AB437" s="208"/>
      <c r="AC437" s="208"/>
      <c r="AD437" s="208"/>
      <c r="AE437" s="208"/>
      <c r="AF437" s="208"/>
      <c r="AG437" s="208"/>
      <c r="AH437" s="208"/>
      <c r="AI437" s="208"/>
      <c r="AJ437" s="208"/>
      <c r="AK437" s="208"/>
      <c r="AL437" s="208"/>
      <c r="AM437" s="208"/>
      <c r="AN437" s="208"/>
      <c r="AO437" s="208"/>
      <c r="AP437" s="208"/>
      <c r="AQ437" s="208"/>
      <c r="AR437" s="208"/>
      <c r="AS437" s="208"/>
      <c r="AT437" s="208"/>
      <c r="AU437" s="208"/>
      <c r="AV437" s="208"/>
      <c r="AW437" s="208"/>
      <c r="AX437" s="208"/>
      <c r="AY437" s="208"/>
      <c r="AZ437" s="209"/>
      <c r="BA437" s="208"/>
      <c r="BB437" s="208"/>
      <c r="BC437" s="208"/>
      <c r="BD437" s="210"/>
      <c r="BE437" s="208"/>
      <c r="BF437" s="208"/>
      <c r="BG437" s="208"/>
      <c r="BH437" s="208"/>
      <c r="BI437" s="208"/>
      <c r="BJ437" s="208"/>
      <c r="BK437" s="208"/>
      <c r="BL437" s="208"/>
      <c r="BM437" s="208"/>
      <c r="BN437" s="208"/>
      <c r="BO437" s="208"/>
      <c r="BP437" s="208"/>
      <c r="BQ437" s="208"/>
      <c r="BR437" s="208"/>
      <c r="BS437" s="208"/>
      <c r="BT437" s="208"/>
      <c r="BU437" s="208"/>
      <c r="BV437" s="208"/>
      <c r="BW437" s="208"/>
      <c r="BX437" s="208"/>
      <c r="BY437" s="208"/>
    </row>
    <row r="438" spans="1:77">
      <c r="A438" s="227"/>
      <c r="B438" s="208"/>
      <c r="C438" s="248"/>
      <c r="D438" s="248"/>
      <c r="E438" s="208"/>
      <c r="F438" s="208"/>
      <c r="G438" s="208"/>
      <c r="H438" s="208"/>
      <c r="I438" s="208"/>
      <c r="J438" s="208"/>
      <c r="K438" s="208"/>
      <c r="L438" s="208"/>
      <c r="M438" s="208"/>
      <c r="N438" s="208"/>
      <c r="O438" s="208"/>
      <c r="P438" s="208"/>
      <c r="Q438" s="208"/>
      <c r="R438" s="208"/>
      <c r="S438" s="208"/>
      <c r="T438" s="208"/>
      <c r="U438" s="208"/>
      <c r="V438" s="208"/>
      <c r="W438" s="208"/>
      <c r="X438" s="208"/>
      <c r="Y438" s="208"/>
      <c r="Z438" s="208"/>
      <c r="AA438" s="208"/>
      <c r="AB438" s="208"/>
      <c r="AC438" s="208"/>
      <c r="AD438" s="208"/>
      <c r="AE438" s="208"/>
      <c r="AF438" s="208"/>
      <c r="AG438" s="208"/>
      <c r="AH438" s="208"/>
      <c r="AI438" s="208"/>
      <c r="AJ438" s="208"/>
      <c r="AK438" s="208"/>
      <c r="AL438" s="208"/>
      <c r="AM438" s="208"/>
      <c r="AN438" s="208"/>
      <c r="AO438" s="208"/>
      <c r="AP438" s="208"/>
      <c r="AQ438" s="208"/>
      <c r="AR438" s="208"/>
      <c r="AS438" s="208"/>
      <c r="AT438" s="208"/>
      <c r="AU438" s="208"/>
      <c r="AV438" s="208"/>
      <c r="AW438" s="208"/>
      <c r="AX438" s="208"/>
      <c r="AY438" s="208"/>
      <c r="AZ438" s="209"/>
      <c r="BA438" s="208"/>
      <c r="BB438" s="208"/>
      <c r="BC438" s="208"/>
      <c r="BD438" s="210"/>
      <c r="BE438" s="208"/>
      <c r="BF438" s="208"/>
      <c r="BG438" s="208"/>
      <c r="BH438" s="208"/>
      <c r="BI438" s="208"/>
      <c r="BJ438" s="208"/>
      <c r="BK438" s="208"/>
      <c r="BL438" s="208"/>
      <c r="BM438" s="208"/>
      <c r="BN438" s="208"/>
      <c r="BO438" s="208"/>
      <c r="BP438" s="208"/>
      <c r="BQ438" s="208"/>
      <c r="BR438" s="208"/>
      <c r="BS438" s="208"/>
      <c r="BT438" s="208"/>
      <c r="BU438" s="208"/>
      <c r="BV438" s="208"/>
      <c r="BW438" s="208"/>
      <c r="BX438" s="208"/>
      <c r="BY438" s="208"/>
    </row>
    <row r="439" spans="1:77">
      <c r="A439" s="227"/>
      <c r="B439" s="208"/>
      <c r="C439" s="248"/>
      <c r="D439" s="248"/>
      <c r="E439" s="208"/>
      <c r="F439" s="208"/>
      <c r="G439" s="208"/>
      <c r="H439" s="208"/>
      <c r="I439" s="208"/>
      <c r="J439" s="208"/>
      <c r="K439" s="208"/>
      <c r="L439" s="208"/>
      <c r="M439" s="208"/>
      <c r="N439" s="208"/>
      <c r="O439" s="208"/>
      <c r="P439" s="208"/>
      <c r="Q439" s="208"/>
      <c r="R439" s="208"/>
      <c r="S439" s="208"/>
      <c r="T439" s="208"/>
      <c r="U439" s="208"/>
      <c r="V439" s="208"/>
      <c r="W439" s="208"/>
      <c r="X439" s="208"/>
      <c r="Y439" s="208"/>
      <c r="Z439" s="208"/>
      <c r="AA439" s="208"/>
      <c r="AB439" s="208"/>
      <c r="AC439" s="208"/>
      <c r="AD439" s="208"/>
      <c r="AE439" s="208"/>
      <c r="AF439" s="208"/>
      <c r="AG439" s="208"/>
      <c r="AH439" s="208"/>
      <c r="AI439" s="208"/>
      <c r="AJ439" s="208"/>
      <c r="AK439" s="208"/>
      <c r="AL439" s="208"/>
      <c r="AM439" s="208"/>
      <c r="AN439" s="208"/>
      <c r="AO439" s="208"/>
      <c r="AP439" s="208"/>
      <c r="AQ439" s="208"/>
      <c r="AR439" s="208"/>
      <c r="AS439" s="208"/>
      <c r="AT439" s="208"/>
      <c r="AU439" s="208"/>
      <c r="AV439" s="208"/>
      <c r="AW439" s="208"/>
      <c r="AX439" s="208"/>
      <c r="AY439" s="208"/>
      <c r="AZ439" s="209"/>
      <c r="BA439" s="208"/>
      <c r="BB439" s="208"/>
      <c r="BC439" s="208"/>
      <c r="BD439" s="210"/>
      <c r="BE439" s="208"/>
      <c r="BF439" s="208"/>
      <c r="BG439" s="208"/>
      <c r="BH439" s="208"/>
      <c r="BI439" s="208"/>
      <c r="BJ439" s="208"/>
      <c r="BK439" s="208"/>
      <c r="BL439" s="208"/>
      <c r="BM439" s="208"/>
      <c r="BN439" s="208"/>
      <c r="BO439" s="208"/>
      <c r="BP439" s="208"/>
      <c r="BQ439" s="208"/>
      <c r="BR439" s="208"/>
      <c r="BS439" s="208"/>
      <c r="BT439" s="208"/>
      <c r="BU439" s="208"/>
      <c r="BV439" s="208"/>
      <c r="BW439" s="208"/>
      <c r="BX439" s="208"/>
      <c r="BY439" s="208"/>
    </row>
    <row r="440" spans="1:77">
      <c r="A440" s="227"/>
      <c r="B440" s="208"/>
      <c r="C440" s="248"/>
      <c r="D440" s="248"/>
      <c r="E440" s="208"/>
      <c r="F440" s="208"/>
      <c r="G440" s="208"/>
      <c r="H440" s="208"/>
      <c r="I440" s="208"/>
      <c r="J440" s="208"/>
      <c r="K440" s="208"/>
      <c r="L440" s="208"/>
      <c r="M440" s="208"/>
      <c r="N440" s="208"/>
      <c r="O440" s="208"/>
      <c r="P440" s="208"/>
      <c r="Q440" s="208"/>
      <c r="R440" s="208"/>
      <c r="S440" s="208"/>
      <c r="T440" s="208"/>
      <c r="U440" s="208"/>
      <c r="V440" s="208"/>
      <c r="W440" s="208"/>
      <c r="X440" s="208"/>
      <c r="Y440" s="208"/>
      <c r="Z440" s="208"/>
      <c r="AA440" s="208"/>
      <c r="AB440" s="208"/>
      <c r="AC440" s="208"/>
      <c r="AD440" s="208"/>
      <c r="AE440" s="208"/>
      <c r="AF440" s="208"/>
      <c r="AG440" s="208"/>
      <c r="AH440" s="208"/>
      <c r="AI440" s="208"/>
      <c r="AJ440" s="208"/>
      <c r="AK440" s="208"/>
      <c r="AL440" s="208"/>
      <c r="AM440" s="208"/>
      <c r="AN440" s="208"/>
      <c r="AO440" s="208"/>
      <c r="AP440" s="208"/>
      <c r="AQ440" s="208"/>
      <c r="AR440" s="208"/>
      <c r="AS440" s="208"/>
      <c r="AT440" s="208"/>
      <c r="AU440" s="208"/>
      <c r="AV440" s="208"/>
      <c r="AW440" s="208"/>
      <c r="AX440" s="208"/>
      <c r="AY440" s="208"/>
      <c r="AZ440" s="209"/>
      <c r="BA440" s="208"/>
      <c r="BB440" s="208"/>
      <c r="BC440" s="208"/>
      <c r="BD440" s="210"/>
      <c r="BE440" s="208"/>
      <c r="BF440" s="208"/>
      <c r="BG440" s="208"/>
      <c r="BH440" s="208"/>
      <c r="BI440" s="208"/>
      <c r="BJ440" s="208"/>
      <c r="BK440" s="208"/>
      <c r="BL440" s="208"/>
      <c r="BM440" s="208"/>
      <c r="BN440" s="208"/>
      <c r="BO440" s="208"/>
      <c r="BP440" s="208"/>
      <c r="BQ440" s="208"/>
      <c r="BR440" s="208"/>
      <c r="BS440" s="208"/>
      <c r="BT440" s="208"/>
      <c r="BU440" s="208"/>
      <c r="BV440" s="208"/>
      <c r="BW440" s="208"/>
      <c r="BX440" s="208"/>
      <c r="BY440" s="208"/>
    </row>
    <row r="441" spans="1:77">
      <c r="A441" s="227"/>
      <c r="B441" s="208"/>
      <c r="C441" s="248"/>
      <c r="D441" s="248"/>
      <c r="E441" s="208"/>
      <c r="F441" s="208"/>
      <c r="G441" s="208"/>
      <c r="H441" s="208"/>
      <c r="I441" s="208"/>
      <c r="J441" s="208"/>
      <c r="K441" s="208"/>
      <c r="L441" s="208"/>
      <c r="M441" s="208"/>
      <c r="N441" s="208"/>
      <c r="O441" s="208"/>
      <c r="P441" s="208"/>
      <c r="Q441" s="208"/>
      <c r="R441" s="208"/>
      <c r="S441" s="208"/>
      <c r="T441" s="208"/>
      <c r="U441" s="208"/>
      <c r="V441" s="208"/>
      <c r="W441" s="208"/>
      <c r="X441" s="208"/>
      <c r="Y441" s="208"/>
      <c r="Z441" s="208"/>
      <c r="AA441" s="208"/>
      <c r="AB441" s="208"/>
      <c r="AC441" s="208"/>
      <c r="AD441" s="208"/>
      <c r="AE441" s="208"/>
      <c r="AF441" s="208"/>
      <c r="AG441" s="208"/>
      <c r="AH441" s="208"/>
      <c r="AI441" s="208"/>
      <c r="AJ441" s="208"/>
      <c r="AK441" s="208"/>
      <c r="AL441" s="208"/>
      <c r="AM441" s="208"/>
      <c r="AN441" s="208"/>
      <c r="AO441" s="208"/>
      <c r="AP441" s="208"/>
      <c r="AQ441" s="208"/>
      <c r="AR441" s="208"/>
      <c r="AS441" s="208"/>
      <c r="AT441" s="208"/>
      <c r="AU441" s="208"/>
      <c r="AV441" s="208"/>
      <c r="AW441" s="208"/>
      <c r="AX441" s="208"/>
      <c r="AY441" s="208"/>
      <c r="AZ441" s="209"/>
      <c r="BA441" s="208"/>
      <c r="BB441" s="208"/>
      <c r="BC441" s="208"/>
      <c r="BD441" s="210"/>
      <c r="BE441" s="208"/>
      <c r="BF441" s="208"/>
      <c r="BG441" s="208"/>
      <c r="BH441" s="208"/>
      <c r="BI441" s="208"/>
      <c r="BJ441" s="208"/>
      <c r="BK441" s="208"/>
      <c r="BL441" s="208"/>
      <c r="BM441" s="208"/>
      <c r="BN441" s="208"/>
      <c r="BO441" s="208"/>
      <c r="BP441" s="208"/>
      <c r="BQ441" s="208"/>
      <c r="BR441" s="208"/>
      <c r="BS441" s="208"/>
      <c r="BT441" s="208"/>
      <c r="BU441" s="208"/>
      <c r="BV441" s="208"/>
      <c r="BW441" s="208"/>
      <c r="BX441" s="208"/>
      <c r="BY441" s="208"/>
    </row>
    <row r="442" spans="1:77">
      <c r="A442" s="227"/>
      <c r="B442" s="208"/>
      <c r="C442" s="248"/>
      <c r="D442" s="248"/>
      <c r="E442" s="208"/>
      <c r="F442" s="208"/>
      <c r="G442" s="208"/>
      <c r="H442" s="208"/>
      <c r="I442" s="208"/>
      <c r="J442" s="208"/>
      <c r="K442" s="208"/>
      <c r="L442" s="208"/>
      <c r="M442" s="208"/>
      <c r="N442" s="208"/>
      <c r="O442" s="208"/>
      <c r="P442" s="208"/>
      <c r="Q442" s="208"/>
      <c r="R442" s="208"/>
      <c r="S442" s="208"/>
      <c r="T442" s="208"/>
      <c r="U442" s="208"/>
      <c r="V442" s="208"/>
      <c r="W442" s="208"/>
      <c r="X442" s="208"/>
      <c r="Y442" s="208"/>
      <c r="Z442" s="208"/>
      <c r="AA442" s="208"/>
      <c r="AB442" s="208"/>
      <c r="AC442" s="208"/>
      <c r="AD442" s="208"/>
      <c r="AE442" s="208"/>
      <c r="AF442" s="208"/>
      <c r="AG442" s="208"/>
      <c r="AH442" s="208"/>
      <c r="AI442" s="208"/>
      <c r="AJ442" s="208"/>
      <c r="AK442" s="208"/>
      <c r="AL442" s="208"/>
      <c r="AM442" s="208"/>
      <c r="AN442" s="208"/>
      <c r="AO442" s="208"/>
      <c r="AP442" s="208"/>
      <c r="AQ442" s="208"/>
      <c r="AR442" s="208"/>
      <c r="AS442" s="208"/>
      <c r="AT442" s="208"/>
      <c r="AU442" s="208"/>
      <c r="AV442" s="208"/>
      <c r="AW442" s="208"/>
      <c r="AX442" s="208"/>
      <c r="AY442" s="208"/>
      <c r="AZ442" s="209"/>
      <c r="BA442" s="208"/>
      <c r="BB442" s="208"/>
      <c r="BC442" s="208"/>
      <c r="BD442" s="210"/>
      <c r="BE442" s="208"/>
      <c r="BF442" s="208"/>
      <c r="BG442" s="208"/>
      <c r="BH442" s="208"/>
      <c r="BI442" s="208"/>
      <c r="BJ442" s="208"/>
      <c r="BK442" s="208"/>
      <c r="BL442" s="208"/>
      <c r="BM442" s="208"/>
      <c r="BN442" s="208"/>
      <c r="BO442" s="208"/>
      <c r="BP442" s="208"/>
      <c r="BQ442" s="208"/>
      <c r="BR442" s="208"/>
      <c r="BS442" s="208"/>
      <c r="BT442" s="208"/>
      <c r="BU442" s="208"/>
      <c r="BV442" s="208"/>
      <c r="BW442" s="208"/>
      <c r="BX442" s="208"/>
      <c r="BY442" s="208"/>
    </row>
    <row r="443" spans="1:77">
      <c r="A443" s="227"/>
      <c r="B443" s="208"/>
      <c r="C443" s="248"/>
      <c r="D443" s="248"/>
      <c r="E443" s="208"/>
      <c r="F443" s="208"/>
      <c r="G443" s="208"/>
      <c r="H443" s="208"/>
      <c r="I443" s="208"/>
      <c r="J443" s="208"/>
      <c r="K443" s="208"/>
      <c r="L443" s="208"/>
      <c r="M443" s="208"/>
      <c r="N443" s="208"/>
      <c r="O443" s="208"/>
      <c r="P443" s="208"/>
      <c r="Q443" s="208"/>
      <c r="R443" s="208"/>
      <c r="S443" s="208"/>
      <c r="T443" s="208"/>
      <c r="U443" s="208"/>
      <c r="V443" s="208"/>
      <c r="W443" s="208"/>
      <c r="X443" s="208"/>
      <c r="Y443" s="208"/>
      <c r="Z443" s="208"/>
      <c r="AA443" s="208"/>
      <c r="AB443" s="208"/>
      <c r="AC443" s="208"/>
      <c r="AD443" s="208"/>
      <c r="AE443" s="208"/>
      <c r="AF443" s="208"/>
      <c r="AG443" s="208"/>
      <c r="AH443" s="208"/>
      <c r="AI443" s="208"/>
      <c r="AJ443" s="208"/>
      <c r="AK443" s="208"/>
      <c r="AL443" s="208"/>
      <c r="AM443" s="208"/>
      <c r="AN443" s="208"/>
      <c r="AO443" s="208"/>
      <c r="AP443" s="208"/>
      <c r="AQ443" s="208"/>
      <c r="AR443" s="208"/>
      <c r="AS443" s="208"/>
      <c r="AT443" s="208"/>
      <c r="AU443" s="208"/>
      <c r="AV443" s="208"/>
      <c r="AW443" s="208"/>
      <c r="AX443" s="208"/>
      <c r="AY443" s="208"/>
      <c r="AZ443" s="209"/>
      <c r="BA443" s="208"/>
      <c r="BB443" s="208"/>
      <c r="BC443" s="208"/>
      <c r="BD443" s="210"/>
      <c r="BE443" s="208"/>
      <c r="BF443" s="208"/>
      <c r="BG443" s="208"/>
      <c r="BH443" s="208"/>
      <c r="BI443" s="208"/>
      <c r="BJ443" s="208"/>
      <c r="BK443" s="208"/>
      <c r="BL443" s="208"/>
      <c r="BM443" s="208"/>
      <c r="BN443" s="208"/>
      <c r="BO443" s="208"/>
      <c r="BP443" s="208"/>
      <c r="BQ443" s="208"/>
      <c r="BR443" s="208"/>
      <c r="BS443" s="208"/>
      <c r="BT443" s="208"/>
      <c r="BU443" s="208"/>
      <c r="BV443" s="208"/>
      <c r="BW443" s="208"/>
      <c r="BX443" s="208"/>
      <c r="BY443" s="208"/>
    </row>
    <row r="444" spans="1:77">
      <c r="A444" s="227"/>
      <c r="B444" s="208"/>
      <c r="C444" s="248"/>
      <c r="D444" s="248"/>
      <c r="E444" s="208"/>
      <c r="F444" s="208"/>
      <c r="G444" s="208"/>
      <c r="H444" s="208"/>
      <c r="I444" s="208"/>
      <c r="J444" s="208"/>
      <c r="K444" s="208"/>
      <c r="L444" s="208"/>
      <c r="M444" s="208"/>
      <c r="N444" s="208"/>
      <c r="O444" s="208"/>
      <c r="P444" s="208"/>
      <c r="Q444" s="208"/>
      <c r="R444" s="208"/>
      <c r="S444" s="208"/>
      <c r="T444" s="208"/>
      <c r="U444" s="208"/>
      <c r="V444" s="208"/>
      <c r="W444" s="208"/>
      <c r="X444" s="208"/>
      <c r="Y444" s="208"/>
      <c r="Z444" s="208"/>
      <c r="AA444" s="208"/>
      <c r="AB444" s="208"/>
      <c r="AC444" s="208"/>
      <c r="AD444" s="208"/>
      <c r="AE444" s="208"/>
      <c r="AF444" s="208"/>
      <c r="AG444" s="208"/>
      <c r="AH444" s="208"/>
      <c r="AI444" s="208"/>
      <c r="AJ444" s="208"/>
      <c r="AK444" s="208"/>
      <c r="AL444" s="208"/>
      <c r="AM444" s="208"/>
      <c r="AN444" s="208"/>
      <c r="AO444" s="208"/>
      <c r="AP444" s="208"/>
      <c r="AQ444" s="208"/>
      <c r="AR444" s="208"/>
      <c r="AS444" s="208"/>
      <c r="AT444" s="208"/>
      <c r="AU444" s="208"/>
      <c r="AV444" s="208"/>
      <c r="AW444" s="208"/>
      <c r="AX444" s="208"/>
      <c r="AY444" s="208"/>
      <c r="AZ444" s="209"/>
      <c r="BA444" s="208"/>
      <c r="BB444" s="208"/>
      <c r="BC444" s="208"/>
      <c r="BD444" s="210"/>
      <c r="BE444" s="208"/>
      <c r="BF444" s="208"/>
      <c r="BG444" s="208"/>
      <c r="BH444" s="208"/>
      <c r="BI444" s="208"/>
      <c r="BJ444" s="208"/>
      <c r="BK444" s="208"/>
      <c r="BL444" s="208"/>
      <c r="BM444" s="208"/>
      <c r="BN444" s="208"/>
      <c r="BO444" s="208"/>
      <c r="BP444" s="208"/>
      <c r="BQ444" s="208"/>
      <c r="BR444" s="208"/>
      <c r="BS444" s="208"/>
      <c r="BT444" s="208"/>
      <c r="BU444" s="208"/>
      <c r="BV444" s="208"/>
      <c r="BW444" s="208"/>
      <c r="BX444" s="208"/>
      <c r="BY444" s="208"/>
    </row>
    <row r="445" spans="1:77">
      <c r="A445" s="227"/>
      <c r="B445" s="208"/>
      <c r="C445" s="248"/>
      <c r="D445" s="248"/>
      <c r="E445" s="208"/>
      <c r="F445" s="208"/>
      <c r="G445" s="208"/>
      <c r="H445" s="208"/>
      <c r="I445" s="208"/>
      <c r="J445" s="208"/>
      <c r="K445" s="208"/>
      <c r="L445" s="208"/>
      <c r="M445" s="208"/>
      <c r="N445" s="208"/>
      <c r="O445" s="208"/>
      <c r="P445" s="208"/>
      <c r="Q445" s="208"/>
      <c r="R445" s="208"/>
      <c r="S445" s="208"/>
      <c r="T445" s="208"/>
      <c r="U445" s="208"/>
      <c r="V445" s="208"/>
      <c r="W445" s="208"/>
      <c r="X445" s="208"/>
      <c r="Y445" s="208"/>
      <c r="Z445" s="208"/>
      <c r="AA445" s="208"/>
      <c r="AB445" s="208"/>
      <c r="AC445" s="208"/>
      <c r="AD445" s="208"/>
      <c r="AE445" s="208"/>
      <c r="AF445" s="208"/>
      <c r="AG445" s="208"/>
      <c r="AH445" s="208"/>
      <c r="AI445" s="208"/>
      <c r="AJ445" s="208"/>
      <c r="AK445" s="208"/>
      <c r="AL445" s="208"/>
      <c r="AM445" s="208"/>
      <c r="AN445" s="208"/>
      <c r="AO445" s="208"/>
      <c r="AP445" s="208"/>
      <c r="AQ445" s="208"/>
      <c r="AR445" s="208"/>
      <c r="AS445" s="208"/>
      <c r="AT445" s="208"/>
      <c r="AU445" s="208"/>
      <c r="AV445" s="208"/>
      <c r="AW445" s="208"/>
      <c r="AX445" s="208"/>
      <c r="AY445" s="208"/>
      <c r="AZ445" s="209"/>
      <c r="BA445" s="208"/>
      <c r="BB445" s="208"/>
      <c r="BC445" s="208"/>
      <c r="BD445" s="210"/>
      <c r="BE445" s="208"/>
      <c r="BF445" s="208"/>
      <c r="BG445" s="208"/>
      <c r="BH445" s="208"/>
      <c r="BI445" s="208"/>
      <c r="BJ445" s="208"/>
      <c r="BK445" s="208"/>
      <c r="BL445" s="208"/>
      <c r="BM445" s="208"/>
      <c r="BN445" s="208"/>
      <c r="BO445" s="208"/>
      <c r="BP445" s="208"/>
      <c r="BQ445" s="208"/>
      <c r="BR445" s="208"/>
      <c r="BS445" s="208"/>
      <c r="BT445" s="208"/>
      <c r="BU445" s="208"/>
      <c r="BV445" s="208"/>
      <c r="BW445" s="208"/>
      <c r="BX445" s="208"/>
      <c r="BY445" s="208"/>
    </row>
    <row r="446" spans="1:77">
      <c r="A446" s="227"/>
      <c r="B446" s="208"/>
      <c r="C446" s="248"/>
      <c r="D446" s="248"/>
      <c r="E446" s="208"/>
      <c r="F446" s="208"/>
      <c r="G446" s="208"/>
      <c r="H446" s="208"/>
      <c r="I446" s="208"/>
      <c r="J446" s="208"/>
      <c r="K446" s="208"/>
      <c r="L446" s="208"/>
      <c r="M446" s="208"/>
      <c r="N446" s="208"/>
      <c r="O446" s="208"/>
      <c r="P446" s="208"/>
      <c r="Q446" s="208"/>
      <c r="R446" s="208"/>
      <c r="S446" s="208"/>
      <c r="T446" s="208"/>
      <c r="U446" s="208"/>
      <c r="V446" s="208"/>
      <c r="W446" s="208"/>
      <c r="X446" s="208"/>
      <c r="Y446" s="208"/>
      <c r="Z446" s="208"/>
      <c r="AA446" s="208"/>
      <c r="AB446" s="208"/>
      <c r="AC446" s="208"/>
      <c r="AD446" s="208"/>
      <c r="AE446" s="208"/>
      <c r="AF446" s="208"/>
      <c r="AG446" s="208"/>
      <c r="AH446" s="208"/>
      <c r="AI446" s="208"/>
      <c r="AJ446" s="208"/>
      <c r="AK446" s="208"/>
      <c r="AL446" s="208"/>
      <c r="AM446" s="208"/>
      <c r="AN446" s="208"/>
      <c r="AO446" s="208"/>
      <c r="AP446" s="208"/>
      <c r="AQ446" s="208"/>
      <c r="AR446" s="208"/>
      <c r="AS446" s="208"/>
      <c r="AT446" s="208"/>
      <c r="AU446" s="208"/>
      <c r="AV446" s="208"/>
      <c r="AW446" s="208"/>
      <c r="AX446" s="208"/>
      <c r="AY446" s="208"/>
      <c r="AZ446" s="209"/>
      <c r="BA446" s="208"/>
      <c r="BB446" s="208"/>
      <c r="BC446" s="208"/>
      <c r="BD446" s="210"/>
      <c r="BE446" s="208"/>
      <c r="BF446" s="208"/>
      <c r="BG446" s="208"/>
      <c r="BH446" s="208"/>
      <c r="BI446" s="208"/>
      <c r="BJ446" s="208"/>
      <c r="BK446" s="208"/>
      <c r="BL446" s="208"/>
      <c r="BM446" s="208"/>
      <c r="BN446" s="208"/>
      <c r="BO446" s="208"/>
      <c r="BP446" s="208"/>
      <c r="BQ446" s="208"/>
      <c r="BR446" s="208"/>
      <c r="BS446" s="208"/>
      <c r="BT446" s="208"/>
      <c r="BU446" s="208"/>
      <c r="BV446" s="208"/>
      <c r="BW446" s="208"/>
      <c r="BX446" s="208"/>
      <c r="BY446" s="208"/>
    </row>
    <row r="447" spans="1:77">
      <c r="A447" s="227"/>
      <c r="B447" s="208"/>
      <c r="C447" s="248"/>
      <c r="D447" s="248"/>
      <c r="E447" s="208"/>
      <c r="F447" s="208"/>
      <c r="G447" s="208"/>
      <c r="H447" s="208"/>
      <c r="I447" s="208"/>
      <c r="J447" s="208"/>
      <c r="K447" s="208"/>
      <c r="L447" s="208"/>
      <c r="M447" s="208"/>
      <c r="N447" s="208"/>
      <c r="O447" s="208"/>
      <c r="P447" s="208"/>
      <c r="Q447" s="208"/>
      <c r="R447" s="208"/>
      <c r="S447" s="208"/>
      <c r="T447" s="208"/>
      <c r="U447" s="208"/>
      <c r="V447" s="208"/>
      <c r="W447" s="208"/>
      <c r="X447" s="208"/>
      <c r="Y447" s="208"/>
      <c r="Z447" s="208"/>
      <c r="AA447" s="208"/>
      <c r="AB447" s="208"/>
      <c r="AC447" s="208"/>
      <c r="AD447" s="208"/>
      <c r="AE447" s="208"/>
      <c r="AF447" s="208"/>
      <c r="AG447" s="208"/>
      <c r="AH447" s="208"/>
      <c r="AI447" s="208"/>
      <c r="AJ447" s="208"/>
      <c r="AK447" s="208"/>
      <c r="AL447" s="208"/>
      <c r="AM447" s="208"/>
      <c r="AN447" s="208"/>
      <c r="AO447" s="208"/>
      <c r="AP447" s="208"/>
      <c r="AQ447" s="208"/>
      <c r="AR447" s="208"/>
      <c r="AS447" s="208"/>
      <c r="AT447" s="208"/>
      <c r="AU447" s="208"/>
      <c r="AV447" s="208"/>
      <c r="AW447" s="208"/>
      <c r="AX447" s="208"/>
      <c r="AY447" s="208"/>
      <c r="AZ447" s="209"/>
      <c r="BA447" s="208"/>
      <c r="BB447" s="208"/>
      <c r="BC447" s="208"/>
      <c r="BD447" s="210"/>
      <c r="BE447" s="208"/>
      <c r="BF447" s="208"/>
      <c r="BG447" s="208"/>
      <c r="BH447" s="208"/>
      <c r="BI447" s="208"/>
      <c r="BJ447" s="208"/>
      <c r="BK447" s="208"/>
      <c r="BL447" s="208"/>
      <c r="BM447" s="208"/>
      <c r="BN447" s="208"/>
      <c r="BO447" s="208"/>
      <c r="BP447" s="208"/>
      <c r="BQ447" s="208"/>
      <c r="BR447" s="208"/>
      <c r="BS447" s="208"/>
      <c r="BT447" s="208"/>
      <c r="BU447" s="208"/>
      <c r="BV447" s="208"/>
      <c r="BW447" s="208"/>
      <c r="BX447" s="208"/>
      <c r="BY447" s="208"/>
    </row>
    <row r="448" spans="1:77">
      <c r="A448" s="227"/>
      <c r="B448" s="208"/>
      <c r="C448" s="248"/>
      <c r="D448" s="248"/>
      <c r="E448" s="208"/>
      <c r="F448" s="208"/>
      <c r="G448" s="208"/>
      <c r="H448" s="208"/>
      <c r="I448" s="208"/>
      <c r="J448" s="208"/>
      <c r="K448" s="208"/>
      <c r="L448" s="208"/>
      <c r="M448" s="208"/>
      <c r="N448" s="208"/>
      <c r="O448" s="208"/>
      <c r="P448" s="208"/>
      <c r="Q448" s="208"/>
      <c r="R448" s="208"/>
      <c r="S448" s="208"/>
      <c r="T448" s="208"/>
      <c r="U448" s="208"/>
      <c r="V448" s="208"/>
      <c r="W448" s="208"/>
      <c r="X448" s="208"/>
      <c r="Y448" s="208"/>
      <c r="Z448" s="208"/>
      <c r="AA448" s="208"/>
      <c r="AB448" s="208"/>
      <c r="AC448" s="208"/>
      <c r="AD448" s="208"/>
      <c r="AE448" s="208"/>
      <c r="AF448" s="208"/>
      <c r="AG448" s="208"/>
      <c r="AH448" s="208"/>
      <c r="AI448" s="208"/>
      <c r="AJ448" s="208"/>
      <c r="AK448" s="208"/>
      <c r="AL448" s="208"/>
      <c r="AM448" s="208"/>
      <c r="AN448" s="208"/>
      <c r="AO448" s="208"/>
      <c r="AP448" s="208"/>
      <c r="AQ448" s="208"/>
      <c r="AR448" s="208"/>
      <c r="AS448" s="208"/>
      <c r="AT448" s="208"/>
      <c r="AU448" s="208"/>
      <c r="AV448" s="208"/>
      <c r="AW448" s="208"/>
      <c r="AX448" s="208"/>
      <c r="AY448" s="208"/>
      <c r="AZ448" s="209"/>
      <c r="BA448" s="208"/>
      <c r="BB448" s="208"/>
      <c r="BC448" s="208"/>
      <c r="BD448" s="210"/>
      <c r="BE448" s="208"/>
      <c r="BF448" s="208"/>
      <c r="BG448" s="208"/>
      <c r="BH448" s="208"/>
      <c r="BI448" s="208"/>
      <c r="BJ448" s="208"/>
      <c r="BK448" s="208"/>
      <c r="BL448" s="208"/>
      <c r="BM448" s="208"/>
      <c r="BN448" s="208"/>
      <c r="BO448" s="208"/>
      <c r="BP448" s="208"/>
      <c r="BQ448" s="208"/>
      <c r="BR448" s="208"/>
      <c r="BS448" s="208"/>
      <c r="BT448" s="208"/>
      <c r="BU448" s="208"/>
      <c r="BV448" s="208"/>
      <c r="BW448" s="208"/>
      <c r="BX448" s="208"/>
      <c r="BY448" s="208"/>
    </row>
    <row r="449" spans="1:77">
      <c r="A449" s="227"/>
      <c r="B449" s="208"/>
      <c r="C449" s="248"/>
      <c r="D449" s="248"/>
      <c r="E449" s="208"/>
      <c r="F449" s="208"/>
      <c r="G449" s="208"/>
      <c r="H449" s="208"/>
      <c r="I449" s="208"/>
      <c r="J449" s="208"/>
      <c r="K449" s="208"/>
      <c r="L449" s="208"/>
      <c r="M449" s="208"/>
      <c r="N449" s="208"/>
      <c r="O449" s="208"/>
      <c r="P449" s="208"/>
      <c r="Q449" s="208"/>
      <c r="R449" s="208"/>
      <c r="S449" s="208"/>
      <c r="T449" s="208"/>
      <c r="U449" s="208"/>
      <c r="V449" s="208"/>
      <c r="W449" s="208"/>
      <c r="X449" s="208"/>
      <c r="Y449" s="208"/>
      <c r="Z449" s="208"/>
      <c r="AA449" s="208"/>
      <c r="AB449" s="208"/>
      <c r="AC449" s="208"/>
      <c r="AD449" s="208"/>
      <c r="AE449" s="208"/>
      <c r="AF449" s="208"/>
      <c r="AG449" s="208"/>
      <c r="AH449" s="208"/>
      <c r="AI449" s="208"/>
      <c r="AJ449" s="208"/>
      <c r="AK449" s="208"/>
      <c r="AL449" s="208"/>
      <c r="AM449" s="208"/>
      <c r="AN449" s="208"/>
      <c r="AO449" s="208"/>
      <c r="AP449" s="208"/>
      <c r="AQ449" s="208"/>
      <c r="AR449" s="208"/>
      <c r="AS449" s="208"/>
      <c r="AT449" s="208"/>
      <c r="AU449" s="208"/>
      <c r="AV449" s="208"/>
      <c r="AW449" s="208"/>
      <c r="AX449" s="208"/>
      <c r="AY449" s="208"/>
      <c r="AZ449" s="209"/>
      <c r="BA449" s="208"/>
      <c r="BB449" s="208"/>
      <c r="BC449" s="208"/>
      <c r="BD449" s="210"/>
      <c r="BE449" s="208"/>
      <c r="BF449" s="208"/>
      <c r="BG449" s="208"/>
      <c r="BH449" s="208"/>
      <c r="BI449" s="208"/>
      <c r="BJ449" s="208"/>
      <c r="BK449" s="208"/>
      <c r="BL449" s="208"/>
      <c r="BM449" s="208"/>
      <c r="BN449" s="208"/>
      <c r="BO449" s="208"/>
      <c r="BP449" s="208"/>
      <c r="BQ449" s="208"/>
      <c r="BR449" s="208"/>
      <c r="BS449" s="208"/>
      <c r="BT449" s="208"/>
      <c r="BU449" s="208"/>
      <c r="BV449" s="208"/>
      <c r="BW449" s="208"/>
      <c r="BX449" s="208"/>
      <c r="BY449" s="208"/>
    </row>
    <row r="450" spans="1:77">
      <c r="A450" s="227"/>
      <c r="B450" s="208"/>
      <c r="C450" s="248"/>
      <c r="D450" s="248"/>
      <c r="E450" s="208"/>
      <c r="F450" s="208"/>
      <c r="G450" s="208"/>
      <c r="H450" s="208"/>
      <c r="I450" s="208"/>
      <c r="J450" s="208"/>
      <c r="K450" s="208"/>
      <c r="L450" s="208"/>
      <c r="M450" s="208"/>
      <c r="N450" s="208"/>
      <c r="O450" s="208"/>
      <c r="P450" s="208"/>
      <c r="Q450" s="208"/>
      <c r="R450" s="208"/>
      <c r="S450" s="208"/>
      <c r="T450" s="208"/>
      <c r="U450" s="208"/>
      <c r="V450" s="208"/>
      <c r="W450" s="208"/>
      <c r="X450" s="208"/>
      <c r="Y450" s="208"/>
      <c r="Z450" s="208"/>
      <c r="AA450" s="208"/>
      <c r="AB450" s="208"/>
      <c r="AC450" s="208"/>
      <c r="AD450" s="208"/>
      <c r="AE450" s="208"/>
      <c r="AF450" s="208"/>
      <c r="AG450" s="208"/>
      <c r="AH450" s="208"/>
      <c r="AI450" s="208"/>
      <c r="AJ450" s="208"/>
      <c r="AK450" s="208"/>
      <c r="AL450" s="208"/>
      <c r="AM450" s="208"/>
      <c r="AN450" s="208"/>
      <c r="AO450" s="208"/>
      <c r="AP450" s="208"/>
      <c r="AQ450" s="208"/>
      <c r="AR450" s="208"/>
      <c r="AS450" s="208"/>
      <c r="AT450" s="208"/>
      <c r="AU450" s="208"/>
      <c r="AV450" s="208"/>
      <c r="AW450" s="208"/>
      <c r="AX450" s="208"/>
      <c r="AY450" s="208"/>
      <c r="AZ450" s="209"/>
      <c r="BA450" s="208"/>
      <c r="BB450" s="208"/>
      <c r="BC450" s="208"/>
      <c r="BD450" s="210"/>
      <c r="BE450" s="208"/>
      <c r="BF450" s="208"/>
      <c r="BG450" s="208"/>
      <c r="BH450" s="208"/>
      <c r="BI450" s="208"/>
      <c r="BJ450" s="208"/>
      <c r="BK450" s="208"/>
      <c r="BL450" s="208"/>
      <c r="BM450" s="208"/>
      <c r="BN450" s="208"/>
      <c r="BO450" s="208"/>
      <c r="BP450" s="208"/>
      <c r="BQ450" s="208"/>
      <c r="BR450" s="208"/>
      <c r="BS450" s="208"/>
      <c r="BT450" s="208"/>
      <c r="BU450" s="208"/>
      <c r="BV450" s="208"/>
      <c r="BW450" s="208"/>
      <c r="BX450" s="208"/>
      <c r="BY450" s="208"/>
    </row>
    <row r="451" spans="1:77">
      <c r="A451" s="227"/>
      <c r="B451" s="208"/>
      <c r="C451" s="248"/>
      <c r="D451" s="248"/>
      <c r="E451" s="208"/>
      <c r="F451" s="208"/>
      <c r="G451" s="208"/>
      <c r="H451" s="208"/>
      <c r="I451" s="208"/>
      <c r="J451" s="208"/>
      <c r="K451" s="208"/>
      <c r="L451" s="208"/>
      <c r="M451" s="208"/>
      <c r="N451" s="208"/>
      <c r="O451" s="208"/>
      <c r="P451" s="208"/>
      <c r="Q451" s="208"/>
      <c r="R451" s="208"/>
      <c r="S451" s="208"/>
      <c r="T451" s="208"/>
      <c r="U451" s="208"/>
      <c r="V451" s="208"/>
      <c r="W451" s="208"/>
      <c r="X451" s="208"/>
      <c r="Y451" s="208"/>
      <c r="Z451" s="208"/>
      <c r="AA451" s="208"/>
      <c r="AB451" s="208"/>
      <c r="AC451" s="208"/>
      <c r="AD451" s="208"/>
      <c r="AE451" s="208"/>
      <c r="AF451" s="208"/>
      <c r="AG451" s="208"/>
      <c r="AH451" s="208"/>
      <c r="AI451" s="208"/>
      <c r="AJ451" s="208"/>
      <c r="AK451" s="208"/>
      <c r="AL451" s="208"/>
      <c r="AM451" s="208"/>
      <c r="AN451" s="208"/>
      <c r="AO451" s="208"/>
      <c r="AP451" s="208"/>
      <c r="AQ451" s="208"/>
      <c r="AR451" s="208"/>
      <c r="AS451" s="208"/>
      <c r="AT451" s="208"/>
      <c r="AU451" s="208"/>
      <c r="AV451" s="208"/>
      <c r="AW451" s="208"/>
      <c r="AX451" s="208"/>
      <c r="AY451" s="208"/>
      <c r="AZ451" s="209"/>
      <c r="BA451" s="208"/>
      <c r="BB451" s="208"/>
      <c r="BC451" s="208"/>
      <c r="BD451" s="210"/>
      <c r="BE451" s="208"/>
      <c r="BF451" s="208"/>
      <c r="BG451" s="208"/>
      <c r="BH451" s="208"/>
      <c r="BI451" s="208"/>
      <c r="BJ451" s="208"/>
      <c r="BK451" s="208"/>
      <c r="BL451" s="208"/>
      <c r="BM451" s="208"/>
      <c r="BN451" s="208"/>
      <c r="BO451" s="208"/>
      <c r="BP451" s="208"/>
      <c r="BQ451" s="208"/>
      <c r="BR451" s="208"/>
      <c r="BS451" s="208"/>
      <c r="BT451" s="208"/>
      <c r="BU451" s="208"/>
      <c r="BV451" s="208"/>
      <c r="BW451" s="208"/>
      <c r="BX451" s="208"/>
      <c r="BY451" s="208"/>
    </row>
    <row r="452" spans="1:77">
      <c r="A452" s="227"/>
      <c r="B452" s="208"/>
      <c r="C452" s="248"/>
      <c r="D452" s="248"/>
      <c r="E452" s="208"/>
      <c r="F452" s="208"/>
      <c r="G452" s="208"/>
      <c r="H452" s="208"/>
      <c r="I452" s="208"/>
      <c r="J452" s="208"/>
      <c r="K452" s="208"/>
      <c r="L452" s="208"/>
      <c r="M452" s="208"/>
      <c r="N452" s="208"/>
      <c r="O452" s="208"/>
      <c r="P452" s="208"/>
      <c r="Q452" s="208"/>
      <c r="R452" s="208"/>
      <c r="S452" s="208"/>
      <c r="T452" s="208"/>
      <c r="U452" s="208"/>
      <c r="V452" s="208"/>
      <c r="W452" s="208"/>
      <c r="X452" s="208"/>
      <c r="Y452" s="208"/>
      <c r="Z452" s="208"/>
      <c r="AA452" s="208"/>
      <c r="AB452" s="208"/>
      <c r="AC452" s="208"/>
      <c r="AD452" s="208"/>
      <c r="AE452" s="208"/>
      <c r="AF452" s="208"/>
      <c r="AG452" s="208"/>
      <c r="AH452" s="208"/>
      <c r="AI452" s="208"/>
      <c r="AJ452" s="208"/>
      <c r="AK452" s="208"/>
      <c r="AL452" s="208"/>
      <c r="AM452" s="208"/>
      <c r="AN452" s="208"/>
      <c r="AO452" s="208"/>
      <c r="AP452" s="208"/>
      <c r="AQ452" s="208"/>
      <c r="AR452" s="208"/>
      <c r="AS452" s="208"/>
      <c r="AT452" s="208"/>
      <c r="AU452" s="208"/>
      <c r="AV452" s="208"/>
      <c r="AW452" s="208"/>
      <c r="AX452" s="208"/>
      <c r="AY452" s="208"/>
      <c r="AZ452" s="209"/>
      <c r="BA452" s="208"/>
      <c r="BB452" s="208"/>
      <c r="BC452" s="208"/>
      <c r="BD452" s="210"/>
      <c r="BE452" s="208"/>
      <c r="BF452" s="208"/>
      <c r="BG452" s="208"/>
      <c r="BH452" s="208"/>
      <c r="BI452" s="208"/>
      <c r="BJ452" s="208"/>
      <c r="BK452" s="208"/>
      <c r="BL452" s="208"/>
      <c r="BM452" s="208"/>
      <c r="BN452" s="208"/>
      <c r="BO452" s="208"/>
      <c r="BP452" s="208"/>
      <c r="BQ452" s="208"/>
      <c r="BR452" s="208"/>
      <c r="BS452" s="208"/>
      <c r="BT452" s="208"/>
      <c r="BU452" s="208"/>
      <c r="BV452" s="208"/>
      <c r="BW452" s="208"/>
      <c r="BX452" s="208"/>
      <c r="BY452" s="208"/>
    </row>
    <row r="453" spans="1:77">
      <c r="A453" s="227"/>
      <c r="B453" s="208"/>
      <c r="C453" s="248"/>
      <c r="D453" s="248"/>
      <c r="E453" s="208"/>
      <c r="F453" s="208"/>
      <c r="G453" s="208"/>
      <c r="H453" s="208"/>
      <c r="I453" s="208"/>
      <c r="J453" s="208"/>
      <c r="K453" s="208"/>
      <c r="L453" s="208"/>
      <c r="M453" s="208"/>
      <c r="N453" s="208"/>
      <c r="O453" s="208"/>
      <c r="P453" s="208"/>
      <c r="Q453" s="208"/>
      <c r="R453" s="208"/>
      <c r="S453" s="208"/>
      <c r="T453" s="208"/>
      <c r="U453" s="208"/>
      <c r="V453" s="208"/>
      <c r="W453" s="208"/>
      <c r="X453" s="208"/>
      <c r="Y453" s="208"/>
      <c r="Z453" s="208"/>
      <c r="AA453" s="208"/>
      <c r="AB453" s="208"/>
      <c r="AC453" s="208"/>
      <c r="AD453" s="208"/>
      <c r="AE453" s="208"/>
      <c r="AF453" s="208"/>
      <c r="AG453" s="208"/>
      <c r="AH453" s="208"/>
      <c r="AI453" s="208"/>
      <c r="AJ453" s="208"/>
      <c r="AK453" s="208"/>
      <c r="AL453" s="208"/>
      <c r="AM453" s="208"/>
      <c r="AN453" s="208"/>
      <c r="AO453" s="208"/>
      <c r="AP453" s="208"/>
      <c r="AQ453" s="208"/>
      <c r="AR453" s="208"/>
      <c r="AS453" s="208"/>
      <c r="AT453" s="208"/>
      <c r="AU453" s="208"/>
      <c r="AV453" s="208"/>
      <c r="AW453" s="208"/>
      <c r="AX453" s="208"/>
      <c r="AY453" s="208"/>
      <c r="AZ453" s="209"/>
      <c r="BA453" s="208"/>
      <c r="BB453" s="208"/>
      <c r="BC453" s="208"/>
      <c r="BD453" s="210"/>
      <c r="BE453" s="208"/>
      <c r="BF453" s="208"/>
      <c r="BG453" s="208"/>
      <c r="BH453" s="208"/>
      <c r="BI453" s="208"/>
      <c r="BJ453" s="208"/>
      <c r="BK453" s="208"/>
      <c r="BL453" s="208"/>
      <c r="BM453" s="208"/>
      <c r="BN453" s="208"/>
      <c r="BO453" s="208"/>
      <c r="BP453" s="208"/>
      <c r="BQ453" s="208"/>
      <c r="BR453" s="208"/>
      <c r="BS453" s="208"/>
      <c r="BT453" s="208"/>
      <c r="BU453" s="208"/>
      <c r="BV453" s="208"/>
      <c r="BW453" s="208"/>
      <c r="BX453" s="208"/>
      <c r="BY453" s="208"/>
    </row>
    <row r="454" spans="1:77">
      <c r="A454" s="227"/>
      <c r="B454" s="208"/>
      <c r="C454" s="248"/>
      <c r="D454" s="248"/>
      <c r="E454" s="208"/>
      <c r="F454" s="208"/>
      <c r="G454" s="208"/>
      <c r="H454" s="208"/>
      <c r="I454" s="208"/>
      <c r="J454" s="208"/>
      <c r="K454" s="208"/>
      <c r="L454" s="208"/>
      <c r="M454" s="208"/>
      <c r="N454" s="208"/>
      <c r="O454" s="208"/>
      <c r="P454" s="208"/>
      <c r="Q454" s="208"/>
      <c r="R454" s="208"/>
      <c r="S454" s="208"/>
      <c r="T454" s="208"/>
      <c r="U454" s="208"/>
      <c r="V454" s="208"/>
      <c r="W454" s="208"/>
      <c r="X454" s="208"/>
      <c r="Y454" s="208"/>
      <c r="Z454" s="208"/>
      <c r="AA454" s="208"/>
      <c r="AB454" s="208"/>
      <c r="AC454" s="208"/>
      <c r="AD454" s="208"/>
      <c r="AE454" s="208"/>
      <c r="AF454" s="208"/>
      <c r="AG454" s="208"/>
      <c r="AH454" s="208"/>
      <c r="AI454" s="208"/>
      <c r="AJ454" s="208"/>
      <c r="AK454" s="208"/>
      <c r="AL454" s="208"/>
      <c r="AM454" s="208"/>
      <c r="AN454" s="208"/>
      <c r="AO454" s="208"/>
      <c r="AP454" s="208"/>
      <c r="AQ454" s="208"/>
      <c r="AR454" s="208"/>
      <c r="AS454" s="208"/>
      <c r="AT454" s="208"/>
      <c r="AU454" s="208"/>
      <c r="AV454" s="208"/>
      <c r="AW454" s="208"/>
      <c r="AX454" s="208"/>
      <c r="AY454" s="208"/>
      <c r="AZ454" s="209"/>
      <c r="BA454" s="208"/>
      <c r="BB454" s="208"/>
      <c r="BC454" s="208"/>
      <c r="BD454" s="210"/>
      <c r="BE454" s="208"/>
      <c r="BF454" s="208"/>
      <c r="BG454" s="208"/>
      <c r="BH454" s="208"/>
      <c r="BI454" s="208"/>
      <c r="BJ454" s="208"/>
      <c r="BK454" s="208"/>
      <c r="BL454" s="208"/>
      <c r="BM454" s="208"/>
      <c r="BN454" s="208"/>
      <c r="BO454" s="208"/>
      <c r="BP454" s="208"/>
      <c r="BQ454" s="208"/>
      <c r="BR454" s="208"/>
      <c r="BS454" s="208"/>
      <c r="BT454" s="208"/>
      <c r="BU454" s="208"/>
      <c r="BV454" s="208"/>
      <c r="BW454" s="208"/>
      <c r="BX454" s="208"/>
      <c r="BY454" s="208"/>
    </row>
    <row r="455" spans="1:77">
      <c r="A455" s="227"/>
      <c r="B455" s="208"/>
      <c r="C455" s="248"/>
      <c r="D455" s="248"/>
      <c r="E455" s="208"/>
      <c r="F455" s="208"/>
      <c r="G455" s="208"/>
      <c r="H455" s="208"/>
      <c r="I455" s="208"/>
      <c r="J455" s="208"/>
      <c r="K455" s="208"/>
      <c r="L455" s="208"/>
      <c r="M455" s="208"/>
      <c r="N455" s="208"/>
      <c r="O455" s="208"/>
      <c r="P455" s="208"/>
      <c r="Q455" s="208"/>
      <c r="R455" s="208"/>
      <c r="S455" s="208"/>
      <c r="T455" s="208"/>
      <c r="U455" s="208"/>
      <c r="V455" s="208"/>
      <c r="W455" s="208"/>
      <c r="X455" s="208"/>
      <c r="Y455" s="208"/>
      <c r="Z455" s="208"/>
      <c r="AA455" s="208"/>
      <c r="AB455" s="208"/>
      <c r="AC455" s="208"/>
      <c r="AD455" s="208"/>
      <c r="AE455" s="208"/>
      <c r="AF455" s="208"/>
      <c r="AG455" s="208"/>
      <c r="AH455" s="208"/>
      <c r="AI455" s="208"/>
      <c r="AJ455" s="208"/>
      <c r="AK455" s="208"/>
      <c r="AL455" s="208"/>
      <c r="AM455" s="208"/>
      <c r="AN455" s="208"/>
      <c r="AO455" s="208"/>
      <c r="AP455" s="208"/>
      <c r="AQ455" s="208"/>
      <c r="AR455" s="208"/>
      <c r="AS455" s="208"/>
      <c r="AT455" s="208"/>
      <c r="AU455" s="208"/>
      <c r="AV455" s="208"/>
      <c r="AW455" s="208"/>
      <c r="AX455" s="208"/>
      <c r="AY455" s="208"/>
      <c r="AZ455" s="209"/>
      <c r="BA455" s="208"/>
      <c r="BB455" s="208"/>
      <c r="BC455" s="208"/>
      <c r="BD455" s="210"/>
      <c r="BE455" s="208"/>
      <c r="BF455" s="208"/>
      <c r="BG455" s="208"/>
      <c r="BH455" s="208"/>
      <c r="BI455" s="208"/>
      <c r="BJ455" s="208"/>
      <c r="BK455" s="208"/>
      <c r="BL455" s="208"/>
      <c r="BM455" s="208"/>
      <c r="BN455" s="208"/>
      <c r="BO455" s="208"/>
      <c r="BP455" s="208"/>
      <c r="BQ455" s="208"/>
      <c r="BR455" s="208"/>
      <c r="BS455" s="208"/>
      <c r="BT455" s="208"/>
      <c r="BU455" s="208"/>
      <c r="BV455" s="208"/>
      <c r="BW455" s="208"/>
      <c r="BX455" s="208"/>
      <c r="BY455" s="208"/>
    </row>
    <row r="456" spans="1:77">
      <c r="A456" s="227"/>
      <c r="B456" s="208"/>
      <c r="C456" s="248"/>
      <c r="D456" s="248"/>
      <c r="E456" s="208"/>
      <c r="F456" s="208"/>
      <c r="G456" s="208"/>
      <c r="H456" s="208"/>
      <c r="I456" s="208"/>
      <c r="J456" s="208"/>
      <c r="K456" s="208"/>
      <c r="L456" s="208"/>
      <c r="M456" s="208"/>
      <c r="N456" s="208"/>
      <c r="O456" s="208"/>
      <c r="P456" s="208"/>
      <c r="Q456" s="208"/>
      <c r="R456" s="208"/>
      <c r="S456" s="208"/>
      <c r="T456" s="208"/>
      <c r="U456" s="208"/>
      <c r="V456" s="208"/>
      <c r="W456" s="208"/>
      <c r="X456" s="208"/>
      <c r="Y456" s="208"/>
      <c r="Z456" s="208"/>
      <c r="AA456" s="208"/>
      <c r="AB456" s="208"/>
      <c r="AC456" s="208"/>
      <c r="AD456" s="208"/>
      <c r="AE456" s="208"/>
      <c r="AF456" s="208"/>
      <c r="AG456" s="208"/>
      <c r="AH456" s="208"/>
      <c r="AI456" s="208"/>
      <c r="AJ456" s="208"/>
      <c r="AK456" s="208"/>
      <c r="AL456" s="208"/>
      <c r="AM456" s="208"/>
      <c r="AN456" s="208"/>
      <c r="AO456" s="208"/>
      <c r="AP456" s="208"/>
      <c r="AQ456" s="208"/>
      <c r="AR456" s="208"/>
      <c r="AS456" s="208"/>
      <c r="AT456" s="208"/>
      <c r="AU456" s="208"/>
      <c r="AV456" s="208"/>
      <c r="AW456" s="208"/>
      <c r="AX456" s="208"/>
      <c r="AY456" s="208"/>
      <c r="AZ456" s="209"/>
      <c r="BA456" s="208"/>
      <c r="BB456" s="208"/>
      <c r="BC456" s="208"/>
      <c r="BD456" s="210"/>
      <c r="BE456" s="208"/>
      <c r="BF456" s="208"/>
      <c r="BG456" s="208"/>
      <c r="BH456" s="208"/>
      <c r="BI456" s="208"/>
      <c r="BJ456" s="208"/>
      <c r="BK456" s="208"/>
      <c r="BL456" s="208"/>
      <c r="BM456" s="208"/>
      <c r="BN456" s="208"/>
      <c r="BO456" s="208"/>
      <c r="BP456" s="208"/>
      <c r="BQ456" s="208"/>
      <c r="BR456" s="208"/>
      <c r="BS456" s="208"/>
      <c r="BT456" s="208"/>
      <c r="BU456" s="208"/>
      <c r="BV456" s="208"/>
      <c r="BW456" s="208"/>
      <c r="BX456" s="208"/>
      <c r="BY456" s="208"/>
    </row>
    <row r="457" spans="1:77">
      <c r="A457" s="227"/>
      <c r="B457" s="208"/>
      <c r="C457" s="248"/>
      <c r="D457" s="248"/>
      <c r="E457" s="208"/>
      <c r="F457" s="208"/>
      <c r="G457" s="208"/>
      <c r="H457" s="208"/>
      <c r="I457" s="208"/>
      <c r="J457" s="208"/>
      <c r="K457" s="208"/>
      <c r="L457" s="208"/>
      <c r="M457" s="208"/>
      <c r="N457" s="208"/>
      <c r="O457" s="208"/>
      <c r="P457" s="208"/>
      <c r="Q457" s="208"/>
      <c r="R457" s="208"/>
      <c r="S457" s="208"/>
      <c r="T457" s="208"/>
      <c r="U457" s="208"/>
      <c r="V457" s="208"/>
      <c r="W457" s="208"/>
      <c r="X457" s="208"/>
      <c r="Y457" s="208"/>
      <c r="Z457" s="208"/>
      <c r="AA457" s="208"/>
      <c r="AB457" s="208"/>
      <c r="AC457" s="208"/>
      <c r="AD457" s="208"/>
      <c r="AE457" s="208"/>
      <c r="AF457" s="208"/>
      <c r="AG457" s="208"/>
      <c r="AH457" s="208"/>
      <c r="AI457" s="208"/>
      <c r="AJ457" s="208"/>
      <c r="AK457" s="208"/>
      <c r="AL457" s="208"/>
      <c r="AM457" s="208"/>
      <c r="AN457" s="208"/>
      <c r="AO457" s="208"/>
      <c r="AP457" s="208"/>
      <c r="AQ457" s="208"/>
      <c r="AR457" s="208"/>
      <c r="AS457" s="208"/>
      <c r="AT457" s="208"/>
      <c r="AU457" s="208"/>
      <c r="AV457" s="208"/>
      <c r="AW457" s="208"/>
      <c r="AX457" s="208"/>
      <c r="AY457" s="208"/>
      <c r="AZ457" s="209"/>
      <c r="BA457" s="208"/>
      <c r="BB457" s="208"/>
      <c r="BC457" s="208"/>
      <c r="BD457" s="210"/>
      <c r="BE457" s="208"/>
      <c r="BF457" s="208"/>
      <c r="BG457" s="208"/>
      <c r="BH457" s="208"/>
      <c r="BI457" s="208"/>
      <c r="BJ457" s="208"/>
      <c r="BK457" s="208"/>
      <c r="BL457" s="208"/>
      <c r="BM457" s="208"/>
      <c r="BN457" s="208"/>
      <c r="BO457" s="208"/>
      <c r="BP457" s="208"/>
      <c r="BQ457" s="208"/>
      <c r="BR457" s="208"/>
      <c r="BS457" s="208"/>
      <c r="BT457" s="208"/>
      <c r="BU457" s="208"/>
      <c r="BV457" s="208"/>
      <c r="BW457" s="208"/>
      <c r="BX457" s="208"/>
      <c r="BY457" s="208"/>
    </row>
    <row r="458" spans="1:77">
      <c r="A458" s="227"/>
      <c r="B458" s="208"/>
      <c r="C458" s="248"/>
      <c r="D458" s="248"/>
      <c r="E458" s="208"/>
      <c r="F458" s="208"/>
      <c r="G458" s="208"/>
      <c r="H458" s="208"/>
      <c r="I458" s="208"/>
      <c r="J458" s="208"/>
      <c r="K458" s="208"/>
      <c r="L458" s="208"/>
      <c r="M458" s="208"/>
      <c r="N458" s="208"/>
      <c r="O458" s="208"/>
      <c r="P458" s="208"/>
      <c r="Q458" s="208"/>
      <c r="R458" s="208"/>
      <c r="S458" s="208"/>
      <c r="T458" s="208"/>
      <c r="U458" s="208"/>
      <c r="V458" s="208"/>
      <c r="W458" s="208"/>
      <c r="X458" s="208"/>
      <c r="Y458" s="208"/>
      <c r="Z458" s="208"/>
      <c r="AA458" s="208"/>
      <c r="AB458" s="208"/>
      <c r="AC458" s="208"/>
      <c r="AD458" s="208"/>
      <c r="AE458" s="208"/>
      <c r="AF458" s="208"/>
      <c r="AG458" s="208"/>
      <c r="AH458" s="208"/>
      <c r="AI458" s="208"/>
      <c r="AJ458" s="208"/>
      <c r="AK458" s="208"/>
      <c r="AL458" s="208"/>
      <c r="AM458" s="208"/>
      <c r="AN458" s="208"/>
      <c r="AO458" s="208"/>
      <c r="AP458" s="208"/>
      <c r="AQ458" s="208"/>
      <c r="AR458" s="208"/>
      <c r="AS458" s="208"/>
      <c r="AT458" s="208"/>
      <c r="AU458" s="208"/>
      <c r="AV458" s="208"/>
      <c r="AW458" s="208"/>
      <c r="AX458" s="208"/>
      <c r="AY458" s="208"/>
      <c r="AZ458" s="209"/>
      <c r="BA458" s="208"/>
      <c r="BB458" s="208"/>
      <c r="BC458" s="208"/>
      <c r="BD458" s="210"/>
      <c r="BE458" s="208"/>
      <c r="BF458" s="208"/>
      <c r="BG458" s="208"/>
      <c r="BH458" s="208"/>
      <c r="BI458" s="208"/>
      <c r="BJ458" s="208"/>
      <c r="BK458" s="208"/>
      <c r="BL458" s="208"/>
      <c r="BM458" s="208"/>
      <c r="BN458" s="208"/>
      <c r="BO458" s="208"/>
      <c r="BP458" s="208"/>
      <c r="BQ458" s="208"/>
      <c r="BR458" s="208"/>
      <c r="BS458" s="208"/>
      <c r="BT458" s="208"/>
      <c r="BU458" s="208"/>
      <c r="BV458" s="208"/>
      <c r="BW458" s="208"/>
      <c r="BX458" s="208"/>
      <c r="BY458" s="208"/>
    </row>
    <row r="459" spans="1:77">
      <c r="A459" s="227"/>
      <c r="B459" s="208"/>
      <c r="C459" s="248"/>
      <c r="D459" s="248"/>
      <c r="E459" s="208"/>
      <c r="F459" s="208"/>
      <c r="G459" s="208"/>
      <c r="H459" s="208"/>
      <c r="I459" s="208"/>
      <c r="J459" s="208"/>
      <c r="K459" s="208"/>
      <c r="L459" s="208"/>
      <c r="M459" s="208"/>
      <c r="N459" s="208"/>
      <c r="O459" s="208"/>
      <c r="P459" s="208"/>
      <c r="Q459" s="208"/>
      <c r="R459" s="208"/>
      <c r="S459" s="208"/>
      <c r="T459" s="208"/>
      <c r="U459" s="208"/>
      <c r="V459" s="208"/>
      <c r="W459" s="208"/>
      <c r="X459" s="208"/>
      <c r="Y459" s="208"/>
      <c r="Z459" s="208"/>
      <c r="AA459" s="208"/>
      <c r="AB459" s="208"/>
      <c r="AC459" s="208"/>
      <c r="AD459" s="208"/>
      <c r="AE459" s="208"/>
      <c r="AF459" s="208"/>
      <c r="AG459" s="208"/>
      <c r="AH459" s="208"/>
      <c r="AI459" s="208"/>
      <c r="AJ459" s="208"/>
      <c r="AK459" s="208"/>
      <c r="AL459" s="208"/>
      <c r="AM459" s="208"/>
      <c r="AN459" s="208"/>
      <c r="AO459" s="208"/>
      <c r="AP459" s="208"/>
      <c r="AQ459" s="208"/>
      <c r="AR459" s="208"/>
      <c r="AS459" s="208"/>
      <c r="AT459" s="208"/>
      <c r="AU459" s="208"/>
      <c r="AV459" s="208"/>
      <c r="AW459" s="208"/>
      <c r="AX459" s="208"/>
      <c r="AY459" s="208"/>
      <c r="AZ459" s="209"/>
      <c r="BA459" s="208"/>
      <c r="BB459" s="208"/>
      <c r="BC459" s="208"/>
      <c r="BD459" s="210"/>
      <c r="BE459" s="208"/>
      <c r="BF459" s="208"/>
      <c r="BG459" s="208"/>
      <c r="BH459" s="208"/>
      <c r="BI459" s="208"/>
      <c r="BJ459" s="208"/>
      <c r="BK459" s="208"/>
      <c r="BL459" s="208"/>
      <c r="BM459" s="208"/>
      <c r="BN459" s="208"/>
      <c r="BO459" s="208"/>
      <c r="BP459" s="208"/>
      <c r="BQ459" s="208"/>
      <c r="BR459" s="208"/>
      <c r="BS459" s="208"/>
      <c r="BT459" s="208"/>
      <c r="BU459" s="208"/>
      <c r="BV459" s="208"/>
      <c r="BW459" s="208"/>
      <c r="BX459" s="208"/>
      <c r="BY459" s="208"/>
    </row>
    <row r="460" spans="1:77">
      <c r="A460" s="227"/>
      <c r="B460" s="208"/>
      <c r="C460" s="248"/>
      <c r="D460" s="248"/>
      <c r="E460" s="208"/>
      <c r="F460" s="208"/>
      <c r="G460" s="208"/>
      <c r="H460" s="208"/>
      <c r="I460" s="208"/>
      <c r="J460" s="208"/>
      <c r="K460" s="208"/>
      <c r="L460" s="208"/>
      <c r="M460" s="208"/>
      <c r="N460" s="208"/>
      <c r="O460" s="208"/>
      <c r="P460" s="208"/>
      <c r="Q460" s="208"/>
      <c r="R460" s="208"/>
      <c r="S460" s="208"/>
      <c r="T460" s="208"/>
      <c r="U460" s="208"/>
      <c r="V460" s="208"/>
      <c r="W460" s="208"/>
      <c r="X460" s="208"/>
      <c r="Y460" s="208"/>
      <c r="Z460" s="208"/>
      <c r="AA460" s="208"/>
      <c r="AB460" s="208"/>
      <c r="AC460" s="208"/>
      <c r="AD460" s="208"/>
      <c r="AE460" s="208"/>
      <c r="AF460" s="208"/>
      <c r="AG460" s="208"/>
      <c r="AH460" s="208"/>
      <c r="AI460" s="208"/>
      <c r="AJ460" s="208"/>
      <c r="AK460" s="208"/>
      <c r="AL460" s="208"/>
      <c r="AM460" s="208"/>
      <c r="AN460" s="208"/>
      <c r="AO460" s="208"/>
      <c r="AP460" s="208"/>
      <c r="AQ460" s="208"/>
      <c r="AR460" s="208"/>
      <c r="AS460" s="208"/>
      <c r="AT460" s="208"/>
      <c r="AU460" s="208"/>
      <c r="AV460" s="208"/>
      <c r="AW460" s="208"/>
      <c r="AX460" s="208"/>
      <c r="AY460" s="208"/>
      <c r="AZ460" s="209"/>
      <c r="BA460" s="208"/>
      <c r="BB460" s="208"/>
      <c r="BC460" s="208"/>
      <c r="BD460" s="210"/>
      <c r="BE460" s="208"/>
      <c r="BF460" s="208"/>
      <c r="BG460" s="208"/>
      <c r="BH460" s="208"/>
      <c r="BI460" s="208"/>
      <c r="BJ460" s="208"/>
      <c r="BK460" s="208"/>
      <c r="BL460" s="208"/>
      <c r="BM460" s="208"/>
      <c r="BN460" s="208"/>
      <c r="BO460" s="208"/>
      <c r="BP460" s="208"/>
      <c r="BQ460" s="208"/>
      <c r="BR460" s="208"/>
      <c r="BS460" s="208"/>
      <c r="BT460" s="208"/>
      <c r="BU460" s="208"/>
      <c r="BV460" s="208"/>
      <c r="BW460" s="208"/>
      <c r="BX460" s="208"/>
      <c r="BY460" s="208"/>
    </row>
    <row r="461" spans="1:77">
      <c r="A461" s="227"/>
      <c r="B461" s="208"/>
      <c r="C461" s="248"/>
      <c r="D461" s="248"/>
      <c r="E461" s="208"/>
      <c r="F461" s="208"/>
      <c r="G461" s="208"/>
      <c r="H461" s="208"/>
      <c r="I461" s="208"/>
      <c r="J461" s="208"/>
      <c r="K461" s="208"/>
      <c r="L461" s="208"/>
      <c r="M461" s="208"/>
      <c r="N461" s="208"/>
      <c r="O461" s="208"/>
      <c r="P461" s="208"/>
      <c r="Q461" s="208"/>
      <c r="R461" s="208"/>
      <c r="S461" s="208"/>
      <c r="T461" s="208"/>
      <c r="U461" s="208"/>
      <c r="V461" s="208"/>
      <c r="W461" s="208"/>
      <c r="X461" s="208"/>
      <c r="Y461" s="208"/>
      <c r="Z461" s="208"/>
      <c r="AA461" s="208"/>
      <c r="AB461" s="208"/>
      <c r="AC461" s="208"/>
      <c r="AD461" s="208"/>
      <c r="AE461" s="208"/>
      <c r="AF461" s="208"/>
      <c r="AG461" s="208"/>
      <c r="AH461" s="208"/>
      <c r="AI461" s="208"/>
      <c r="AJ461" s="208"/>
      <c r="AK461" s="208"/>
      <c r="AL461" s="208"/>
      <c r="AM461" s="208"/>
      <c r="AN461" s="208"/>
      <c r="AO461" s="208"/>
      <c r="AP461" s="208"/>
      <c r="AQ461" s="208"/>
      <c r="AR461" s="208"/>
      <c r="AS461" s="208"/>
      <c r="AT461" s="208"/>
      <c r="AU461" s="208"/>
      <c r="AV461" s="208"/>
      <c r="AW461" s="208"/>
      <c r="AX461" s="208"/>
      <c r="AY461" s="208"/>
      <c r="AZ461" s="209"/>
      <c r="BA461" s="208"/>
      <c r="BB461" s="208"/>
      <c r="BC461" s="208"/>
      <c r="BD461" s="210"/>
      <c r="BE461" s="208"/>
      <c r="BF461" s="208"/>
      <c r="BG461" s="208"/>
      <c r="BH461" s="208"/>
      <c r="BI461" s="208"/>
      <c r="BJ461" s="208"/>
      <c r="BK461" s="208"/>
      <c r="BL461" s="208"/>
      <c r="BM461" s="208"/>
      <c r="BN461" s="208"/>
      <c r="BO461" s="208"/>
      <c r="BP461" s="208"/>
      <c r="BQ461" s="208"/>
      <c r="BR461" s="208"/>
      <c r="BS461" s="208"/>
      <c r="BT461" s="208"/>
      <c r="BU461" s="208"/>
      <c r="BV461" s="208"/>
      <c r="BW461" s="208"/>
      <c r="BX461" s="208"/>
      <c r="BY461" s="208"/>
    </row>
    <row r="462" spans="1:77">
      <c r="A462" s="227"/>
      <c r="B462" s="208"/>
      <c r="C462" s="248"/>
      <c r="D462" s="248"/>
      <c r="E462" s="208"/>
      <c r="F462" s="208"/>
      <c r="G462" s="208"/>
      <c r="H462" s="208"/>
      <c r="I462" s="208"/>
      <c r="J462" s="208"/>
      <c r="K462" s="208"/>
      <c r="L462" s="208"/>
      <c r="M462" s="208"/>
      <c r="N462" s="208"/>
      <c r="O462" s="208"/>
      <c r="P462" s="208"/>
      <c r="Q462" s="208"/>
      <c r="R462" s="208"/>
      <c r="S462" s="208"/>
      <c r="T462" s="208"/>
      <c r="U462" s="208"/>
      <c r="V462" s="208"/>
      <c r="W462" s="208"/>
      <c r="X462" s="208"/>
      <c r="Y462" s="208"/>
      <c r="Z462" s="208"/>
      <c r="AA462" s="208"/>
      <c r="AB462" s="208"/>
      <c r="AC462" s="208"/>
      <c r="AD462" s="208"/>
      <c r="AE462" s="208"/>
      <c r="AF462" s="208"/>
      <c r="AG462" s="208"/>
      <c r="AH462" s="208"/>
      <c r="AI462" s="208"/>
      <c r="AJ462" s="208"/>
      <c r="AK462" s="208"/>
      <c r="AL462" s="208"/>
      <c r="AM462" s="208"/>
      <c r="AN462" s="208"/>
      <c r="AO462" s="208"/>
      <c r="AP462" s="208"/>
      <c r="AQ462" s="208"/>
      <c r="AR462" s="208"/>
      <c r="AS462" s="208"/>
      <c r="AT462" s="208"/>
      <c r="AU462" s="208"/>
      <c r="AV462" s="208"/>
      <c r="AW462" s="208"/>
      <c r="AX462" s="208"/>
      <c r="AY462" s="208"/>
      <c r="AZ462" s="209"/>
      <c r="BA462" s="208"/>
      <c r="BB462" s="208"/>
      <c r="BC462" s="208"/>
      <c r="BD462" s="210"/>
      <c r="BE462" s="208"/>
      <c r="BF462" s="208"/>
      <c r="BG462" s="208"/>
      <c r="BH462" s="208"/>
      <c r="BI462" s="208"/>
      <c r="BJ462" s="208"/>
      <c r="BK462" s="208"/>
      <c r="BL462" s="208"/>
      <c r="BM462" s="208"/>
      <c r="BN462" s="208"/>
      <c r="BO462" s="208"/>
      <c r="BP462" s="208"/>
      <c r="BQ462" s="208"/>
      <c r="BR462" s="208"/>
      <c r="BS462" s="208"/>
      <c r="BT462" s="208"/>
      <c r="BU462" s="208"/>
      <c r="BV462" s="208"/>
      <c r="BW462" s="208"/>
      <c r="BX462" s="208"/>
      <c r="BY462" s="208"/>
    </row>
    <row r="463" spans="1:77">
      <c r="A463" s="227"/>
      <c r="B463" s="208"/>
      <c r="C463" s="248"/>
      <c r="D463" s="248"/>
      <c r="E463" s="208"/>
      <c r="F463" s="208"/>
      <c r="G463" s="208"/>
      <c r="H463" s="208"/>
      <c r="I463" s="208"/>
      <c r="J463" s="208"/>
      <c r="K463" s="208"/>
      <c r="L463" s="208"/>
      <c r="M463" s="208"/>
      <c r="N463" s="208"/>
      <c r="O463" s="208"/>
      <c r="P463" s="208"/>
      <c r="Q463" s="208"/>
      <c r="R463" s="208"/>
      <c r="S463" s="208"/>
      <c r="T463" s="208"/>
      <c r="U463" s="208"/>
      <c r="V463" s="208"/>
      <c r="W463" s="208"/>
      <c r="X463" s="208"/>
      <c r="Y463" s="208"/>
      <c r="Z463" s="208"/>
      <c r="AA463" s="208"/>
      <c r="AB463" s="208"/>
      <c r="AC463" s="208"/>
      <c r="AD463" s="208"/>
      <c r="AE463" s="208"/>
      <c r="AF463" s="208"/>
      <c r="AG463" s="208"/>
      <c r="AH463" s="208"/>
      <c r="AI463" s="208"/>
      <c r="AJ463" s="208"/>
      <c r="AK463" s="208"/>
      <c r="AL463" s="208"/>
      <c r="AM463" s="208"/>
      <c r="AN463" s="208"/>
      <c r="AO463" s="208"/>
      <c r="AP463" s="208"/>
      <c r="AQ463" s="208"/>
      <c r="AR463" s="208"/>
      <c r="AS463" s="208"/>
      <c r="AT463" s="208"/>
      <c r="AU463" s="208"/>
      <c r="AV463" s="208"/>
      <c r="AW463" s="208"/>
      <c r="AX463" s="208"/>
      <c r="AY463" s="208"/>
      <c r="AZ463" s="209"/>
      <c r="BA463" s="208"/>
      <c r="BB463" s="208"/>
      <c r="BC463" s="208"/>
      <c r="BD463" s="210"/>
      <c r="BE463" s="208"/>
      <c r="BF463" s="208"/>
      <c r="BG463" s="208"/>
      <c r="BH463" s="208"/>
      <c r="BI463" s="208"/>
      <c r="BJ463" s="208"/>
      <c r="BK463" s="208"/>
      <c r="BL463" s="208"/>
      <c r="BM463" s="208"/>
      <c r="BN463" s="208"/>
      <c r="BO463" s="208"/>
      <c r="BP463" s="208"/>
      <c r="BQ463" s="208"/>
      <c r="BR463" s="208"/>
      <c r="BS463" s="208"/>
      <c r="BT463" s="208"/>
      <c r="BU463" s="208"/>
      <c r="BV463" s="208"/>
      <c r="BW463" s="208"/>
      <c r="BX463" s="208"/>
      <c r="BY463" s="208"/>
    </row>
    <row r="464" spans="1:77">
      <c r="A464" s="227"/>
      <c r="B464" s="208"/>
      <c r="C464" s="248"/>
      <c r="D464" s="248"/>
      <c r="E464" s="208"/>
      <c r="F464" s="208"/>
      <c r="G464" s="208"/>
      <c r="H464" s="208"/>
      <c r="I464" s="208"/>
      <c r="J464" s="208"/>
      <c r="K464" s="208"/>
      <c r="L464" s="208"/>
      <c r="M464" s="208"/>
      <c r="N464" s="208"/>
      <c r="O464" s="208"/>
      <c r="P464" s="208"/>
      <c r="Q464" s="208"/>
      <c r="R464" s="208"/>
      <c r="S464" s="208"/>
      <c r="T464" s="208"/>
      <c r="U464" s="208"/>
      <c r="V464" s="208"/>
      <c r="W464" s="208"/>
      <c r="X464" s="208"/>
      <c r="Y464" s="208"/>
      <c r="Z464" s="208"/>
      <c r="AA464" s="208"/>
      <c r="AB464" s="208"/>
      <c r="AC464" s="208"/>
      <c r="AD464" s="208"/>
      <c r="AE464" s="208"/>
      <c r="AF464" s="208"/>
      <c r="AG464" s="208"/>
      <c r="AH464" s="208"/>
      <c r="AI464" s="208"/>
      <c r="AJ464" s="208"/>
      <c r="AK464" s="208"/>
      <c r="AL464" s="208"/>
      <c r="AM464" s="208"/>
      <c r="AN464" s="208"/>
      <c r="AO464" s="208"/>
      <c r="AP464" s="208"/>
      <c r="AQ464" s="208"/>
      <c r="AR464" s="208"/>
      <c r="AS464" s="208"/>
      <c r="AT464" s="208"/>
      <c r="AU464" s="208"/>
      <c r="AV464" s="208"/>
      <c r="AW464" s="208"/>
      <c r="AX464" s="208"/>
      <c r="AY464" s="208"/>
      <c r="AZ464" s="209"/>
      <c r="BA464" s="208"/>
      <c r="BB464" s="208"/>
      <c r="BC464" s="208"/>
      <c r="BD464" s="210"/>
      <c r="BE464" s="208"/>
      <c r="BF464" s="208"/>
      <c r="BG464" s="208"/>
      <c r="BH464" s="208"/>
      <c r="BI464" s="208"/>
      <c r="BJ464" s="208"/>
      <c r="BK464" s="208"/>
      <c r="BL464" s="208"/>
      <c r="BM464" s="208"/>
      <c r="BN464" s="208"/>
      <c r="BO464" s="208"/>
      <c r="BP464" s="208"/>
      <c r="BQ464" s="208"/>
      <c r="BR464" s="208"/>
      <c r="BS464" s="208"/>
      <c r="BT464" s="208"/>
      <c r="BU464" s="208"/>
      <c r="BV464" s="208"/>
      <c r="BW464" s="208"/>
      <c r="BX464" s="208"/>
      <c r="BY464" s="208"/>
    </row>
    <row r="465" spans="1:77">
      <c r="A465" s="227"/>
      <c r="B465" s="208"/>
      <c r="C465" s="248"/>
      <c r="D465" s="248"/>
      <c r="E465" s="208"/>
      <c r="F465" s="208"/>
      <c r="G465" s="208"/>
      <c r="H465" s="208"/>
      <c r="I465" s="208"/>
      <c r="J465" s="208"/>
      <c r="K465" s="208"/>
      <c r="L465" s="208"/>
      <c r="M465" s="208"/>
      <c r="N465" s="208"/>
      <c r="O465" s="208"/>
      <c r="P465" s="208"/>
      <c r="Q465" s="208"/>
      <c r="R465" s="208"/>
      <c r="S465" s="208"/>
      <c r="T465" s="208"/>
      <c r="U465" s="208"/>
      <c r="V465" s="208"/>
      <c r="W465" s="208"/>
      <c r="X465" s="208"/>
      <c r="Y465" s="208"/>
      <c r="Z465" s="208"/>
      <c r="AA465" s="208"/>
      <c r="AB465" s="208"/>
      <c r="AC465" s="208"/>
      <c r="AD465" s="208"/>
      <c r="AE465" s="208"/>
      <c r="AF465" s="208"/>
      <c r="AG465" s="208"/>
      <c r="AH465" s="208"/>
      <c r="AI465" s="208"/>
      <c r="AJ465" s="208"/>
      <c r="AK465" s="208"/>
      <c r="AL465" s="208"/>
      <c r="AM465" s="208"/>
      <c r="AN465" s="208"/>
      <c r="AO465" s="208"/>
      <c r="AP465" s="208"/>
      <c r="AQ465" s="208"/>
      <c r="AR465" s="208"/>
      <c r="AS465" s="208"/>
      <c r="AT465" s="208"/>
      <c r="AU465" s="208"/>
      <c r="AV465" s="208"/>
      <c r="AW465" s="208"/>
      <c r="AX465" s="208"/>
      <c r="AY465" s="208"/>
      <c r="AZ465" s="209"/>
      <c r="BA465" s="208"/>
      <c r="BB465" s="208"/>
      <c r="BC465" s="208"/>
      <c r="BD465" s="210"/>
      <c r="BE465" s="208"/>
      <c r="BF465" s="208"/>
      <c r="BG465" s="208"/>
      <c r="BH465" s="208"/>
      <c r="BI465" s="208"/>
      <c r="BJ465" s="208"/>
      <c r="BK465" s="208"/>
      <c r="BL465" s="208"/>
      <c r="BM465" s="208"/>
      <c r="BN465" s="208"/>
      <c r="BO465" s="208"/>
      <c r="BP465" s="208"/>
      <c r="BQ465" s="208"/>
      <c r="BR465" s="208"/>
      <c r="BS465" s="208"/>
      <c r="BT465" s="208"/>
      <c r="BU465" s="208"/>
      <c r="BV465" s="208"/>
      <c r="BW465" s="208"/>
      <c r="BX465" s="208"/>
      <c r="BY465" s="208"/>
    </row>
    <row r="466" spans="1:77">
      <c r="A466" s="227"/>
      <c r="B466" s="208"/>
      <c r="C466" s="248"/>
      <c r="D466" s="248"/>
      <c r="E466" s="208"/>
      <c r="F466" s="208"/>
      <c r="G466" s="208"/>
      <c r="H466" s="208"/>
      <c r="I466" s="208"/>
      <c r="J466" s="208"/>
      <c r="K466" s="208"/>
      <c r="L466" s="208"/>
      <c r="M466" s="208"/>
      <c r="N466" s="208"/>
      <c r="O466" s="208"/>
      <c r="P466" s="208"/>
      <c r="Q466" s="208"/>
      <c r="R466" s="208"/>
      <c r="S466" s="208"/>
      <c r="T466" s="208"/>
      <c r="U466" s="208"/>
      <c r="V466" s="208"/>
      <c r="W466" s="208"/>
      <c r="X466" s="208"/>
      <c r="Y466" s="208"/>
      <c r="Z466" s="208"/>
      <c r="AA466" s="208"/>
      <c r="AB466" s="208"/>
      <c r="AC466" s="208"/>
      <c r="AD466" s="208"/>
      <c r="AE466" s="208"/>
      <c r="AF466" s="208"/>
      <c r="AG466" s="208"/>
      <c r="AH466" s="208"/>
      <c r="AI466" s="208"/>
      <c r="AJ466" s="208"/>
      <c r="AK466" s="208"/>
      <c r="AL466" s="208"/>
      <c r="AM466" s="208"/>
      <c r="AN466" s="208"/>
      <c r="AO466" s="208"/>
      <c r="AP466" s="208"/>
      <c r="AQ466" s="208"/>
      <c r="AR466" s="208"/>
      <c r="AS466" s="208"/>
      <c r="AT466" s="208"/>
      <c r="AU466" s="208"/>
      <c r="AV466" s="208"/>
      <c r="AW466" s="208"/>
      <c r="AX466" s="208"/>
      <c r="AY466" s="208"/>
      <c r="AZ466" s="209"/>
      <c r="BA466" s="208"/>
      <c r="BB466" s="208"/>
      <c r="BC466" s="208"/>
      <c r="BD466" s="210"/>
      <c r="BE466" s="208"/>
      <c r="BF466" s="208"/>
      <c r="BG466" s="208"/>
      <c r="BH466" s="208"/>
      <c r="BI466" s="208"/>
      <c r="BJ466" s="208"/>
      <c r="BK466" s="208"/>
      <c r="BL466" s="208"/>
      <c r="BM466" s="208"/>
      <c r="BN466" s="208"/>
      <c r="BO466" s="208"/>
      <c r="BP466" s="208"/>
      <c r="BQ466" s="208"/>
      <c r="BR466" s="208"/>
      <c r="BS466" s="208"/>
      <c r="BT466" s="208"/>
      <c r="BU466" s="208"/>
      <c r="BV466" s="208"/>
      <c r="BW466" s="208"/>
      <c r="BX466" s="208"/>
      <c r="BY466" s="208"/>
    </row>
    <row r="467" spans="1:77">
      <c r="A467" s="227"/>
      <c r="B467" s="208"/>
      <c r="C467" s="248"/>
      <c r="D467" s="248"/>
      <c r="E467" s="208"/>
      <c r="F467" s="208"/>
      <c r="G467" s="208"/>
      <c r="H467" s="208"/>
      <c r="I467" s="208"/>
      <c r="J467" s="208"/>
      <c r="K467" s="208"/>
      <c r="L467" s="208"/>
      <c r="M467" s="208"/>
      <c r="N467" s="208"/>
      <c r="O467" s="208"/>
      <c r="P467" s="208"/>
      <c r="Q467" s="208"/>
      <c r="R467" s="208"/>
      <c r="S467" s="208"/>
      <c r="T467" s="208"/>
      <c r="U467" s="208"/>
      <c r="V467" s="208"/>
      <c r="W467" s="208"/>
      <c r="X467" s="208"/>
      <c r="Y467" s="208"/>
      <c r="Z467" s="208"/>
      <c r="AA467" s="208"/>
      <c r="AB467" s="208"/>
      <c r="AC467" s="208"/>
      <c r="AD467" s="208"/>
      <c r="AE467" s="208"/>
      <c r="AF467" s="208"/>
      <c r="AG467" s="208"/>
      <c r="AH467" s="208"/>
      <c r="AI467" s="208"/>
      <c r="AJ467" s="208"/>
      <c r="AK467" s="208"/>
      <c r="AL467" s="208"/>
      <c r="AM467" s="208"/>
      <c r="AN467" s="208"/>
      <c r="AO467" s="208"/>
      <c r="AP467" s="208"/>
      <c r="AQ467" s="208"/>
      <c r="AR467" s="208"/>
      <c r="AS467" s="208"/>
      <c r="AT467" s="208"/>
      <c r="AU467" s="208"/>
      <c r="AV467" s="208"/>
      <c r="AW467" s="208"/>
      <c r="AX467" s="208"/>
      <c r="AY467" s="208"/>
      <c r="AZ467" s="209"/>
      <c r="BA467" s="208"/>
      <c r="BB467" s="208"/>
      <c r="BC467" s="208"/>
      <c r="BD467" s="210"/>
      <c r="BE467" s="208"/>
      <c r="BF467" s="208"/>
      <c r="BG467" s="208"/>
      <c r="BH467" s="208"/>
      <c r="BI467" s="208"/>
      <c r="BJ467" s="208"/>
      <c r="BK467" s="208"/>
      <c r="BL467" s="208"/>
      <c r="BM467" s="208"/>
      <c r="BN467" s="208"/>
      <c r="BO467" s="208"/>
      <c r="BP467" s="208"/>
      <c r="BQ467" s="208"/>
      <c r="BR467" s="208"/>
      <c r="BS467" s="208"/>
      <c r="BT467" s="208"/>
      <c r="BU467" s="208"/>
      <c r="BV467" s="208"/>
      <c r="BW467" s="208"/>
      <c r="BX467" s="208"/>
      <c r="BY467" s="208"/>
    </row>
    <row r="468" spans="1:77">
      <c r="A468" s="227"/>
      <c r="B468" s="208"/>
      <c r="C468" s="248"/>
      <c r="D468" s="248"/>
      <c r="E468" s="208"/>
      <c r="F468" s="208"/>
      <c r="G468" s="208"/>
      <c r="H468" s="208"/>
      <c r="I468" s="208"/>
      <c r="J468" s="208"/>
      <c r="K468" s="208"/>
      <c r="L468" s="208"/>
      <c r="M468" s="208"/>
      <c r="N468" s="208"/>
      <c r="O468" s="208"/>
      <c r="P468" s="208"/>
      <c r="Q468" s="208"/>
      <c r="R468" s="208"/>
      <c r="S468" s="208"/>
      <c r="T468" s="208"/>
      <c r="U468" s="208"/>
      <c r="V468" s="208"/>
      <c r="W468" s="208"/>
      <c r="X468" s="208"/>
      <c r="Y468" s="208"/>
      <c r="Z468" s="208"/>
      <c r="AA468" s="208"/>
      <c r="AB468" s="208"/>
      <c r="AC468" s="208"/>
      <c r="AD468" s="208"/>
      <c r="AE468" s="208"/>
      <c r="AF468" s="208"/>
      <c r="AG468" s="208"/>
      <c r="AH468" s="208"/>
      <c r="AI468" s="208"/>
      <c r="AJ468" s="208"/>
      <c r="AK468" s="208"/>
      <c r="AL468" s="208"/>
      <c r="AM468" s="208"/>
      <c r="AN468" s="208"/>
      <c r="AO468" s="208"/>
      <c r="AP468" s="208"/>
      <c r="AQ468" s="208"/>
      <c r="AR468" s="208"/>
      <c r="AS468" s="208"/>
      <c r="AT468" s="208"/>
      <c r="AU468" s="208"/>
      <c r="AV468" s="208"/>
      <c r="AW468" s="208"/>
      <c r="AX468" s="208"/>
      <c r="AY468" s="208"/>
      <c r="AZ468" s="209"/>
      <c r="BA468" s="208"/>
      <c r="BB468" s="208"/>
      <c r="BC468" s="208"/>
      <c r="BD468" s="210"/>
      <c r="BE468" s="208"/>
      <c r="BF468" s="208"/>
      <c r="BG468" s="208"/>
      <c r="BH468" s="208"/>
      <c r="BI468" s="208"/>
      <c r="BJ468" s="208"/>
      <c r="BK468" s="208"/>
      <c r="BL468" s="208"/>
      <c r="BM468" s="208"/>
      <c r="BN468" s="208"/>
      <c r="BO468" s="208"/>
      <c r="BP468" s="208"/>
      <c r="BQ468" s="208"/>
      <c r="BR468" s="208"/>
      <c r="BS468" s="208"/>
      <c r="BT468" s="208"/>
      <c r="BU468" s="208"/>
      <c r="BV468" s="208"/>
      <c r="BW468" s="208"/>
      <c r="BX468" s="208"/>
      <c r="BY468" s="208"/>
    </row>
    <row r="469" spans="1:77">
      <c r="A469" s="227"/>
      <c r="B469" s="208"/>
      <c r="C469" s="248"/>
      <c r="D469" s="248"/>
      <c r="E469" s="208"/>
      <c r="F469" s="208"/>
      <c r="G469" s="208"/>
      <c r="H469" s="208"/>
      <c r="I469" s="208"/>
      <c r="J469" s="208"/>
      <c r="K469" s="208"/>
      <c r="L469" s="208"/>
      <c r="M469" s="208"/>
      <c r="N469" s="208"/>
      <c r="O469" s="208"/>
      <c r="P469" s="208"/>
      <c r="Q469" s="208"/>
      <c r="R469" s="208"/>
      <c r="S469" s="208"/>
      <c r="T469" s="208"/>
      <c r="U469" s="208"/>
      <c r="V469" s="208"/>
      <c r="W469" s="208"/>
      <c r="X469" s="208"/>
      <c r="Y469" s="208"/>
      <c r="Z469" s="208"/>
      <c r="AA469" s="208"/>
      <c r="AB469" s="208"/>
      <c r="AC469" s="208"/>
      <c r="AD469" s="208"/>
      <c r="AE469" s="208"/>
      <c r="AF469" s="208"/>
      <c r="AG469" s="208"/>
      <c r="AH469" s="208"/>
      <c r="AI469" s="208"/>
      <c r="AJ469" s="208"/>
      <c r="AK469" s="208"/>
      <c r="AL469" s="208"/>
      <c r="AM469" s="208"/>
      <c r="AN469" s="208"/>
      <c r="AO469" s="208"/>
      <c r="AP469" s="208"/>
      <c r="AQ469" s="208"/>
      <c r="AR469" s="208"/>
      <c r="AS469" s="208"/>
      <c r="AT469" s="208"/>
      <c r="AU469" s="208"/>
      <c r="AV469" s="208"/>
      <c r="AW469" s="208"/>
      <c r="AX469" s="208"/>
      <c r="AY469" s="208"/>
      <c r="AZ469" s="209"/>
      <c r="BA469" s="208"/>
      <c r="BB469" s="208"/>
      <c r="BC469" s="208"/>
      <c r="BD469" s="210"/>
      <c r="BE469" s="208"/>
      <c r="BF469" s="208"/>
      <c r="BG469" s="208"/>
      <c r="BH469" s="208"/>
      <c r="BI469" s="208"/>
      <c r="BJ469" s="208"/>
      <c r="BK469" s="208"/>
      <c r="BL469" s="208"/>
      <c r="BM469" s="208"/>
      <c r="BN469" s="208"/>
      <c r="BO469" s="208"/>
      <c r="BP469" s="208"/>
      <c r="BQ469" s="208"/>
      <c r="BR469" s="208"/>
      <c r="BS469" s="208"/>
      <c r="BT469" s="208"/>
      <c r="BU469" s="208"/>
      <c r="BV469" s="208"/>
      <c r="BW469" s="208"/>
      <c r="BX469" s="208"/>
      <c r="BY469" s="208"/>
    </row>
    <row r="470" spans="1:77">
      <c r="A470" s="227"/>
      <c r="B470" s="208"/>
      <c r="C470" s="248"/>
      <c r="D470" s="248"/>
      <c r="E470" s="208"/>
      <c r="F470" s="208"/>
      <c r="G470" s="208"/>
      <c r="H470" s="208"/>
      <c r="I470" s="208"/>
      <c r="J470" s="208"/>
      <c r="K470" s="208"/>
      <c r="L470" s="208"/>
      <c r="M470" s="208"/>
      <c r="N470" s="208"/>
      <c r="O470" s="208"/>
      <c r="P470" s="208"/>
      <c r="Q470" s="208"/>
      <c r="R470" s="208"/>
      <c r="S470" s="208"/>
      <c r="T470" s="208"/>
      <c r="U470" s="208"/>
      <c r="V470" s="208"/>
      <c r="W470" s="208"/>
      <c r="X470" s="208"/>
      <c r="Y470" s="208"/>
      <c r="Z470" s="208"/>
      <c r="AA470" s="208"/>
      <c r="AB470" s="208"/>
      <c r="AC470" s="208"/>
      <c r="AD470" s="208"/>
      <c r="AE470" s="208"/>
      <c r="AF470" s="208"/>
      <c r="AG470" s="208"/>
      <c r="AH470" s="208"/>
      <c r="AI470" s="208"/>
      <c r="AJ470" s="208"/>
      <c r="AK470" s="208"/>
      <c r="AL470" s="208"/>
      <c r="AM470" s="208"/>
      <c r="AN470" s="208"/>
      <c r="AO470" s="208"/>
      <c r="AP470" s="208"/>
      <c r="AQ470" s="208"/>
      <c r="AR470" s="208"/>
      <c r="AS470" s="208"/>
      <c r="AT470" s="208"/>
      <c r="AU470" s="208"/>
      <c r="AV470" s="208"/>
      <c r="AW470" s="208"/>
      <c r="AX470" s="208"/>
      <c r="AY470" s="208"/>
      <c r="AZ470" s="209"/>
      <c r="BA470" s="208"/>
      <c r="BB470" s="208"/>
      <c r="BC470" s="208"/>
      <c r="BD470" s="210"/>
      <c r="BE470" s="208"/>
      <c r="BF470" s="208"/>
      <c r="BG470" s="208"/>
      <c r="BH470" s="208"/>
      <c r="BI470" s="208"/>
      <c r="BJ470" s="208"/>
      <c r="BK470" s="208"/>
      <c r="BL470" s="208"/>
      <c r="BM470" s="208"/>
      <c r="BN470" s="208"/>
      <c r="BO470" s="208"/>
      <c r="BP470" s="208"/>
      <c r="BQ470" s="208"/>
      <c r="BR470" s="208"/>
      <c r="BS470" s="208"/>
      <c r="BT470" s="208"/>
      <c r="BU470" s="208"/>
      <c r="BV470" s="208"/>
      <c r="BW470" s="208"/>
      <c r="BX470" s="208"/>
      <c r="BY470" s="208"/>
    </row>
    <row r="471" spans="1:77">
      <c r="A471" s="227"/>
      <c r="B471" s="208"/>
      <c r="C471" s="248"/>
      <c r="D471" s="248"/>
      <c r="E471" s="208"/>
      <c r="F471" s="208"/>
      <c r="G471" s="208"/>
      <c r="H471" s="208"/>
      <c r="I471" s="208"/>
      <c r="J471" s="208"/>
      <c r="K471" s="208"/>
      <c r="L471" s="208"/>
      <c r="M471" s="208"/>
      <c r="N471" s="208"/>
      <c r="O471" s="208"/>
      <c r="P471" s="208"/>
      <c r="Q471" s="208"/>
      <c r="R471" s="208"/>
      <c r="S471" s="208"/>
      <c r="T471" s="208"/>
      <c r="U471" s="208"/>
      <c r="V471" s="208"/>
      <c r="W471" s="208"/>
      <c r="X471" s="208"/>
      <c r="Y471" s="208"/>
      <c r="Z471" s="208"/>
      <c r="AA471" s="208"/>
      <c r="AB471" s="208"/>
      <c r="AC471" s="208"/>
      <c r="AD471" s="208"/>
      <c r="AE471" s="208"/>
      <c r="AF471" s="208"/>
      <c r="AG471" s="208"/>
      <c r="AH471" s="208"/>
      <c r="AI471" s="208"/>
      <c r="AJ471" s="208"/>
      <c r="AK471" s="208"/>
      <c r="AL471" s="208"/>
      <c r="AM471" s="208"/>
      <c r="AN471" s="208"/>
      <c r="AO471" s="208"/>
      <c r="AP471" s="208"/>
      <c r="AQ471" s="208"/>
      <c r="AR471" s="208"/>
      <c r="AS471" s="208"/>
      <c r="AT471" s="208"/>
      <c r="AU471" s="208"/>
      <c r="AV471" s="208"/>
      <c r="AW471" s="208"/>
      <c r="AX471" s="208"/>
      <c r="AY471" s="208"/>
      <c r="AZ471" s="209"/>
      <c r="BA471" s="208"/>
      <c r="BB471" s="208"/>
      <c r="BC471" s="208"/>
      <c r="BD471" s="210"/>
      <c r="BE471" s="208"/>
      <c r="BF471" s="208"/>
      <c r="BG471" s="208"/>
      <c r="BH471" s="208"/>
      <c r="BI471" s="208"/>
      <c r="BJ471" s="208"/>
      <c r="BK471" s="208"/>
      <c r="BL471" s="208"/>
      <c r="BM471" s="208"/>
      <c r="BN471" s="208"/>
      <c r="BO471" s="208"/>
      <c r="BP471" s="208"/>
      <c r="BQ471" s="208"/>
      <c r="BR471" s="208"/>
      <c r="BS471" s="208"/>
      <c r="BT471" s="208"/>
      <c r="BU471" s="208"/>
      <c r="BV471" s="208"/>
      <c r="BW471" s="208"/>
      <c r="BX471" s="208"/>
      <c r="BY471" s="208"/>
    </row>
    <row r="472" spans="1:77">
      <c r="A472" s="227"/>
      <c r="B472" s="208"/>
      <c r="C472" s="248"/>
      <c r="D472" s="248"/>
      <c r="E472" s="208"/>
      <c r="F472" s="208"/>
      <c r="G472" s="208"/>
      <c r="H472" s="208"/>
      <c r="I472" s="208"/>
      <c r="J472" s="208"/>
      <c r="K472" s="208"/>
      <c r="L472" s="208"/>
      <c r="M472" s="208"/>
      <c r="N472" s="208"/>
      <c r="O472" s="208"/>
      <c r="P472" s="208"/>
      <c r="Q472" s="208"/>
      <c r="R472" s="208"/>
      <c r="S472" s="208"/>
      <c r="T472" s="208"/>
      <c r="U472" s="208"/>
      <c r="V472" s="208"/>
      <c r="W472" s="208"/>
      <c r="X472" s="208"/>
      <c r="Y472" s="208"/>
      <c r="Z472" s="208"/>
      <c r="AA472" s="208"/>
      <c r="AB472" s="208"/>
      <c r="AC472" s="208"/>
      <c r="AD472" s="208"/>
      <c r="AE472" s="208"/>
      <c r="AF472" s="208"/>
      <c r="AG472" s="208"/>
      <c r="AH472" s="208"/>
      <c r="AI472" s="208"/>
      <c r="AJ472" s="208"/>
      <c r="AK472" s="208"/>
      <c r="AL472" s="208"/>
      <c r="AM472" s="208"/>
      <c r="AN472" s="208"/>
      <c r="AO472" s="208"/>
      <c r="AP472" s="208"/>
      <c r="AQ472" s="208"/>
      <c r="AR472" s="208"/>
      <c r="AS472" s="208"/>
      <c r="AT472" s="208"/>
      <c r="AU472" s="208"/>
      <c r="AV472" s="208"/>
      <c r="AW472" s="208"/>
      <c r="AX472" s="208"/>
      <c r="AY472" s="208"/>
      <c r="AZ472" s="209"/>
      <c r="BA472" s="208"/>
      <c r="BB472" s="208"/>
      <c r="BC472" s="208"/>
      <c r="BD472" s="210"/>
      <c r="BE472" s="208"/>
      <c r="BF472" s="208"/>
      <c r="BG472" s="208"/>
      <c r="BH472" s="208"/>
      <c r="BI472" s="208"/>
      <c r="BJ472" s="208"/>
      <c r="BK472" s="208"/>
      <c r="BL472" s="208"/>
      <c r="BM472" s="208"/>
      <c r="BN472" s="208"/>
      <c r="BO472" s="208"/>
      <c r="BP472" s="208"/>
      <c r="BQ472" s="208"/>
      <c r="BR472" s="208"/>
      <c r="BS472" s="208"/>
      <c r="BT472" s="208"/>
      <c r="BU472" s="208"/>
      <c r="BV472" s="208"/>
      <c r="BW472" s="208"/>
      <c r="BX472" s="208"/>
      <c r="BY472" s="208"/>
    </row>
    <row r="473" spans="1:77">
      <c r="A473" s="227"/>
      <c r="B473" s="208"/>
      <c r="C473" s="248"/>
      <c r="D473" s="248"/>
      <c r="E473" s="208"/>
      <c r="F473" s="208"/>
      <c r="G473" s="208"/>
      <c r="H473" s="208"/>
      <c r="I473" s="208"/>
      <c r="J473" s="208"/>
      <c r="K473" s="208"/>
      <c r="L473" s="208"/>
      <c r="M473" s="208"/>
      <c r="N473" s="208"/>
      <c r="O473" s="208"/>
      <c r="P473" s="208"/>
      <c r="Q473" s="208"/>
      <c r="R473" s="208"/>
      <c r="S473" s="208"/>
      <c r="T473" s="208"/>
      <c r="U473" s="208"/>
      <c r="V473" s="208"/>
      <c r="W473" s="208"/>
      <c r="X473" s="208"/>
      <c r="Y473" s="208"/>
      <c r="Z473" s="208"/>
      <c r="AA473" s="208"/>
      <c r="AB473" s="208"/>
      <c r="AC473" s="208"/>
      <c r="AD473" s="208"/>
      <c r="AE473" s="208"/>
      <c r="AF473" s="208"/>
      <c r="AG473" s="208"/>
      <c r="AH473" s="208"/>
      <c r="AI473" s="208"/>
      <c r="AJ473" s="208"/>
      <c r="AK473" s="208"/>
      <c r="AL473" s="208"/>
      <c r="AM473" s="208"/>
      <c r="AN473" s="208"/>
      <c r="AO473" s="208"/>
      <c r="AP473" s="208"/>
      <c r="AQ473" s="208"/>
      <c r="AR473" s="208"/>
      <c r="AS473" s="208"/>
      <c r="AT473" s="208"/>
      <c r="AU473" s="208"/>
      <c r="AV473" s="208"/>
      <c r="AW473" s="208"/>
      <c r="AX473" s="208"/>
      <c r="AY473" s="208"/>
      <c r="AZ473" s="209"/>
      <c r="BA473" s="208"/>
      <c r="BB473" s="208"/>
      <c r="BC473" s="208"/>
      <c r="BD473" s="210"/>
      <c r="BE473" s="208"/>
      <c r="BF473" s="208"/>
      <c r="BG473" s="208"/>
      <c r="BH473" s="208"/>
      <c r="BI473" s="208"/>
      <c r="BJ473" s="208"/>
      <c r="BK473" s="208"/>
      <c r="BL473" s="208"/>
      <c r="BM473" s="208"/>
      <c r="BN473" s="208"/>
      <c r="BO473" s="208"/>
      <c r="BP473" s="208"/>
      <c r="BQ473" s="208"/>
      <c r="BR473" s="208"/>
      <c r="BS473" s="208"/>
      <c r="BT473" s="208"/>
      <c r="BU473" s="208"/>
      <c r="BV473" s="208"/>
      <c r="BW473" s="208"/>
      <c r="BX473" s="208"/>
      <c r="BY473" s="208"/>
    </row>
    <row r="474" spans="1:77">
      <c r="A474" s="227"/>
      <c r="B474" s="208"/>
      <c r="C474" s="248"/>
      <c r="D474" s="248"/>
      <c r="E474" s="208"/>
      <c r="F474" s="208"/>
      <c r="G474" s="208"/>
      <c r="H474" s="208"/>
      <c r="I474" s="208"/>
      <c r="J474" s="208"/>
      <c r="K474" s="208"/>
      <c r="L474" s="208"/>
      <c r="M474" s="208"/>
      <c r="N474" s="208"/>
      <c r="O474" s="208"/>
      <c r="P474" s="208"/>
      <c r="Q474" s="208"/>
      <c r="R474" s="208"/>
      <c r="S474" s="208"/>
      <c r="T474" s="208"/>
      <c r="U474" s="208"/>
      <c r="V474" s="208"/>
      <c r="W474" s="208"/>
      <c r="X474" s="208"/>
      <c r="Y474" s="208"/>
      <c r="Z474" s="208"/>
      <c r="AA474" s="208"/>
      <c r="AB474" s="208"/>
      <c r="AC474" s="208"/>
      <c r="AD474" s="208"/>
      <c r="AE474" s="208"/>
      <c r="AF474" s="208"/>
      <c r="AG474" s="208"/>
      <c r="AH474" s="208"/>
      <c r="AI474" s="208"/>
      <c r="AJ474" s="208"/>
      <c r="AK474" s="208"/>
      <c r="AL474" s="208"/>
      <c r="AM474" s="208"/>
      <c r="AN474" s="208"/>
      <c r="AO474" s="208"/>
      <c r="AP474" s="208"/>
      <c r="AQ474" s="208"/>
      <c r="AR474" s="208"/>
      <c r="AS474" s="208"/>
      <c r="AT474" s="208"/>
      <c r="AU474" s="208"/>
      <c r="AV474" s="208"/>
      <c r="AW474" s="208"/>
      <c r="AX474" s="208"/>
      <c r="AY474" s="208"/>
      <c r="AZ474" s="209"/>
      <c r="BA474" s="208"/>
      <c r="BB474" s="208"/>
      <c r="BC474" s="208"/>
      <c r="BD474" s="210"/>
      <c r="BE474" s="208"/>
      <c r="BF474" s="208"/>
      <c r="BG474" s="208"/>
      <c r="BH474" s="208"/>
      <c r="BI474" s="208"/>
      <c r="BJ474" s="208"/>
      <c r="BK474" s="208"/>
      <c r="BL474" s="208"/>
      <c r="BM474" s="208"/>
      <c r="BN474" s="208"/>
      <c r="BO474" s="208"/>
      <c r="BP474" s="208"/>
      <c r="BQ474" s="208"/>
      <c r="BR474" s="208"/>
      <c r="BS474" s="208"/>
      <c r="BT474" s="208"/>
      <c r="BU474" s="208"/>
      <c r="BV474" s="208"/>
      <c r="BW474" s="208"/>
      <c r="BX474" s="208"/>
      <c r="BY474" s="208"/>
    </row>
    <row r="475" spans="1:77">
      <c r="A475" s="227"/>
      <c r="B475" s="208"/>
      <c r="C475" s="248"/>
      <c r="D475" s="248"/>
      <c r="E475" s="208"/>
      <c r="F475" s="208"/>
      <c r="G475" s="208"/>
      <c r="H475" s="208"/>
      <c r="I475" s="208"/>
      <c r="J475" s="208"/>
      <c r="K475" s="208"/>
      <c r="L475" s="208"/>
      <c r="M475" s="208"/>
      <c r="N475" s="208"/>
      <c r="O475" s="208"/>
      <c r="P475" s="208"/>
      <c r="Q475" s="208"/>
      <c r="R475" s="208"/>
      <c r="S475" s="208"/>
      <c r="T475" s="208"/>
      <c r="U475" s="208"/>
      <c r="V475" s="208"/>
      <c r="W475" s="208"/>
      <c r="X475" s="208"/>
      <c r="Y475" s="208"/>
      <c r="Z475" s="208"/>
      <c r="AA475" s="208"/>
      <c r="AB475" s="208"/>
      <c r="AC475" s="208"/>
      <c r="AD475" s="208"/>
      <c r="AE475" s="208"/>
      <c r="AF475" s="208"/>
      <c r="AG475" s="208"/>
      <c r="AH475" s="208"/>
      <c r="AI475" s="208"/>
      <c r="AJ475" s="208"/>
      <c r="AK475" s="208"/>
      <c r="AL475" s="208"/>
      <c r="AM475" s="208"/>
      <c r="AN475" s="208"/>
      <c r="AO475" s="208"/>
      <c r="AP475" s="208"/>
      <c r="AQ475" s="208"/>
      <c r="AR475" s="208"/>
      <c r="AS475" s="208"/>
      <c r="AT475" s="208"/>
      <c r="AU475" s="208"/>
      <c r="AV475" s="208"/>
      <c r="AW475" s="208"/>
      <c r="AX475" s="208"/>
      <c r="AY475" s="208"/>
      <c r="AZ475" s="209"/>
      <c r="BA475" s="208"/>
      <c r="BB475" s="208"/>
      <c r="BC475" s="208"/>
      <c r="BD475" s="210"/>
      <c r="BE475" s="208"/>
      <c r="BF475" s="208"/>
      <c r="BG475" s="208"/>
      <c r="BH475" s="208"/>
      <c r="BI475" s="208"/>
      <c r="BJ475" s="208"/>
      <c r="BK475" s="208"/>
      <c r="BL475" s="208"/>
      <c r="BM475" s="208"/>
      <c r="BN475" s="208"/>
      <c r="BO475" s="208"/>
      <c r="BP475" s="208"/>
      <c r="BQ475" s="208"/>
      <c r="BR475" s="208"/>
      <c r="BS475" s="208"/>
      <c r="BT475" s="208"/>
      <c r="BU475" s="208"/>
      <c r="BV475" s="208"/>
      <c r="BW475" s="208"/>
      <c r="BX475" s="208"/>
      <c r="BY475" s="208"/>
    </row>
    <row r="476" spans="1:77">
      <c r="A476" s="227"/>
      <c r="B476" s="208"/>
      <c r="C476" s="248"/>
      <c r="D476" s="248"/>
      <c r="E476" s="208"/>
      <c r="F476" s="208"/>
      <c r="G476" s="208"/>
      <c r="H476" s="208"/>
      <c r="I476" s="208"/>
      <c r="J476" s="208"/>
      <c r="K476" s="208"/>
      <c r="L476" s="208"/>
      <c r="M476" s="208"/>
      <c r="N476" s="208"/>
      <c r="O476" s="208"/>
      <c r="P476" s="208"/>
      <c r="Q476" s="208"/>
      <c r="R476" s="208"/>
      <c r="S476" s="208"/>
      <c r="T476" s="208"/>
      <c r="U476" s="208"/>
      <c r="V476" s="208"/>
      <c r="W476" s="208"/>
      <c r="X476" s="208"/>
      <c r="Y476" s="208"/>
      <c r="Z476" s="208"/>
      <c r="AA476" s="208"/>
      <c r="AB476" s="208"/>
      <c r="AC476" s="208"/>
      <c r="AD476" s="208"/>
      <c r="AE476" s="208"/>
      <c r="AF476" s="208"/>
      <c r="AG476" s="208"/>
      <c r="AH476" s="208"/>
      <c r="AI476" s="208"/>
      <c r="AJ476" s="208"/>
      <c r="AK476" s="208"/>
      <c r="AL476" s="208"/>
      <c r="AM476" s="208"/>
      <c r="AN476" s="208"/>
      <c r="AO476" s="208"/>
      <c r="AP476" s="208"/>
      <c r="AQ476" s="208"/>
      <c r="AR476" s="208"/>
      <c r="AS476" s="208"/>
      <c r="AT476" s="208"/>
      <c r="AU476" s="208"/>
      <c r="AV476" s="208"/>
      <c r="AW476" s="208"/>
      <c r="AX476" s="208"/>
      <c r="AY476" s="208"/>
      <c r="AZ476" s="209"/>
      <c r="BA476" s="208"/>
      <c r="BB476" s="208"/>
      <c r="BC476" s="208"/>
      <c r="BD476" s="210"/>
      <c r="BE476" s="208"/>
      <c r="BF476" s="208"/>
      <c r="BG476" s="208"/>
      <c r="BH476" s="208"/>
      <c r="BI476" s="208"/>
      <c r="BJ476" s="208"/>
      <c r="BK476" s="208"/>
      <c r="BL476" s="208"/>
      <c r="BM476" s="208"/>
      <c r="BN476" s="208"/>
      <c r="BO476" s="208"/>
      <c r="BP476" s="208"/>
      <c r="BQ476" s="208"/>
      <c r="BR476" s="208"/>
      <c r="BS476" s="208"/>
      <c r="BT476" s="208"/>
      <c r="BU476" s="208"/>
      <c r="BV476" s="208"/>
      <c r="BW476" s="208"/>
      <c r="BX476" s="208"/>
      <c r="BY476" s="208"/>
    </row>
    <row r="477" spans="1:77">
      <c r="A477" s="227"/>
      <c r="B477" s="208"/>
      <c r="C477" s="248"/>
      <c r="D477" s="248"/>
      <c r="E477" s="208"/>
      <c r="F477" s="208"/>
      <c r="G477" s="208"/>
      <c r="H477" s="208"/>
      <c r="I477" s="208"/>
      <c r="J477" s="208"/>
      <c r="K477" s="208"/>
      <c r="L477" s="208"/>
      <c r="M477" s="208"/>
      <c r="N477" s="208"/>
      <c r="O477" s="208"/>
      <c r="P477" s="208"/>
      <c r="Q477" s="208"/>
      <c r="R477" s="208"/>
      <c r="S477" s="208"/>
      <c r="T477" s="208"/>
      <c r="U477" s="208"/>
      <c r="V477" s="208"/>
      <c r="W477" s="208"/>
      <c r="X477" s="208"/>
      <c r="Y477" s="208"/>
      <c r="Z477" s="208"/>
      <c r="AA477" s="208"/>
      <c r="AB477" s="208"/>
      <c r="AC477" s="208"/>
      <c r="AD477" s="208"/>
      <c r="AE477" s="208"/>
      <c r="AF477" s="208"/>
      <c r="AG477" s="208"/>
      <c r="AH477" s="208"/>
      <c r="AI477" s="208"/>
      <c r="AJ477" s="208"/>
      <c r="AK477" s="208"/>
      <c r="AL477" s="208"/>
      <c r="AM477" s="208"/>
      <c r="AN477" s="208"/>
      <c r="AO477" s="208"/>
      <c r="AP477" s="208"/>
      <c r="AQ477" s="208"/>
      <c r="AR477" s="208"/>
      <c r="AS477" s="208"/>
      <c r="AT477" s="208"/>
      <c r="AU477" s="208"/>
      <c r="AV477" s="208"/>
      <c r="AW477" s="208"/>
      <c r="AX477" s="208"/>
      <c r="AY477" s="208"/>
      <c r="AZ477" s="209"/>
      <c r="BA477" s="208"/>
      <c r="BB477" s="208"/>
      <c r="BC477" s="208"/>
      <c r="BD477" s="210"/>
      <c r="BE477" s="208"/>
      <c r="BF477" s="208"/>
      <c r="BG477" s="208"/>
      <c r="BH477" s="208"/>
      <c r="BI477" s="208"/>
      <c r="BJ477" s="208"/>
      <c r="BK477" s="208"/>
      <c r="BL477" s="208"/>
      <c r="BM477" s="208"/>
      <c r="BN477" s="208"/>
      <c r="BO477" s="208"/>
      <c r="BP477" s="208"/>
      <c r="BQ477" s="208"/>
      <c r="BR477" s="208"/>
      <c r="BS477" s="208"/>
      <c r="BT477" s="208"/>
      <c r="BU477" s="208"/>
      <c r="BV477" s="208"/>
      <c r="BW477" s="208"/>
      <c r="BX477" s="208"/>
      <c r="BY477" s="208"/>
    </row>
    <row r="478" spans="1:77">
      <c r="A478" s="227"/>
      <c r="B478" s="208"/>
      <c r="C478" s="248"/>
      <c r="D478" s="248"/>
      <c r="E478" s="208"/>
      <c r="F478" s="208"/>
      <c r="G478" s="208"/>
      <c r="H478" s="208"/>
      <c r="I478" s="208"/>
      <c r="J478" s="208"/>
      <c r="K478" s="208"/>
      <c r="L478" s="208"/>
      <c r="M478" s="208"/>
      <c r="N478" s="208"/>
      <c r="O478" s="208"/>
      <c r="P478" s="208"/>
      <c r="Q478" s="208"/>
      <c r="R478" s="208"/>
      <c r="S478" s="208"/>
      <c r="T478" s="208"/>
      <c r="U478" s="208"/>
      <c r="V478" s="208"/>
      <c r="W478" s="208"/>
      <c r="X478" s="208"/>
      <c r="Y478" s="208"/>
      <c r="Z478" s="208"/>
      <c r="AA478" s="208"/>
      <c r="AB478" s="208"/>
      <c r="AC478" s="208"/>
      <c r="AD478" s="208"/>
      <c r="AE478" s="208"/>
      <c r="AF478" s="208"/>
      <c r="AG478" s="208"/>
      <c r="AH478" s="208"/>
      <c r="AI478" s="208"/>
      <c r="AJ478" s="208"/>
      <c r="AK478" s="208"/>
      <c r="AL478" s="208"/>
      <c r="AM478" s="208"/>
      <c r="AN478" s="208"/>
      <c r="AO478" s="208"/>
      <c r="AP478" s="208"/>
      <c r="AQ478" s="208"/>
      <c r="AR478" s="208"/>
      <c r="AS478" s="208"/>
      <c r="AT478" s="208"/>
      <c r="AU478" s="208"/>
      <c r="AV478" s="208"/>
      <c r="AW478" s="208"/>
      <c r="AX478" s="208"/>
      <c r="AY478" s="208"/>
      <c r="AZ478" s="209"/>
      <c r="BA478" s="208"/>
      <c r="BB478" s="208"/>
      <c r="BC478" s="208"/>
      <c r="BD478" s="210"/>
      <c r="BE478" s="208"/>
      <c r="BF478" s="208"/>
      <c r="BG478" s="208"/>
      <c r="BH478" s="208"/>
      <c r="BI478" s="208"/>
      <c r="BJ478" s="208"/>
      <c r="BK478" s="208"/>
      <c r="BL478" s="208"/>
      <c r="BM478" s="208"/>
      <c r="BN478" s="208"/>
      <c r="BO478" s="208"/>
      <c r="BP478" s="208"/>
      <c r="BQ478" s="208"/>
      <c r="BR478" s="208"/>
      <c r="BS478" s="208"/>
      <c r="BT478" s="208"/>
      <c r="BU478" s="208"/>
      <c r="BV478" s="208"/>
      <c r="BW478" s="208"/>
      <c r="BX478" s="208"/>
      <c r="BY478" s="208"/>
    </row>
    <row r="479" spans="1:77">
      <c r="A479" s="227"/>
      <c r="B479" s="208"/>
      <c r="C479" s="248"/>
      <c r="D479" s="248"/>
      <c r="E479" s="208"/>
      <c r="F479" s="208"/>
      <c r="G479" s="208"/>
      <c r="H479" s="208"/>
      <c r="I479" s="208"/>
      <c r="J479" s="208"/>
      <c r="K479" s="208"/>
      <c r="L479" s="208"/>
      <c r="M479" s="208"/>
      <c r="N479" s="208"/>
      <c r="O479" s="208"/>
      <c r="P479" s="208"/>
      <c r="Q479" s="208"/>
      <c r="R479" s="208"/>
      <c r="S479" s="208"/>
      <c r="T479" s="208"/>
      <c r="U479" s="208"/>
      <c r="V479" s="208"/>
      <c r="W479" s="208"/>
      <c r="X479" s="208"/>
      <c r="Y479" s="208"/>
      <c r="Z479" s="208"/>
      <c r="AA479" s="208"/>
      <c r="AB479" s="208"/>
      <c r="AC479" s="208"/>
      <c r="AD479" s="208"/>
      <c r="AE479" s="208"/>
      <c r="AF479" s="208"/>
      <c r="AG479" s="208"/>
      <c r="AH479" s="208"/>
      <c r="AI479" s="208"/>
      <c r="AJ479" s="208"/>
      <c r="AK479" s="208"/>
      <c r="AL479" s="208"/>
      <c r="AM479" s="208"/>
      <c r="AN479" s="208"/>
      <c r="AO479" s="208"/>
      <c r="AP479" s="208"/>
      <c r="AQ479" s="208"/>
      <c r="AR479" s="208"/>
      <c r="AS479" s="208"/>
      <c r="AT479" s="208"/>
      <c r="AU479" s="208"/>
      <c r="AV479" s="208"/>
      <c r="AW479" s="208"/>
      <c r="AX479" s="208"/>
      <c r="AY479" s="208"/>
      <c r="AZ479" s="209"/>
      <c r="BA479" s="208"/>
      <c r="BB479" s="208"/>
      <c r="BC479" s="208"/>
      <c r="BD479" s="210"/>
      <c r="BE479" s="208"/>
      <c r="BF479" s="208"/>
      <c r="BG479" s="208"/>
      <c r="BH479" s="208"/>
      <c r="BI479" s="208"/>
      <c r="BJ479" s="208"/>
      <c r="BK479" s="208"/>
      <c r="BL479" s="208"/>
      <c r="BM479" s="208"/>
      <c r="BN479" s="208"/>
      <c r="BO479" s="208"/>
      <c r="BP479" s="208"/>
      <c r="BQ479" s="208"/>
      <c r="BR479" s="208"/>
      <c r="BS479" s="208"/>
      <c r="BT479" s="208"/>
      <c r="BU479" s="208"/>
      <c r="BV479" s="208"/>
      <c r="BW479" s="208"/>
      <c r="BX479" s="208"/>
      <c r="BY479" s="208"/>
    </row>
    <row r="480" spans="1:77">
      <c r="A480" s="227"/>
      <c r="B480" s="208"/>
      <c r="C480" s="248"/>
      <c r="D480" s="248"/>
      <c r="E480" s="208"/>
      <c r="F480" s="208"/>
      <c r="G480" s="208"/>
      <c r="H480" s="208"/>
      <c r="I480" s="208"/>
      <c r="J480" s="208"/>
      <c r="K480" s="208"/>
      <c r="L480" s="208"/>
      <c r="M480" s="208"/>
      <c r="N480" s="208"/>
      <c r="O480" s="208"/>
      <c r="P480" s="208"/>
      <c r="Q480" s="208"/>
      <c r="R480" s="208"/>
      <c r="S480" s="208"/>
      <c r="T480" s="208"/>
      <c r="U480" s="208"/>
      <c r="V480" s="208"/>
      <c r="W480" s="208"/>
      <c r="X480" s="208"/>
      <c r="Y480" s="208"/>
      <c r="Z480" s="208"/>
      <c r="AA480" s="208"/>
      <c r="AB480" s="208"/>
      <c r="AC480" s="208"/>
      <c r="AD480" s="208"/>
      <c r="AE480" s="208"/>
      <c r="AF480" s="208"/>
      <c r="AG480" s="208"/>
      <c r="AH480" s="208"/>
      <c r="AI480" s="208"/>
      <c r="AJ480" s="208"/>
      <c r="AK480" s="208"/>
      <c r="AL480" s="208"/>
      <c r="AM480" s="208"/>
      <c r="AN480" s="208"/>
      <c r="AO480" s="208"/>
      <c r="AP480" s="208"/>
      <c r="AQ480" s="208"/>
      <c r="AR480" s="208"/>
      <c r="AS480" s="208"/>
      <c r="AT480" s="208"/>
      <c r="AU480" s="208"/>
      <c r="AV480" s="208"/>
      <c r="AW480" s="208"/>
      <c r="AX480" s="208"/>
      <c r="AY480" s="208"/>
      <c r="AZ480" s="209"/>
      <c r="BA480" s="208"/>
      <c r="BB480" s="208"/>
      <c r="BC480" s="208"/>
      <c r="BD480" s="210"/>
      <c r="BE480" s="208"/>
      <c r="BF480" s="208"/>
      <c r="BG480" s="208"/>
      <c r="BH480" s="208"/>
      <c r="BI480" s="208"/>
      <c r="BJ480" s="208"/>
      <c r="BK480" s="208"/>
      <c r="BL480" s="208"/>
      <c r="BM480" s="208"/>
      <c r="BN480" s="208"/>
      <c r="BO480" s="208"/>
      <c r="BP480" s="208"/>
      <c r="BQ480" s="208"/>
      <c r="BR480" s="208"/>
      <c r="BS480" s="208"/>
      <c r="BT480" s="208"/>
      <c r="BU480" s="208"/>
      <c r="BV480" s="208"/>
      <c r="BW480" s="208"/>
      <c r="BX480" s="208"/>
      <c r="BY480" s="208"/>
    </row>
    <row r="481" spans="1:77">
      <c r="A481" s="227"/>
      <c r="B481" s="208"/>
      <c r="C481" s="248"/>
      <c r="D481" s="248"/>
      <c r="E481" s="208"/>
      <c r="F481" s="208"/>
      <c r="G481" s="208"/>
      <c r="H481" s="208"/>
      <c r="I481" s="208"/>
      <c r="J481" s="208"/>
      <c r="K481" s="208"/>
      <c r="L481" s="208"/>
      <c r="M481" s="208"/>
      <c r="N481" s="208"/>
      <c r="O481" s="208"/>
      <c r="P481" s="208"/>
      <c r="Q481" s="208"/>
      <c r="R481" s="208"/>
      <c r="S481" s="208"/>
      <c r="T481" s="208"/>
      <c r="U481" s="208"/>
      <c r="V481" s="208"/>
      <c r="W481" s="208"/>
      <c r="X481" s="208"/>
      <c r="Y481" s="208"/>
      <c r="Z481" s="208"/>
      <c r="AA481" s="208"/>
      <c r="AB481" s="208"/>
      <c r="AC481" s="208"/>
      <c r="AD481" s="208"/>
      <c r="AE481" s="208"/>
      <c r="AF481" s="208"/>
      <c r="AG481" s="208"/>
      <c r="AH481" s="208"/>
      <c r="AI481" s="208"/>
      <c r="AJ481" s="208"/>
      <c r="AK481" s="208"/>
      <c r="AL481" s="208"/>
      <c r="AM481" s="208"/>
      <c r="AN481" s="208"/>
      <c r="AO481" s="208"/>
      <c r="AP481" s="208"/>
      <c r="AQ481" s="208"/>
      <c r="AR481" s="208"/>
      <c r="AS481" s="208"/>
      <c r="AT481" s="208"/>
      <c r="AU481" s="208"/>
      <c r="AV481" s="208"/>
      <c r="AW481" s="208"/>
      <c r="AX481" s="208"/>
      <c r="AY481" s="208"/>
      <c r="AZ481" s="209"/>
      <c r="BA481" s="208"/>
      <c r="BB481" s="208"/>
      <c r="BC481" s="208"/>
      <c r="BD481" s="210"/>
      <c r="BE481" s="208"/>
      <c r="BF481" s="208"/>
      <c r="BG481" s="208"/>
      <c r="BH481" s="208"/>
      <c r="BI481" s="208"/>
      <c r="BJ481" s="208"/>
      <c r="BK481" s="208"/>
      <c r="BL481" s="208"/>
      <c r="BM481" s="208"/>
      <c r="BN481" s="208"/>
      <c r="BO481" s="208"/>
      <c r="BP481" s="208"/>
      <c r="BQ481" s="208"/>
      <c r="BR481" s="208"/>
      <c r="BS481" s="208"/>
      <c r="BT481" s="208"/>
      <c r="BU481" s="208"/>
      <c r="BV481" s="208"/>
      <c r="BW481" s="208"/>
      <c r="BX481" s="208"/>
      <c r="BY481" s="208"/>
    </row>
    <row r="482" spans="1:77">
      <c r="A482" s="227"/>
      <c r="B482" s="208"/>
      <c r="C482" s="248"/>
      <c r="D482" s="248"/>
      <c r="E482" s="208"/>
      <c r="F482" s="208"/>
      <c r="G482" s="208"/>
      <c r="H482" s="208"/>
      <c r="I482" s="208"/>
      <c r="J482" s="208"/>
      <c r="K482" s="208"/>
      <c r="L482" s="208"/>
      <c r="M482" s="208"/>
      <c r="N482" s="208"/>
      <c r="O482" s="208"/>
      <c r="P482" s="208"/>
      <c r="Q482" s="208"/>
      <c r="R482" s="208"/>
      <c r="S482" s="208"/>
      <c r="T482" s="208"/>
      <c r="U482" s="208"/>
      <c r="V482" s="208"/>
      <c r="W482" s="208"/>
      <c r="X482" s="208"/>
      <c r="Y482" s="208"/>
      <c r="Z482" s="208"/>
      <c r="AA482" s="208"/>
      <c r="AB482" s="208"/>
      <c r="AC482" s="208"/>
      <c r="AD482" s="208"/>
      <c r="AE482" s="208"/>
      <c r="AF482" s="208"/>
      <c r="AG482" s="208"/>
      <c r="AH482" s="208"/>
      <c r="AI482" s="208"/>
      <c r="AJ482" s="208"/>
      <c r="AK482" s="208"/>
      <c r="AL482" s="208"/>
      <c r="AM482" s="208"/>
      <c r="AN482" s="208"/>
      <c r="AO482" s="208"/>
      <c r="AP482" s="208"/>
      <c r="AQ482" s="208"/>
      <c r="AR482" s="208"/>
      <c r="AS482" s="208"/>
      <c r="AT482" s="208"/>
      <c r="AU482" s="208"/>
      <c r="AV482" s="208"/>
      <c r="AW482" s="208"/>
      <c r="AX482" s="208"/>
      <c r="AY482" s="208"/>
      <c r="AZ482" s="209"/>
      <c r="BA482" s="208"/>
      <c r="BB482" s="208"/>
      <c r="BC482" s="208"/>
      <c r="BD482" s="210"/>
      <c r="BE482" s="208"/>
      <c r="BF482" s="208"/>
      <c r="BG482" s="208"/>
      <c r="BH482" s="208"/>
      <c r="BI482" s="208"/>
      <c r="BJ482" s="208"/>
      <c r="BK482" s="208"/>
      <c r="BL482" s="208"/>
      <c r="BM482" s="208"/>
      <c r="BN482" s="208"/>
      <c r="BO482" s="208"/>
      <c r="BP482" s="208"/>
      <c r="BQ482" s="208"/>
      <c r="BR482" s="208"/>
      <c r="BS482" s="208"/>
      <c r="BT482" s="208"/>
      <c r="BU482" s="208"/>
      <c r="BV482" s="208"/>
      <c r="BW482" s="208"/>
      <c r="BX482" s="208"/>
      <c r="BY482" s="208"/>
    </row>
    <row r="483" spans="1:77">
      <c r="A483" s="227"/>
      <c r="B483" s="208"/>
      <c r="C483" s="248"/>
      <c r="D483" s="248"/>
      <c r="E483" s="208"/>
      <c r="F483" s="208"/>
      <c r="G483" s="208"/>
      <c r="H483" s="208"/>
      <c r="I483" s="208"/>
      <c r="J483" s="208"/>
      <c r="K483" s="208"/>
      <c r="L483" s="208"/>
      <c r="M483" s="208"/>
      <c r="N483" s="208"/>
      <c r="O483" s="208"/>
      <c r="P483" s="208"/>
      <c r="Q483" s="208"/>
      <c r="R483" s="208"/>
      <c r="S483" s="208"/>
      <c r="T483" s="208"/>
      <c r="U483" s="208"/>
      <c r="V483" s="208"/>
      <c r="W483" s="208"/>
      <c r="X483" s="208"/>
      <c r="Y483" s="208"/>
      <c r="Z483" s="208"/>
      <c r="AA483" s="208"/>
      <c r="AB483" s="208"/>
      <c r="AC483" s="208"/>
      <c r="AD483" s="208"/>
      <c r="AE483" s="208"/>
      <c r="AF483" s="208"/>
      <c r="AG483" s="208"/>
      <c r="AH483" s="208"/>
      <c r="AI483" s="208"/>
      <c r="AJ483" s="208"/>
      <c r="AK483" s="208"/>
      <c r="AL483" s="208"/>
      <c r="AM483" s="208"/>
      <c r="AN483" s="208"/>
      <c r="AO483" s="208"/>
      <c r="AP483" s="208"/>
      <c r="AQ483" s="208"/>
      <c r="AR483" s="208"/>
      <c r="AS483" s="208"/>
      <c r="AT483" s="208"/>
      <c r="AU483" s="208"/>
      <c r="AV483" s="208"/>
      <c r="AW483" s="208"/>
      <c r="AX483" s="208"/>
      <c r="AY483" s="208"/>
      <c r="AZ483" s="209"/>
      <c r="BA483" s="208"/>
      <c r="BB483" s="208"/>
      <c r="BC483" s="208"/>
      <c r="BD483" s="210"/>
      <c r="BE483" s="208"/>
      <c r="BF483" s="208"/>
      <c r="BG483" s="208"/>
      <c r="BH483" s="208"/>
      <c r="BI483" s="208"/>
      <c r="BJ483" s="208"/>
      <c r="BK483" s="208"/>
      <c r="BL483" s="208"/>
      <c r="BM483" s="208"/>
      <c r="BN483" s="208"/>
      <c r="BO483" s="208"/>
      <c r="BP483" s="208"/>
      <c r="BQ483" s="208"/>
      <c r="BR483" s="208"/>
      <c r="BS483" s="208"/>
      <c r="BT483" s="208"/>
      <c r="BU483" s="208"/>
      <c r="BV483" s="208"/>
      <c r="BW483" s="208"/>
      <c r="BX483" s="208"/>
      <c r="BY483" s="208"/>
    </row>
    <row r="484" spans="1:77">
      <c r="A484" s="227"/>
      <c r="B484" s="208"/>
      <c r="C484" s="248"/>
      <c r="D484" s="248"/>
      <c r="E484" s="208"/>
      <c r="F484" s="208"/>
      <c r="G484" s="208"/>
      <c r="H484" s="208"/>
      <c r="I484" s="208"/>
      <c r="J484" s="208"/>
      <c r="K484" s="208"/>
      <c r="L484" s="208"/>
      <c r="M484" s="208"/>
      <c r="N484" s="208"/>
      <c r="O484" s="208"/>
      <c r="P484" s="208"/>
      <c r="Q484" s="208"/>
      <c r="R484" s="208"/>
      <c r="S484" s="208"/>
      <c r="T484" s="208"/>
      <c r="U484" s="208"/>
      <c r="V484" s="208"/>
      <c r="W484" s="208"/>
      <c r="X484" s="208"/>
      <c r="Y484" s="208"/>
      <c r="Z484" s="208"/>
      <c r="AA484" s="208"/>
      <c r="AB484" s="208"/>
      <c r="AC484" s="208"/>
      <c r="AD484" s="208"/>
      <c r="AE484" s="208"/>
      <c r="AF484" s="208"/>
      <c r="AG484" s="208"/>
      <c r="AH484" s="208"/>
      <c r="AI484" s="208"/>
      <c r="AJ484" s="208"/>
      <c r="AK484" s="208"/>
      <c r="AL484" s="208"/>
      <c r="AM484" s="208"/>
      <c r="AN484" s="208"/>
      <c r="AO484" s="208"/>
      <c r="AP484" s="208"/>
      <c r="AQ484" s="208"/>
      <c r="AR484" s="208"/>
      <c r="AS484" s="208"/>
      <c r="AT484" s="208"/>
      <c r="AU484" s="208"/>
      <c r="AV484" s="208"/>
      <c r="AW484" s="208"/>
      <c r="AX484" s="208"/>
      <c r="AY484" s="208"/>
      <c r="AZ484" s="209"/>
      <c r="BA484" s="208"/>
      <c r="BB484" s="208"/>
      <c r="BC484" s="208"/>
      <c r="BD484" s="210"/>
      <c r="BE484" s="208"/>
      <c r="BF484" s="208"/>
      <c r="BG484" s="208"/>
      <c r="BH484" s="208"/>
      <c r="BI484" s="208"/>
      <c r="BJ484" s="208"/>
      <c r="BK484" s="208"/>
      <c r="BL484" s="208"/>
      <c r="BM484" s="208"/>
      <c r="BN484" s="208"/>
      <c r="BO484" s="208"/>
      <c r="BP484" s="208"/>
      <c r="BQ484" s="208"/>
      <c r="BR484" s="208"/>
      <c r="BS484" s="208"/>
      <c r="BT484" s="208"/>
      <c r="BU484" s="208"/>
      <c r="BV484" s="208"/>
      <c r="BW484" s="208"/>
      <c r="BX484" s="208"/>
      <c r="BY484" s="208"/>
    </row>
    <row r="485" spans="1:77">
      <c r="A485" s="227"/>
      <c r="B485" s="208"/>
      <c r="C485" s="248"/>
      <c r="D485" s="248"/>
      <c r="E485" s="208"/>
      <c r="F485" s="208"/>
      <c r="G485" s="208"/>
      <c r="H485" s="208"/>
      <c r="I485" s="208"/>
      <c r="J485" s="208"/>
      <c r="K485" s="208"/>
      <c r="L485" s="208"/>
      <c r="M485" s="208"/>
      <c r="N485" s="208"/>
      <c r="O485" s="208"/>
      <c r="P485" s="208"/>
      <c r="Q485" s="208"/>
      <c r="R485" s="208"/>
      <c r="S485" s="208"/>
      <c r="T485" s="208"/>
      <c r="U485" s="208"/>
      <c r="V485" s="208"/>
      <c r="W485" s="208"/>
      <c r="X485" s="208"/>
      <c r="Y485" s="208"/>
      <c r="Z485" s="208"/>
      <c r="AA485" s="208"/>
      <c r="AB485" s="208"/>
      <c r="AC485" s="208"/>
      <c r="AD485" s="208"/>
      <c r="AE485" s="208"/>
      <c r="AF485" s="208"/>
      <c r="AG485" s="208"/>
      <c r="AH485" s="208"/>
      <c r="AI485" s="208"/>
      <c r="AJ485" s="208"/>
      <c r="AK485" s="208"/>
      <c r="AL485" s="208"/>
      <c r="AM485" s="208"/>
      <c r="AN485" s="208"/>
      <c r="AO485" s="208"/>
      <c r="AP485" s="208"/>
      <c r="AQ485" s="208"/>
      <c r="AR485" s="208"/>
      <c r="AS485" s="208"/>
      <c r="AT485" s="208"/>
      <c r="AU485" s="208"/>
      <c r="AV485" s="208"/>
      <c r="AW485" s="208"/>
      <c r="AX485" s="208"/>
      <c r="AY485" s="208"/>
      <c r="AZ485" s="209"/>
      <c r="BA485" s="208"/>
      <c r="BB485" s="208"/>
      <c r="BC485" s="208"/>
      <c r="BD485" s="210"/>
      <c r="BE485" s="208"/>
      <c r="BF485" s="208"/>
      <c r="BG485" s="208"/>
      <c r="BH485" s="208"/>
      <c r="BI485" s="208"/>
      <c r="BJ485" s="208"/>
      <c r="BK485" s="208"/>
      <c r="BL485" s="208"/>
      <c r="BM485" s="208"/>
      <c r="BN485" s="208"/>
      <c r="BO485" s="208"/>
      <c r="BP485" s="208"/>
      <c r="BQ485" s="208"/>
      <c r="BR485" s="208"/>
      <c r="BS485" s="208"/>
      <c r="BT485" s="208"/>
      <c r="BU485" s="208"/>
      <c r="BV485" s="208"/>
      <c r="BW485" s="208"/>
      <c r="BX485" s="208"/>
      <c r="BY485" s="208"/>
    </row>
    <row r="486" spans="1:77">
      <c r="A486" s="227"/>
      <c r="B486" s="208"/>
      <c r="C486" s="248"/>
      <c r="D486" s="248"/>
      <c r="E486" s="208"/>
      <c r="F486" s="208"/>
      <c r="G486" s="208"/>
      <c r="H486" s="208"/>
      <c r="I486" s="208"/>
      <c r="J486" s="208"/>
      <c r="K486" s="208"/>
      <c r="L486" s="208"/>
      <c r="M486" s="208"/>
      <c r="N486" s="208"/>
      <c r="O486" s="208"/>
      <c r="P486" s="208"/>
      <c r="Q486" s="208"/>
      <c r="R486" s="208"/>
      <c r="S486" s="208"/>
      <c r="T486" s="208"/>
      <c r="U486" s="208"/>
      <c r="V486" s="208"/>
      <c r="W486" s="208"/>
      <c r="X486" s="208"/>
      <c r="Y486" s="208"/>
      <c r="Z486" s="208"/>
      <c r="AA486" s="208"/>
      <c r="AB486" s="208"/>
      <c r="AC486" s="208"/>
      <c r="AD486" s="208"/>
      <c r="AE486" s="208"/>
      <c r="AF486" s="208"/>
      <c r="AG486" s="208"/>
      <c r="AH486" s="208"/>
      <c r="AI486" s="208"/>
      <c r="AJ486" s="208"/>
      <c r="AK486" s="208"/>
      <c r="AL486" s="208"/>
      <c r="AM486" s="208"/>
      <c r="AN486" s="208"/>
      <c r="AO486" s="208"/>
      <c r="AP486" s="208"/>
      <c r="AQ486" s="208"/>
      <c r="AR486" s="208"/>
      <c r="AS486" s="208"/>
      <c r="AT486" s="208"/>
      <c r="AU486" s="208"/>
      <c r="AV486" s="208"/>
      <c r="AW486" s="208"/>
      <c r="AX486" s="208"/>
      <c r="AY486" s="208"/>
      <c r="AZ486" s="209"/>
      <c r="BA486" s="208"/>
      <c r="BB486" s="208"/>
      <c r="BC486" s="208"/>
      <c r="BD486" s="210"/>
      <c r="BE486" s="208"/>
      <c r="BF486" s="208"/>
      <c r="BG486" s="208"/>
      <c r="BH486" s="208"/>
      <c r="BI486" s="208"/>
      <c r="BJ486" s="208"/>
      <c r="BK486" s="208"/>
      <c r="BL486" s="208"/>
      <c r="BM486" s="208"/>
      <c r="BN486" s="208"/>
      <c r="BO486" s="208"/>
      <c r="BP486" s="208"/>
      <c r="BQ486" s="208"/>
      <c r="BR486" s="208"/>
      <c r="BS486" s="208"/>
      <c r="BT486" s="208"/>
      <c r="BU486" s="208"/>
      <c r="BV486" s="208"/>
      <c r="BW486" s="208"/>
      <c r="BX486" s="208"/>
      <c r="BY486" s="208"/>
    </row>
    <row r="487" spans="1:77">
      <c r="A487" s="227"/>
      <c r="B487" s="208"/>
      <c r="C487" s="248"/>
      <c r="D487" s="248"/>
      <c r="E487" s="208"/>
      <c r="F487" s="208"/>
      <c r="G487" s="208"/>
      <c r="H487" s="208"/>
      <c r="I487" s="208"/>
      <c r="J487" s="208"/>
      <c r="K487" s="208"/>
      <c r="L487" s="208"/>
      <c r="M487" s="208"/>
      <c r="N487" s="208"/>
      <c r="O487" s="208"/>
      <c r="P487" s="208"/>
      <c r="Q487" s="208"/>
      <c r="R487" s="208"/>
      <c r="S487" s="208"/>
      <c r="T487" s="208"/>
      <c r="U487" s="208"/>
      <c r="V487" s="208"/>
      <c r="W487" s="208"/>
      <c r="X487" s="208"/>
      <c r="Y487" s="208"/>
      <c r="Z487" s="208"/>
      <c r="AA487" s="208"/>
      <c r="AB487" s="208"/>
      <c r="AC487" s="208"/>
      <c r="AD487" s="208"/>
      <c r="AE487" s="208"/>
      <c r="AF487" s="208"/>
      <c r="AG487" s="208"/>
      <c r="AH487" s="208"/>
      <c r="AI487" s="208"/>
      <c r="AJ487" s="208"/>
      <c r="AK487" s="208"/>
      <c r="AL487" s="208"/>
      <c r="AM487" s="208"/>
      <c r="AN487" s="208"/>
      <c r="AO487" s="208"/>
      <c r="AP487" s="208"/>
      <c r="AQ487" s="208"/>
      <c r="AR487" s="208"/>
      <c r="AS487" s="208"/>
      <c r="AT487" s="208"/>
      <c r="AU487" s="208"/>
      <c r="AV487" s="208"/>
      <c r="AW487" s="208"/>
      <c r="AX487" s="208"/>
      <c r="AY487" s="208"/>
      <c r="AZ487" s="209"/>
      <c r="BA487" s="208"/>
      <c r="BB487" s="208"/>
      <c r="BC487" s="208"/>
      <c r="BD487" s="210"/>
      <c r="BE487" s="208"/>
      <c r="BF487" s="208"/>
      <c r="BG487" s="208"/>
      <c r="BH487" s="208"/>
      <c r="BI487" s="208"/>
      <c r="BJ487" s="208"/>
      <c r="BK487" s="208"/>
      <c r="BL487" s="208"/>
      <c r="BM487" s="208"/>
      <c r="BN487" s="208"/>
      <c r="BO487" s="208"/>
      <c r="BP487" s="208"/>
      <c r="BQ487" s="208"/>
      <c r="BR487" s="208"/>
      <c r="BS487" s="208"/>
      <c r="BT487" s="208"/>
      <c r="BU487" s="208"/>
      <c r="BV487" s="208"/>
      <c r="BW487" s="208"/>
      <c r="BX487" s="208"/>
      <c r="BY487" s="208"/>
    </row>
    <row r="488" spans="1:77">
      <c r="A488" s="227"/>
      <c r="B488" s="208"/>
      <c r="C488" s="248"/>
      <c r="D488" s="248"/>
      <c r="E488" s="208"/>
      <c r="F488" s="208"/>
      <c r="G488" s="208"/>
      <c r="H488" s="208"/>
      <c r="I488" s="208"/>
      <c r="J488" s="208"/>
      <c r="K488" s="208"/>
      <c r="L488" s="208"/>
      <c r="M488" s="208"/>
      <c r="N488" s="208"/>
      <c r="O488" s="208"/>
      <c r="P488" s="208"/>
      <c r="Q488" s="208"/>
      <c r="R488" s="208"/>
      <c r="S488" s="208"/>
      <c r="T488" s="208"/>
      <c r="U488" s="208"/>
      <c r="V488" s="208"/>
      <c r="W488" s="208"/>
      <c r="X488" s="208"/>
      <c r="Y488" s="208"/>
      <c r="Z488" s="208"/>
      <c r="AA488" s="208"/>
      <c r="AB488" s="208"/>
      <c r="AC488" s="208"/>
      <c r="AD488" s="208"/>
      <c r="AE488" s="208"/>
      <c r="AF488" s="208"/>
      <c r="AG488" s="208"/>
      <c r="AH488" s="208"/>
      <c r="AI488" s="208"/>
      <c r="AJ488" s="208"/>
      <c r="AK488" s="208"/>
      <c r="AL488" s="208"/>
      <c r="AM488" s="208"/>
      <c r="AN488" s="208"/>
      <c r="AO488" s="208"/>
      <c r="AP488" s="208"/>
      <c r="AQ488" s="208"/>
      <c r="AR488" s="208"/>
      <c r="AS488" s="208"/>
      <c r="AT488" s="208"/>
      <c r="AU488" s="208"/>
      <c r="AV488" s="208"/>
      <c r="AW488" s="208"/>
      <c r="AX488" s="208"/>
      <c r="AY488" s="208"/>
      <c r="AZ488" s="209"/>
      <c r="BA488" s="208"/>
      <c r="BB488" s="208"/>
      <c r="BC488" s="208"/>
      <c r="BD488" s="210"/>
      <c r="BE488" s="208"/>
      <c r="BF488" s="208"/>
      <c r="BG488" s="208"/>
      <c r="BH488" s="208"/>
      <c r="BI488" s="208"/>
      <c r="BJ488" s="208"/>
      <c r="BK488" s="208"/>
      <c r="BL488" s="208"/>
      <c r="BM488" s="208"/>
      <c r="BN488" s="208"/>
      <c r="BO488" s="208"/>
      <c r="BP488" s="208"/>
      <c r="BQ488" s="208"/>
      <c r="BR488" s="208"/>
      <c r="BS488" s="208"/>
      <c r="BT488" s="208"/>
      <c r="BU488" s="208"/>
      <c r="BV488" s="208"/>
      <c r="BW488" s="208"/>
      <c r="BX488" s="208"/>
      <c r="BY488" s="208"/>
    </row>
    <row r="489" spans="1:77">
      <c r="A489" s="227"/>
      <c r="B489" s="208"/>
      <c r="C489" s="248"/>
      <c r="D489" s="248"/>
      <c r="E489" s="208"/>
      <c r="F489" s="208"/>
      <c r="G489" s="208"/>
      <c r="H489" s="208"/>
      <c r="I489" s="208"/>
      <c r="J489" s="208"/>
      <c r="K489" s="208"/>
      <c r="L489" s="208"/>
      <c r="M489" s="208"/>
      <c r="N489" s="208"/>
      <c r="O489" s="208"/>
      <c r="P489" s="208"/>
      <c r="Q489" s="208"/>
      <c r="R489" s="208"/>
      <c r="S489" s="208"/>
      <c r="T489" s="208"/>
      <c r="U489" s="208"/>
      <c r="V489" s="208"/>
      <c r="W489" s="208"/>
      <c r="X489" s="208"/>
      <c r="Y489" s="208"/>
      <c r="Z489" s="208"/>
      <c r="AA489" s="208"/>
      <c r="AB489" s="208"/>
      <c r="AC489" s="208"/>
      <c r="AD489" s="208"/>
      <c r="AE489" s="208"/>
      <c r="AF489" s="208"/>
      <c r="AG489" s="208"/>
      <c r="AH489" s="208"/>
      <c r="AI489" s="208"/>
      <c r="AJ489" s="208"/>
      <c r="AK489" s="208"/>
      <c r="AL489" s="208"/>
      <c r="AM489" s="208"/>
      <c r="AN489" s="208"/>
      <c r="AO489" s="208"/>
      <c r="AP489" s="208"/>
      <c r="AQ489" s="208"/>
      <c r="AR489" s="208"/>
      <c r="AS489" s="208"/>
      <c r="AT489" s="208"/>
      <c r="AU489" s="208"/>
      <c r="AV489" s="208"/>
      <c r="AW489" s="208"/>
      <c r="AX489" s="208"/>
      <c r="AY489" s="208"/>
      <c r="AZ489" s="209"/>
      <c r="BA489" s="208"/>
      <c r="BB489" s="208"/>
      <c r="BC489" s="208"/>
      <c r="BD489" s="210"/>
      <c r="BE489" s="208"/>
      <c r="BF489" s="208"/>
      <c r="BG489" s="208"/>
      <c r="BH489" s="208"/>
      <c r="BI489" s="208"/>
      <c r="BJ489" s="208"/>
      <c r="BK489" s="208"/>
      <c r="BL489" s="208"/>
      <c r="BM489" s="208"/>
      <c r="BN489" s="208"/>
      <c r="BO489" s="208"/>
      <c r="BP489" s="208"/>
      <c r="BQ489" s="208"/>
      <c r="BR489" s="208"/>
      <c r="BS489" s="208"/>
      <c r="BT489" s="208"/>
      <c r="BU489" s="208"/>
      <c r="BV489" s="208"/>
      <c r="BW489" s="208"/>
      <c r="BX489" s="208"/>
      <c r="BY489" s="208"/>
    </row>
    <row r="490" spans="1:77">
      <c r="A490" s="227"/>
      <c r="B490" s="208"/>
      <c r="C490" s="248"/>
      <c r="D490" s="248"/>
      <c r="E490" s="208"/>
      <c r="F490" s="208"/>
      <c r="G490" s="208"/>
      <c r="H490" s="208"/>
      <c r="I490" s="208"/>
      <c r="J490" s="208"/>
      <c r="K490" s="208"/>
      <c r="L490" s="208"/>
      <c r="M490" s="208"/>
      <c r="N490" s="208"/>
      <c r="O490" s="208"/>
      <c r="P490" s="208"/>
      <c r="Q490" s="208"/>
      <c r="R490" s="208"/>
      <c r="S490" s="208"/>
      <c r="T490" s="208"/>
      <c r="U490" s="208"/>
      <c r="V490" s="208"/>
      <c r="W490" s="208"/>
      <c r="X490" s="208"/>
      <c r="Y490" s="208"/>
      <c r="Z490" s="208"/>
      <c r="AA490" s="208"/>
      <c r="AB490" s="208"/>
      <c r="AC490" s="208"/>
      <c r="AD490" s="208"/>
      <c r="AE490" s="208"/>
      <c r="AF490" s="208"/>
      <c r="AG490" s="208"/>
      <c r="AH490" s="208"/>
      <c r="AI490" s="208"/>
      <c r="AJ490" s="208"/>
      <c r="AK490" s="208"/>
      <c r="AL490" s="208"/>
      <c r="AM490" s="208"/>
      <c r="AN490" s="208"/>
      <c r="AO490" s="208"/>
      <c r="AP490" s="208"/>
      <c r="AQ490" s="208"/>
      <c r="AR490" s="208"/>
      <c r="AS490" s="208"/>
      <c r="AT490" s="208"/>
      <c r="AU490" s="208"/>
      <c r="AV490" s="208"/>
      <c r="AW490" s="208"/>
      <c r="AX490" s="208"/>
      <c r="AY490" s="208"/>
      <c r="AZ490" s="209"/>
      <c r="BA490" s="208"/>
      <c r="BB490" s="208"/>
      <c r="BC490" s="208"/>
      <c r="BD490" s="210"/>
      <c r="BE490" s="208"/>
      <c r="BF490" s="208"/>
      <c r="BG490" s="208"/>
      <c r="BH490" s="208"/>
      <c r="BI490" s="208"/>
      <c r="BJ490" s="208"/>
      <c r="BK490" s="208"/>
      <c r="BL490" s="208"/>
      <c r="BM490" s="208"/>
      <c r="BN490" s="208"/>
      <c r="BO490" s="208"/>
      <c r="BP490" s="208"/>
      <c r="BQ490" s="208"/>
      <c r="BR490" s="208"/>
      <c r="BS490" s="208"/>
      <c r="BT490" s="208"/>
      <c r="BU490" s="208"/>
      <c r="BV490" s="208"/>
      <c r="BW490" s="208"/>
      <c r="BX490" s="208"/>
      <c r="BY490" s="208"/>
    </row>
    <row r="491" spans="1:77">
      <c r="A491" s="227"/>
      <c r="B491" s="208"/>
      <c r="C491" s="248"/>
      <c r="D491" s="248"/>
      <c r="E491" s="208"/>
      <c r="F491" s="208"/>
      <c r="G491" s="208"/>
      <c r="H491" s="208"/>
      <c r="I491" s="208"/>
      <c r="J491" s="208"/>
      <c r="K491" s="208"/>
      <c r="L491" s="208"/>
      <c r="M491" s="208"/>
      <c r="N491" s="208"/>
      <c r="O491" s="208"/>
      <c r="P491" s="208"/>
      <c r="Q491" s="208"/>
      <c r="R491" s="208"/>
      <c r="S491" s="208"/>
      <c r="T491" s="208"/>
      <c r="U491" s="208"/>
      <c r="V491" s="208"/>
      <c r="W491" s="208"/>
      <c r="X491" s="208"/>
      <c r="Y491" s="208"/>
      <c r="Z491" s="208"/>
      <c r="AA491" s="208"/>
      <c r="AB491" s="208"/>
      <c r="AC491" s="208"/>
      <c r="AD491" s="208"/>
      <c r="AE491" s="208"/>
      <c r="AF491" s="208"/>
      <c r="AG491" s="208"/>
      <c r="AH491" s="208"/>
      <c r="AI491" s="208"/>
      <c r="AJ491" s="208"/>
      <c r="AK491" s="208"/>
      <c r="AL491" s="208"/>
      <c r="AM491" s="208"/>
      <c r="AN491" s="208"/>
      <c r="AO491" s="208"/>
      <c r="AP491" s="208"/>
      <c r="AQ491" s="208"/>
      <c r="AR491" s="208"/>
      <c r="AS491" s="208"/>
      <c r="AT491" s="208"/>
      <c r="AU491" s="208"/>
      <c r="AV491" s="208"/>
      <c r="AW491" s="208"/>
      <c r="AX491" s="208"/>
      <c r="AY491" s="208"/>
      <c r="AZ491" s="209"/>
      <c r="BA491" s="208"/>
      <c r="BB491" s="208"/>
      <c r="BC491" s="208"/>
      <c r="BD491" s="210"/>
      <c r="BE491" s="208"/>
      <c r="BF491" s="208"/>
      <c r="BG491" s="208"/>
      <c r="BH491" s="208"/>
      <c r="BI491" s="208"/>
      <c r="BJ491" s="208"/>
      <c r="BK491" s="208"/>
      <c r="BL491" s="208"/>
      <c r="BM491" s="208"/>
      <c r="BN491" s="208"/>
      <c r="BO491" s="208"/>
      <c r="BP491" s="208"/>
      <c r="BQ491" s="208"/>
      <c r="BR491" s="208"/>
      <c r="BS491" s="208"/>
      <c r="BT491" s="208"/>
      <c r="BU491" s="208"/>
      <c r="BV491" s="208"/>
      <c r="BW491" s="208"/>
      <c r="BX491" s="208"/>
      <c r="BY491" s="208"/>
    </row>
    <row r="492" spans="1:77">
      <c r="A492" s="227"/>
      <c r="B492" s="208"/>
      <c r="C492" s="248"/>
      <c r="D492" s="248"/>
      <c r="E492" s="208"/>
      <c r="F492" s="208"/>
      <c r="G492" s="208"/>
      <c r="H492" s="208"/>
      <c r="I492" s="208"/>
      <c r="J492" s="208"/>
      <c r="K492" s="208"/>
      <c r="L492" s="208"/>
      <c r="M492" s="208"/>
      <c r="N492" s="208"/>
      <c r="O492" s="208"/>
      <c r="P492" s="208"/>
      <c r="Q492" s="208"/>
      <c r="R492" s="208"/>
      <c r="S492" s="208"/>
      <c r="T492" s="208"/>
      <c r="U492" s="208"/>
      <c r="V492" s="208"/>
      <c r="W492" s="208"/>
      <c r="X492" s="208"/>
      <c r="Y492" s="208"/>
      <c r="Z492" s="208"/>
      <c r="AA492" s="208"/>
      <c r="AB492" s="208"/>
      <c r="AC492" s="208"/>
      <c r="AD492" s="208"/>
      <c r="AE492" s="208"/>
      <c r="AF492" s="208"/>
      <c r="AG492" s="208"/>
      <c r="AH492" s="208"/>
      <c r="AI492" s="208"/>
      <c r="AJ492" s="208"/>
      <c r="AK492" s="208"/>
      <c r="AL492" s="208"/>
      <c r="AM492" s="208"/>
      <c r="AN492" s="208"/>
      <c r="AO492" s="208"/>
      <c r="AP492" s="208"/>
      <c r="AQ492" s="208"/>
      <c r="AR492" s="208"/>
      <c r="AS492" s="208"/>
      <c r="AT492" s="208"/>
      <c r="AU492" s="208"/>
      <c r="AV492" s="208"/>
      <c r="AW492" s="208"/>
      <c r="AX492" s="208"/>
      <c r="AY492" s="208"/>
      <c r="AZ492" s="209"/>
      <c r="BA492" s="208"/>
      <c r="BB492" s="208"/>
      <c r="BC492" s="208"/>
      <c r="BD492" s="210"/>
      <c r="BE492" s="208"/>
      <c r="BF492" s="208"/>
      <c r="BG492" s="208"/>
      <c r="BH492" s="208"/>
      <c r="BI492" s="208"/>
      <c r="BJ492" s="208"/>
      <c r="BK492" s="208"/>
      <c r="BL492" s="208"/>
      <c r="BM492" s="208"/>
      <c r="BN492" s="208"/>
      <c r="BO492" s="208"/>
      <c r="BP492" s="208"/>
      <c r="BQ492" s="208"/>
      <c r="BR492" s="208"/>
      <c r="BS492" s="208"/>
      <c r="BT492" s="208"/>
      <c r="BU492" s="208"/>
      <c r="BV492" s="208"/>
      <c r="BW492" s="208"/>
      <c r="BX492" s="208"/>
      <c r="BY492" s="208"/>
    </row>
    <row r="493" spans="1:77">
      <c r="A493" s="227"/>
      <c r="B493" s="208"/>
      <c r="C493" s="248"/>
      <c r="D493" s="248"/>
      <c r="E493" s="208"/>
      <c r="F493" s="208"/>
      <c r="G493" s="208"/>
      <c r="H493" s="208"/>
      <c r="I493" s="208"/>
      <c r="J493" s="208"/>
      <c r="K493" s="208"/>
      <c r="L493" s="208"/>
      <c r="M493" s="208"/>
      <c r="N493" s="208"/>
      <c r="O493" s="208"/>
      <c r="P493" s="208"/>
      <c r="Q493" s="208"/>
      <c r="R493" s="208"/>
      <c r="S493" s="208"/>
      <c r="T493" s="208"/>
      <c r="U493" s="208"/>
      <c r="V493" s="208"/>
      <c r="W493" s="208"/>
      <c r="X493" s="208"/>
      <c r="Y493" s="208"/>
      <c r="Z493" s="208"/>
      <c r="AA493" s="208"/>
      <c r="AB493" s="208"/>
      <c r="AC493" s="208"/>
      <c r="AD493" s="208"/>
      <c r="AE493" s="208"/>
      <c r="AF493" s="208"/>
      <c r="AG493" s="208"/>
      <c r="AH493" s="208"/>
      <c r="AI493" s="208"/>
      <c r="AJ493" s="208"/>
      <c r="AK493" s="208"/>
      <c r="AL493" s="208"/>
      <c r="AM493" s="208"/>
      <c r="AN493" s="208"/>
      <c r="AO493" s="208"/>
      <c r="AP493" s="208"/>
      <c r="AQ493" s="208"/>
      <c r="AR493" s="208"/>
      <c r="AS493" s="208"/>
      <c r="AT493" s="208"/>
      <c r="AU493" s="208"/>
      <c r="AV493" s="208"/>
      <c r="AW493" s="208"/>
      <c r="AX493" s="208"/>
      <c r="AY493" s="208"/>
      <c r="AZ493" s="209"/>
      <c r="BA493" s="208"/>
      <c r="BB493" s="208"/>
      <c r="BC493" s="208"/>
      <c r="BD493" s="210"/>
      <c r="BE493" s="208"/>
      <c r="BF493" s="208"/>
      <c r="BG493" s="208"/>
      <c r="BH493" s="208"/>
      <c r="BI493" s="208"/>
      <c r="BJ493" s="208"/>
      <c r="BK493" s="208"/>
      <c r="BL493" s="208"/>
      <c r="BM493" s="208"/>
      <c r="BN493" s="208"/>
      <c r="BO493" s="208"/>
      <c r="BP493" s="208"/>
      <c r="BQ493" s="208"/>
      <c r="BR493" s="208"/>
      <c r="BS493" s="208"/>
      <c r="BT493" s="208"/>
      <c r="BU493" s="208"/>
      <c r="BV493" s="208"/>
      <c r="BW493" s="208"/>
      <c r="BX493" s="208"/>
      <c r="BY493" s="208"/>
    </row>
    <row r="494" spans="1:77">
      <c r="A494" s="227"/>
      <c r="B494" s="208"/>
      <c r="C494" s="248"/>
      <c r="D494" s="248"/>
      <c r="E494" s="208"/>
      <c r="F494" s="208"/>
      <c r="G494" s="208"/>
      <c r="H494" s="208"/>
      <c r="I494" s="208"/>
      <c r="J494" s="208"/>
      <c r="K494" s="208"/>
      <c r="L494" s="208"/>
      <c r="M494" s="208"/>
      <c r="N494" s="208"/>
      <c r="O494" s="208"/>
      <c r="P494" s="208"/>
      <c r="Q494" s="208"/>
      <c r="R494" s="208"/>
      <c r="S494" s="208"/>
      <c r="T494" s="208"/>
      <c r="U494" s="208"/>
      <c r="V494" s="208"/>
      <c r="W494" s="208"/>
      <c r="X494" s="208"/>
      <c r="Y494" s="208"/>
      <c r="Z494" s="208"/>
      <c r="AA494" s="208"/>
      <c r="AB494" s="208"/>
      <c r="AC494" s="208"/>
      <c r="AD494" s="208"/>
      <c r="AE494" s="208"/>
      <c r="AF494" s="208"/>
      <c r="AG494" s="208"/>
      <c r="AH494" s="208"/>
      <c r="AI494" s="208"/>
      <c r="AJ494" s="208"/>
      <c r="AK494" s="208"/>
      <c r="AL494" s="208"/>
      <c r="AM494" s="208"/>
      <c r="AN494" s="208"/>
      <c r="AO494" s="208"/>
      <c r="AP494" s="208"/>
      <c r="AQ494" s="208"/>
      <c r="AR494" s="208"/>
      <c r="AS494" s="208"/>
      <c r="AT494" s="208"/>
      <c r="AU494" s="208"/>
      <c r="AV494" s="208"/>
      <c r="AW494" s="208"/>
      <c r="AX494" s="208"/>
      <c r="AY494" s="208"/>
      <c r="AZ494" s="209"/>
      <c r="BA494" s="208"/>
      <c r="BB494" s="208"/>
      <c r="BC494" s="208"/>
      <c r="BD494" s="210"/>
      <c r="BE494" s="208"/>
      <c r="BF494" s="208"/>
      <c r="BG494" s="208"/>
      <c r="BH494" s="208"/>
      <c r="BI494" s="208"/>
      <c r="BJ494" s="208"/>
      <c r="BK494" s="208"/>
      <c r="BL494" s="208"/>
      <c r="BM494" s="208"/>
      <c r="BN494" s="208"/>
      <c r="BO494" s="208"/>
      <c r="BP494" s="208"/>
      <c r="BQ494" s="208"/>
      <c r="BR494" s="208"/>
      <c r="BS494" s="208"/>
      <c r="BT494" s="208"/>
      <c r="BU494" s="208"/>
      <c r="BV494" s="208"/>
      <c r="BW494" s="208"/>
      <c r="BX494" s="208"/>
      <c r="BY494" s="208"/>
    </row>
    <row r="495" spans="1:77">
      <c r="A495" s="227"/>
      <c r="B495" s="208"/>
      <c r="C495" s="248"/>
      <c r="D495" s="248"/>
      <c r="E495" s="208"/>
      <c r="F495" s="208"/>
      <c r="G495" s="208"/>
      <c r="H495" s="208"/>
      <c r="I495" s="208"/>
      <c r="J495" s="208"/>
      <c r="K495" s="208"/>
      <c r="L495" s="208"/>
      <c r="M495" s="208"/>
      <c r="N495" s="208"/>
      <c r="O495" s="208"/>
      <c r="P495" s="208"/>
      <c r="Q495" s="208"/>
      <c r="R495" s="208"/>
      <c r="S495" s="208"/>
      <c r="T495" s="208"/>
      <c r="U495" s="208"/>
      <c r="V495" s="208"/>
      <c r="W495" s="208"/>
      <c r="X495" s="208"/>
      <c r="Y495" s="208"/>
      <c r="Z495" s="208"/>
      <c r="AA495" s="208"/>
      <c r="AB495" s="208"/>
      <c r="AC495" s="208"/>
      <c r="AD495" s="208"/>
      <c r="AE495" s="208"/>
      <c r="AF495" s="208"/>
      <c r="AG495" s="208"/>
      <c r="AH495" s="208"/>
      <c r="AI495" s="208"/>
      <c r="AJ495" s="208"/>
      <c r="AK495" s="208"/>
      <c r="AL495" s="208"/>
      <c r="AM495" s="208"/>
      <c r="AN495" s="208"/>
      <c r="AO495" s="208"/>
      <c r="AP495" s="208"/>
      <c r="AQ495" s="208"/>
      <c r="AR495" s="208"/>
      <c r="AS495" s="208"/>
      <c r="AT495" s="208"/>
      <c r="AU495" s="208"/>
      <c r="AV495" s="208"/>
      <c r="AW495" s="208"/>
      <c r="AX495" s="208"/>
      <c r="AY495" s="208"/>
      <c r="AZ495" s="209"/>
      <c r="BA495" s="208"/>
      <c r="BB495" s="208"/>
      <c r="BC495" s="208"/>
      <c r="BD495" s="210"/>
      <c r="BE495" s="208"/>
      <c r="BF495" s="208"/>
      <c r="BG495" s="208"/>
      <c r="BH495" s="208"/>
      <c r="BI495" s="208"/>
      <c r="BJ495" s="208"/>
      <c r="BK495" s="208"/>
      <c r="BL495" s="208"/>
      <c r="BM495" s="208"/>
      <c r="BN495" s="208"/>
      <c r="BO495" s="208"/>
      <c r="BP495" s="208"/>
      <c r="BQ495" s="208"/>
      <c r="BR495" s="208"/>
      <c r="BS495" s="208"/>
      <c r="BT495" s="208"/>
      <c r="BU495" s="208"/>
      <c r="BV495" s="208"/>
      <c r="BW495" s="208"/>
      <c r="BX495" s="208"/>
      <c r="BY495" s="208"/>
    </row>
    <row r="496" spans="1:77">
      <c r="A496" s="227"/>
      <c r="B496" s="208"/>
      <c r="C496" s="248"/>
      <c r="D496" s="248"/>
      <c r="E496" s="208"/>
      <c r="F496" s="208"/>
      <c r="G496" s="208"/>
      <c r="H496" s="208"/>
      <c r="I496" s="208"/>
      <c r="J496" s="208"/>
      <c r="K496" s="208"/>
      <c r="L496" s="208"/>
      <c r="M496" s="208"/>
      <c r="N496" s="208"/>
      <c r="O496" s="208"/>
      <c r="P496" s="208"/>
      <c r="Q496" s="208"/>
      <c r="R496" s="208"/>
      <c r="S496" s="208"/>
      <c r="T496" s="208"/>
      <c r="U496" s="208"/>
      <c r="V496" s="208"/>
      <c r="W496" s="208"/>
      <c r="X496" s="208"/>
      <c r="Y496" s="208"/>
      <c r="Z496" s="208"/>
      <c r="AA496" s="208"/>
      <c r="AB496" s="208"/>
      <c r="AC496" s="208"/>
      <c r="AD496" s="208"/>
      <c r="AE496" s="208"/>
      <c r="AF496" s="208"/>
      <c r="AG496" s="208"/>
      <c r="AH496" s="208"/>
      <c r="AI496" s="208"/>
      <c r="AJ496" s="208"/>
      <c r="AK496" s="208"/>
      <c r="AL496" s="208"/>
      <c r="AM496" s="208"/>
      <c r="AN496" s="208"/>
      <c r="AO496" s="208"/>
      <c r="AP496" s="208"/>
      <c r="AQ496" s="208"/>
      <c r="AR496" s="208"/>
      <c r="AS496" s="208"/>
      <c r="AT496" s="208"/>
      <c r="AU496" s="208"/>
      <c r="AV496" s="208"/>
      <c r="AW496" s="208"/>
      <c r="AX496" s="208"/>
      <c r="AY496" s="208"/>
      <c r="AZ496" s="209"/>
      <c r="BA496" s="208"/>
      <c r="BB496" s="208"/>
      <c r="BC496" s="208"/>
      <c r="BD496" s="210"/>
      <c r="BE496" s="208"/>
      <c r="BF496" s="208"/>
      <c r="BG496" s="208"/>
      <c r="BH496" s="208"/>
      <c r="BI496" s="208"/>
      <c r="BJ496" s="208"/>
      <c r="BK496" s="208"/>
      <c r="BL496" s="208"/>
      <c r="BM496" s="208"/>
      <c r="BN496" s="208"/>
      <c r="BO496" s="208"/>
      <c r="BP496" s="208"/>
      <c r="BQ496" s="208"/>
      <c r="BR496" s="208"/>
      <c r="BS496" s="208"/>
      <c r="BT496" s="208"/>
      <c r="BU496" s="208"/>
      <c r="BV496" s="208"/>
      <c r="BW496" s="208"/>
      <c r="BX496" s="208"/>
      <c r="BY496" s="208"/>
    </row>
    <row r="497" spans="1:77">
      <c r="A497" s="227"/>
      <c r="B497" s="208"/>
      <c r="C497" s="248"/>
      <c r="D497" s="248"/>
      <c r="E497" s="208"/>
      <c r="F497" s="208"/>
      <c r="G497" s="208"/>
      <c r="H497" s="208"/>
      <c r="I497" s="208"/>
      <c r="J497" s="208"/>
      <c r="K497" s="208"/>
      <c r="L497" s="208"/>
      <c r="M497" s="208"/>
      <c r="N497" s="208"/>
      <c r="O497" s="208"/>
      <c r="P497" s="208"/>
      <c r="Q497" s="208"/>
      <c r="R497" s="208"/>
      <c r="S497" s="208"/>
      <c r="T497" s="208"/>
      <c r="U497" s="208"/>
      <c r="V497" s="208"/>
      <c r="W497" s="208"/>
      <c r="X497" s="208"/>
      <c r="Y497" s="208"/>
      <c r="Z497" s="208"/>
      <c r="AA497" s="208"/>
      <c r="AB497" s="208"/>
      <c r="AC497" s="208"/>
      <c r="AD497" s="208"/>
      <c r="AE497" s="208"/>
      <c r="AF497" s="208"/>
      <c r="AG497" s="208"/>
      <c r="AH497" s="208"/>
      <c r="AI497" s="208"/>
      <c r="AJ497" s="208"/>
      <c r="AK497" s="208"/>
      <c r="AL497" s="208"/>
      <c r="AM497" s="208"/>
      <c r="AN497" s="208"/>
      <c r="AO497" s="208"/>
      <c r="AP497" s="208"/>
      <c r="AQ497" s="208"/>
      <c r="AR497" s="208"/>
      <c r="AS497" s="208"/>
      <c r="AT497" s="208"/>
      <c r="AU497" s="208"/>
      <c r="AV497" s="208"/>
      <c r="AW497" s="208"/>
      <c r="AX497" s="208"/>
      <c r="AY497" s="208"/>
      <c r="AZ497" s="209"/>
      <c r="BA497" s="208"/>
      <c r="BB497" s="208"/>
      <c r="BC497" s="208"/>
      <c r="BD497" s="210"/>
      <c r="BE497" s="208"/>
      <c r="BF497" s="208"/>
      <c r="BG497" s="208"/>
      <c r="BH497" s="208"/>
      <c r="BI497" s="208"/>
      <c r="BJ497" s="208"/>
      <c r="BK497" s="208"/>
      <c r="BL497" s="208"/>
      <c r="BM497" s="208"/>
      <c r="BN497" s="208"/>
      <c r="BO497" s="208"/>
      <c r="BP497" s="208"/>
      <c r="BQ497" s="208"/>
      <c r="BR497" s="208"/>
      <c r="BS497" s="208"/>
      <c r="BT497" s="208"/>
      <c r="BU497" s="208"/>
      <c r="BV497" s="208"/>
      <c r="BW497" s="208"/>
      <c r="BX497" s="208"/>
      <c r="BY497" s="208"/>
    </row>
    <row r="498" spans="1:77">
      <c r="A498" s="227"/>
      <c r="B498" s="208"/>
      <c r="C498" s="248"/>
      <c r="D498" s="248"/>
      <c r="E498" s="208"/>
      <c r="F498" s="208"/>
      <c r="G498" s="208"/>
      <c r="H498" s="208"/>
      <c r="I498" s="208"/>
      <c r="J498" s="208"/>
      <c r="K498" s="208"/>
      <c r="L498" s="208"/>
      <c r="M498" s="208"/>
      <c r="N498" s="208"/>
      <c r="O498" s="208"/>
      <c r="P498" s="208"/>
      <c r="Q498" s="208"/>
      <c r="R498" s="208"/>
      <c r="S498" s="208"/>
      <c r="T498" s="208"/>
      <c r="U498" s="208"/>
      <c r="V498" s="208"/>
      <c r="W498" s="208"/>
      <c r="X498" s="208"/>
      <c r="Y498" s="208"/>
      <c r="Z498" s="208"/>
      <c r="AA498" s="208"/>
      <c r="AB498" s="208"/>
      <c r="AC498" s="208"/>
      <c r="AD498" s="208"/>
      <c r="AE498" s="208"/>
      <c r="AF498" s="208"/>
      <c r="AG498" s="208"/>
      <c r="AH498" s="208"/>
      <c r="AI498" s="208"/>
      <c r="AJ498" s="208"/>
      <c r="AK498" s="208"/>
      <c r="AL498" s="208"/>
      <c r="AM498" s="208"/>
      <c r="AN498" s="208"/>
      <c r="AO498" s="208"/>
      <c r="AP498" s="208"/>
      <c r="AQ498" s="208"/>
      <c r="AR498" s="208"/>
      <c r="AS498" s="208"/>
      <c r="AT498" s="208"/>
      <c r="AU498" s="208"/>
      <c r="AV498" s="208"/>
      <c r="AW498" s="208"/>
      <c r="AX498" s="208"/>
      <c r="AY498" s="208"/>
      <c r="AZ498" s="209"/>
      <c r="BA498" s="208"/>
      <c r="BB498" s="208"/>
      <c r="BC498" s="208"/>
      <c r="BD498" s="210"/>
      <c r="BE498" s="208"/>
      <c r="BF498" s="208"/>
      <c r="BG498" s="208"/>
      <c r="BH498" s="208"/>
      <c r="BI498" s="208"/>
      <c r="BJ498" s="208"/>
      <c r="BK498" s="208"/>
      <c r="BL498" s="208"/>
      <c r="BM498" s="208"/>
      <c r="BN498" s="208"/>
      <c r="BO498" s="208"/>
      <c r="BP498" s="208"/>
      <c r="BQ498" s="208"/>
      <c r="BR498" s="208"/>
      <c r="BS498" s="208"/>
      <c r="BT498" s="208"/>
      <c r="BU498" s="208"/>
      <c r="BV498" s="208"/>
      <c r="BW498" s="208"/>
      <c r="BX498" s="208"/>
      <c r="BY498" s="208"/>
    </row>
    <row r="499" spans="1:77">
      <c r="A499" s="227"/>
      <c r="B499" s="208"/>
      <c r="C499" s="248"/>
      <c r="D499" s="248"/>
      <c r="E499" s="208"/>
      <c r="F499" s="208"/>
      <c r="G499" s="208"/>
      <c r="H499" s="208"/>
      <c r="I499" s="208"/>
      <c r="J499" s="208"/>
      <c r="K499" s="208"/>
      <c r="L499" s="208"/>
      <c r="M499" s="208"/>
      <c r="N499" s="208"/>
      <c r="O499" s="208"/>
      <c r="P499" s="208"/>
      <c r="Q499" s="208"/>
      <c r="R499" s="208"/>
      <c r="S499" s="208"/>
      <c r="T499" s="208"/>
      <c r="U499" s="208"/>
      <c r="V499" s="208"/>
      <c r="W499" s="208"/>
      <c r="X499" s="208"/>
      <c r="Y499" s="208"/>
      <c r="Z499" s="208"/>
      <c r="AA499" s="208"/>
      <c r="AB499" s="208"/>
      <c r="AC499" s="208"/>
      <c r="AD499" s="208"/>
      <c r="AE499" s="208"/>
      <c r="AF499" s="208"/>
      <c r="AG499" s="208"/>
      <c r="AH499" s="208"/>
      <c r="AI499" s="208"/>
      <c r="AJ499" s="208"/>
      <c r="AK499" s="208"/>
      <c r="AL499" s="208"/>
      <c r="AM499" s="208"/>
      <c r="AN499" s="208"/>
      <c r="AO499" s="208"/>
      <c r="AP499" s="208"/>
      <c r="AQ499" s="208"/>
      <c r="AR499" s="208"/>
      <c r="AS499" s="208"/>
      <c r="AT499" s="208"/>
      <c r="AU499" s="208"/>
      <c r="AV499" s="208"/>
      <c r="AW499" s="208"/>
      <c r="AX499" s="208"/>
      <c r="AY499" s="208"/>
      <c r="AZ499" s="209"/>
      <c r="BA499" s="208"/>
      <c r="BB499" s="208"/>
      <c r="BC499" s="208"/>
      <c r="BD499" s="210"/>
      <c r="BE499" s="208"/>
      <c r="BF499" s="208"/>
      <c r="BG499" s="208"/>
      <c r="BH499" s="208"/>
      <c r="BI499" s="208"/>
      <c r="BJ499" s="208"/>
      <c r="BK499" s="208"/>
      <c r="BL499" s="208"/>
      <c r="BM499" s="208"/>
      <c r="BN499" s="208"/>
      <c r="BO499" s="208"/>
      <c r="BP499" s="208"/>
      <c r="BQ499" s="208"/>
      <c r="BR499" s="208"/>
      <c r="BS499" s="208"/>
      <c r="BT499" s="208"/>
      <c r="BU499" s="208"/>
      <c r="BV499" s="208"/>
      <c r="BW499" s="208"/>
      <c r="BX499" s="208"/>
      <c r="BY499" s="208"/>
    </row>
    <row r="500" spans="1:77">
      <c r="A500" s="227"/>
      <c r="B500" s="208"/>
      <c r="C500" s="248"/>
      <c r="D500" s="248"/>
      <c r="E500" s="208"/>
      <c r="F500" s="208"/>
      <c r="G500" s="208"/>
      <c r="H500" s="208"/>
      <c r="I500" s="208"/>
      <c r="J500" s="208"/>
      <c r="K500" s="208"/>
      <c r="L500" s="208"/>
      <c r="M500" s="208"/>
      <c r="N500" s="208"/>
      <c r="O500" s="208"/>
      <c r="P500" s="208"/>
      <c r="Q500" s="208"/>
      <c r="R500" s="208"/>
      <c r="S500" s="208"/>
      <c r="T500" s="208"/>
      <c r="U500" s="208"/>
      <c r="V500" s="208"/>
      <c r="W500" s="208"/>
      <c r="X500" s="208"/>
      <c r="Y500" s="208"/>
      <c r="Z500" s="208"/>
      <c r="AA500" s="208"/>
      <c r="AB500" s="208"/>
      <c r="AC500" s="208"/>
      <c r="AD500" s="208"/>
      <c r="AE500" s="208"/>
      <c r="AF500" s="208"/>
      <c r="AG500" s="208"/>
      <c r="AH500" s="208"/>
      <c r="AI500" s="208"/>
      <c r="AJ500" s="208"/>
      <c r="AK500" s="208"/>
      <c r="AL500" s="208"/>
      <c r="AM500" s="208"/>
      <c r="AN500" s="208"/>
      <c r="AO500" s="208"/>
      <c r="AP500" s="208"/>
      <c r="AQ500" s="208"/>
      <c r="AR500" s="208"/>
      <c r="AS500" s="208"/>
      <c r="AT500" s="208"/>
      <c r="AU500" s="208"/>
      <c r="AV500" s="208"/>
      <c r="AW500" s="208"/>
      <c r="AX500" s="208"/>
      <c r="AY500" s="208"/>
      <c r="AZ500" s="209"/>
      <c r="BA500" s="208"/>
      <c r="BB500" s="208"/>
      <c r="BC500" s="208"/>
      <c r="BD500" s="210"/>
      <c r="BE500" s="208"/>
      <c r="BF500" s="208"/>
      <c r="BG500" s="208"/>
      <c r="BH500" s="208"/>
      <c r="BI500" s="208"/>
      <c r="BJ500" s="208"/>
      <c r="BK500" s="208"/>
      <c r="BL500" s="208"/>
      <c r="BM500" s="208"/>
      <c r="BN500" s="208"/>
      <c r="BO500" s="208"/>
      <c r="BP500" s="208"/>
      <c r="BQ500" s="208"/>
      <c r="BR500" s="208"/>
      <c r="BS500" s="208"/>
      <c r="BT500" s="208"/>
      <c r="BU500" s="208"/>
      <c r="BV500" s="208"/>
      <c r="BW500" s="208"/>
      <c r="BX500" s="208"/>
      <c r="BY500" s="208"/>
    </row>
    <row r="501" spans="1:77">
      <c r="A501" s="227"/>
      <c r="B501" s="208"/>
      <c r="C501" s="248"/>
      <c r="D501" s="248"/>
      <c r="E501" s="208"/>
      <c r="F501" s="208"/>
      <c r="G501" s="208"/>
      <c r="H501" s="208"/>
      <c r="I501" s="208"/>
      <c r="J501" s="208"/>
      <c r="K501" s="208"/>
      <c r="L501" s="208"/>
      <c r="M501" s="208"/>
      <c r="N501" s="208"/>
      <c r="O501" s="208"/>
      <c r="P501" s="208"/>
      <c r="Q501" s="208"/>
      <c r="R501" s="208"/>
      <c r="S501" s="208"/>
      <c r="T501" s="208"/>
      <c r="U501" s="208"/>
      <c r="V501" s="208"/>
      <c r="W501" s="208"/>
      <c r="X501" s="208"/>
      <c r="Y501" s="208"/>
      <c r="Z501" s="208"/>
      <c r="AA501" s="208"/>
      <c r="AB501" s="208"/>
      <c r="AC501" s="208"/>
      <c r="AD501" s="208"/>
      <c r="AE501" s="208"/>
      <c r="AF501" s="208"/>
      <c r="AG501" s="208"/>
      <c r="AH501" s="208"/>
      <c r="AI501" s="208"/>
      <c r="AJ501" s="208"/>
      <c r="AK501" s="208"/>
      <c r="AL501" s="208"/>
      <c r="AM501" s="208"/>
      <c r="AN501" s="208"/>
      <c r="AO501" s="208"/>
      <c r="AP501" s="208"/>
      <c r="AQ501" s="208"/>
      <c r="AR501" s="208"/>
      <c r="AS501" s="208"/>
      <c r="AT501" s="208"/>
      <c r="AU501" s="208"/>
      <c r="AV501" s="208"/>
      <c r="AW501" s="208"/>
      <c r="AX501" s="208"/>
      <c r="AY501" s="208"/>
      <c r="AZ501" s="209"/>
      <c r="BA501" s="208"/>
      <c r="BB501" s="208"/>
      <c r="BC501" s="208"/>
      <c r="BD501" s="210"/>
      <c r="BE501" s="208"/>
      <c r="BF501" s="208"/>
      <c r="BG501" s="208"/>
      <c r="BH501" s="208"/>
      <c r="BI501" s="208"/>
      <c r="BJ501" s="208"/>
      <c r="BK501" s="208"/>
      <c r="BL501" s="208"/>
      <c r="BM501" s="208"/>
      <c r="BN501" s="208"/>
      <c r="BO501" s="208"/>
      <c r="BP501" s="208"/>
      <c r="BQ501" s="208"/>
      <c r="BR501" s="208"/>
      <c r="BS501" s="208"/>
      <c r="BT501" s="208"/>
      <c r="BU501" s="208"/>
      <c r="BV501" s="208"/>
      <c r="BW501" s="208"/>
      <c r="BX501" s="208"/>
      <c r="BY501" s="208"/>
    </row>
    <row r="502" spans="1:77">
      <c r="A502" s="227"/>
      <c r="B502" s="208"/>
      <c r="C502" s="248"/>
      <c r="D502" s="248"/>
      <c r="E502" s="208"/>
      <c r="F502" s="208"/>
      <c r="G502" s="208"/>
      <c r="H502" s="208"/>
      <c r="I502" s="208"/>
      <c r="J502" s="208"/>
      <c r="K502" s="208"/>
      <c r="L502" s="208"/>
      <c r="M502" s="208"/>
      <c r="N502" s="208"/>
      <c r="O502" s="208"/>
      <c r="P502" s="208"/>
      <c r="Q502" s="208"/>
      <c r="R502" s="208"/>
      <c r="S502" s="208"/>
      <c r="T502" s="208"/>
      <c r="U502" s="208"/>
      <c r="V502" s="208"/>
      <c r="W502" s="208"/>
      <c r="X502" s="208"/>
      <c r="Y502" s="208"/>
      <c r="Z502" s="208"/>
      <c r="AA502" s="208"/>
      <c r="AB502" s="208"/>
      <c r="AC502" s="208"/>
      <c r="AD502" s="208"/>
      <c r="AE502" s="208"/>
      <c r="AF502" s="208"/>
      <c r="AG502" s="208"/>
      <c r="AH502" s="208"/>
      <c r="AI502" s="208"/>
      <c r="AJ502" s="208"/>
      <c r="AK502" s="208"/>
      <c r="AL502" s="208"/>
      <c r="AM502" s="208"/>
      <c r="AN502" s="208"/>
      <c r="AO502" s="208"/>
      <c r="AP502" s="208"/>
      <c r="AQ502" s="208"/>
      <c r="AR502" s="208"/>
      <c r="AS502" s="208"/>
      <c r="AT502" s="208"/>
      <c r="AU502" s="208"/>
      <c r="AV502" s="208"/>
      <c r="AW502" s="208"/>
      <c r="AX502" s="208"/>
      <c r="AY502" s="208"/>
      <c r="AZ502" s="209"/>
      <c r="BA502" s="208"/>
      <c r="BB502" s="208"/>
      <c r="BC502" s="208"/>
      <c r="BD502" s="210"/>
      <c r="BE502" s="208"/>
      <c r="BF502" s="208"/>
      <c r="BG502" s="208"/>
      <c r="BH502" s="208"/>
      <c r="BI502" s="208"/>
      <c r="BJ502" s="208"/>
      <c r="BK502" s="208"/>
      <c r="BL502" s="208"/>
      <c r="BM502" s="208"/>
      <c r="BN502" s="208"/>
      <c r="BO502" s="208"/>
      <c r="BP502" s="208"/>
      <c r="BQ502" s="208"/>
      <c r="BR502" s="208"/>
      <c r="BS502" s="208"/>
      <c r="BT502" s="208"/>
      <c r="BU502" s="208"/>
      <c r="BV502" s="208"/>
      <c r="BW502" s="208"/>
      <c r="BX502" s="208"/>
      <c r="BY502" s="208"/>
    </row>
    <row r="503" spans="1:77">
      <c r="A503" s="227"/>
      <c r="B503" s="208"/>
      <c r="C503" s="248"/>
      <c r="D503" s="248"/>
      <c r="E503" s="208"/>
      <c r="F503" s="208"/>
      <c r="G503" s="208"/>
      <c r="H503" s="208"/>
      <c r="I503" s="208"/>
      <c r="J503" s="208"/>
      <c r="K503" s="208"/>
      <c r="L503" s="208"/>
      <c r="M503" s="208"/>
      <c r="N503" s="208"/>
      <c r="O503" s="208"/>
      <c r="P503" s="208"/>
      <c r="Q503" s="208"/>
      <c r="R503" s="208"/>
      <c r="S503" s="208"/>
      <c r="T503" s="208"/>
      <c r="U503" s="208"/>
      <c r="V503" s="208"/>
      <c r="W503" s="208"/>
      <c r="X503" s="208"/>
      <c r="Y503" s="208"/>
      <c r="Z503" s="208"/>
      <c r="AA503" s="208"/>
      <c r="AB503" s="208"/>
      <c r="AC503" s="208"/>
      <c r="AD503" s="208"/>
      <c r="AE503" s="208"/>
      <c r="AF503" s="208"/>
      <c r="AG503" s="208"/>
      <c r="AH503" s="208"/>
      <c r="AI503" s="208"/>
      <c r="AJ503" s="208"/>
      <c r="AK503" s="208"/>
      <c r="AL503" s="208"/>
      <c r="AM503" s="208"/>
      <c r="AN503" s="208"/>
      <c r="AO503" s="208"/>
      <c r="AP503" s="208"/>
      <c r="AQ503" s="208"/>
      <c r="AR503" s="208"/>
      <c r="AS503" s="208"/>
      <c r="AT503" s="208"/>
      <c r="AU503" s="208"/>
      <c r="AV503" s="208"/>
      <c r="AW503" s="208"/>
      <c r="AX503" s="208"/>
      <c r="AY503" s="208"/>
      <c r="AZ503" s="209"/>
      <c r="BA503" s="208"/>
      <c r="BB503" s="208"/>
      <c r="BC503" s="208"/>
      <c r="BD503" s="210"/>
      <c r="BE503" s="208"/>
      <c r="BF503" s="208"/>
      <c r="BG503" s="208"/>
      <c r="BH503" s="208"/>
      <c r="BI503" s="208"/>
      <c r="BJ503" s="208"/>
      <c r="BK503" s="208"/>
      <c r="BL503" s="208"/>
      <c r="BM503" s="208"/>
      <c r="BN503" s="208"/>
      <c r="BO503" s="208"/>
      <c r="BP503" s="208"/>
      <c r="BQ503" s="208"/>
      <c r="BR503" s="208"/>
      <c r="BS503" s="208"/>
      <c r="BT503" s="208"/>
      <c r="BU503" s="208"/>
      <c r="BV503" s="208"/>
      <c r="BW503" s="208"/>
      <c r="BX503" s="208"/>
      <c r="BY503" s="208"/>
    </row>
    <row r="504" spans="1:77">
      <c r="A504" s="227"/>
      <c r="B504" s="208"/>
      <c r="C504" s="248"/>
      <c r="D504" s="248"/>
      <c r="E504" s="208"/>
      <c r="F504" s="208"/>
      <c r="G504" s="208"/>
      <c r="H504" s="208"/>
      <c r="I504" s="208"/>
      <c r="J504" s="208"/>
      <c r="K504" s="208"/>
      <c r="L504" s="208"/>
      <c r="M504" s="208"/>
      <c r="N504" s="208"/>
      <c r="O504" s="208"/>
      <c r="P504" s="208"/>
      <c r="Q504" s="208"/>
      <c r="R504" s="208"/>
      <c r="S504" s="208"/>
      <c r="T504" s="208"/>
      <c r="U504" s="208"/>
      <c r="V504" s="208"/>
      <c r="W504" s="208"/>
      <c r="X504" s="208"/>
      <c r="Y504" s="208"/>
      <c r="Z504" s="208"/>
      <c r="AA504" s="208"/>
      <c r="AB504" s="208"/>
      <c r="AC504" s="208"/>
      <c r="AD504" s="208"/>
      <c r="AE504" s="208"/>
      <c r="AF504" s="208"/>
      <c r="AG504" s="208"/>
      <c r="AH504" s="208"/>
      <c r="AI504" s="208"/>
      <c r="AJ504" s="208"/>
      <c r="AK504" s="208"/>
      <c r="AL504" s="208"/>
      <c r="AM504" s="208"/>
      <c r="AN504" s="208"/>
      <c r="AO504" s="208"/>
      <c r="AP504" s="208"/>
      <c r="AQ504" s="208"/>
      <c r="AR504" s="208"/>
      <c r="AS504" s="208"/>
      <c r="AT504" s="208"/>
      <c r="AU504" s="208"/>
      <c r="AV504" s="208"/>
      <c r="AW504" s="208"/>
      <c r="AX504" s="208"/>
      <c r="AY504" s="208"/>
      <c r="AZ504" s="209"/>
      <c r="BA504" s="208"/>
      <c r="BB504" s="208"/>
      <c r="BC504" s="208"/>
      <c r="BD504" s="210"/>
      <c r="BE504" s="208"/>
      <c r="BF504" s="208"/>
      <c r="BG504" s="208"/>
      <c r="BH504" s="208"/>
      <c r="BI504" s="208"/>
      <c r="BJ504" s="208"/>
      <c r="BK504" s="208"/>
      <c r="BL504" s="208"/>
      <c r="BM504" s="208"/>
      <c r="BN504" s="208"/>
      <c r="BO504" s="208"/>
      <c r="BP504" s="208"/>
      <c r="BQ504" s="208"/>
      <c r="BR504" s="208"/>
      <c r="BS504" s="208"/>
      <c r="BT504" s="208"/>
      <c r="BU504" s="208"/>
      <c r="BV504" s="208"/>
      <c r="BW504" s="208"/>
      <c r="BX504" s="208"/>
      <c r="BY504" s="208"/>
    </row>
    <row r="505" spans="1:77">
      <c r="A505" s="227"/>
      <c r="B505" s="208"/>
      <c r="C505" s="248"/>
      <c r="D505" s="248"/>
      <c r="E505" s="208"/>
      <c r="F505" s="208"/>
      <c r="G505" s="208"/>
      <c r="H505" s="208"/>
      <c r="I505" s="208"/>
      <c r="J505" s="208"/>
      <c r="K505" s="208"/>
      <c r="L505" s="208"/>
      <c r="M505" s="208"/>
      <c r="N505" s="208"/>
      <c r="O505" s="208"/>
      <c r="P505" s="208"/>
      <c r="Q505" s="208"/>
      <c r="R505" s="208"/>
      <c r="S505" s="208"/>
      <c r="T505" s="208"/>
      <c r="U505" s="208"/>
      <c r="V505" s="208"/>
      <c r="W505" s="208"/>
      <c r="X505" s="208"/>
      <c r="Y505" s="208"/>
      <c r="Z505" s="208"/>
      <c r="AA505" s="208"/>
      <c r="AB505" s="208"/>
      <c r="AC505" s="208"/>
      <c r="AD505" s="208"/>
      <c r="AE505" s="208"/>
      <c r="AF505" s="208"/>
      <c r="AG505" s="208"/>
      <c r="AH505" s="208"/>
      <c r="AI505" s="208"/>
      <c r="AJ505" s="208"/>
      <c r="AK505" s="208"/>
      <c r="AL505" s="208"/>
      <c r="AM505" s="208"/>
      <c r="AN505" s="208"/>
      <c r="AO505" s="208"/>
      <c r="AP505" s="208"/>
      <c r="AQ505" s="208"/>
      <c r="AR505" s="208"/>
      <c r="AS505" s="208"/>
      <c r="AT505" s="208"/>
      <c r="AU505" s="208"/>
      <c r="AV505" s="208"/>
      <c r="AW505" s="208"/>
      <c r="AX505" s="208"/>
      <c r="AY505" s="208"/>
      <c r="AZ505" s="209"/>
      <c r="BA505" s="208"/>
      <c r="BB505" s="208"/>
      <c r="BC505" s="208"/>
      <c r="BD505" s="210"/>
      <c r="BE505" s="208"/>
      <c r="BF505" s="208"/>
      <c r="BG505" s="208"/>
      <c r="BH505" s="208"/>
      <c r="BI505" s="208"/>
      <c r="BJ505" s="208"/>
      <c r="BK505" s="208"/>
      <c r="BL505" s="208"/>
      <c r="BM505" s="208"/>
      <c r="BN505" s="208"/>
      <c r="BO505" s="208"/>
      <c r="BP505" s="208"/>
      <c r="BQ505" s="208"/>
      <c r="BR505" s="208"/>
      <c r="BS505" s="208"/>
      <c r="BT505" s="208"/>
      <c r="BU505" s="208"/>
      <c r="BV505" s="208"/>
      <c r="BW505" s="208"/>
      <c r="BX505" s="208"/>
      <c r="BY505" s="208"/>
    </row>
    <row r="506" spans="1:77">
      <c r="A506" s="227"/>
      <c r="B506" s="208"/>
      <c r="C506" s="248"/>
      <c r="D506" s="248"/>
      <c r="E506" s="208"/>
      <c r="F506" s="208"/>
      <c r="G506" s="208"/>
      <c r="H506" s="208"/>
      <c r="I506" s="208"/>
      <c r="J506" s="208"/>
      <c r="K506" s="208"/>
      <c r="L506" s="208"/>
      <c r="M506" s="208"/>
      <c r="N506" s="208"/>
      <c r="O506" s="208"/>
      <c r="P506" s="208"/>
      <c r="Q506" s="208"/>
      <c r="R506" s="208"/>
      <c r="S506" s="208"/>
      <c r="T506" s="208"/>
      <c r="U506" s="208"/>
      <c r="V506" s="208"/>
      <c r="W506" s="208"/>
      <c r="X506" s="208"/>
      <c r="Y506" s="208"/>
      <c r="Z506" s="208"/>
      <c r="AA506" s="208"/>
      <c r="AB506" s="208"/>
      <c r="AC506" s="208"/>
      <c r="AD506" s="208"/>
      <c r="AE506" s="208"/>
      <c r="AF506" s="208"/>
      <c r="AG506" s="208"/>
      <c r="AH506" s="208"/>
      <c r="AI506" s="208"/>
      <c r="AJ506" s="208"/>
      <c r="AK506" s="208"/>
      <c r="AL506" s="208"/>
      <c r="AM506" s="208"/>
      <c r="AN506" s="208"/>
      <c r="AO506" s="208"/>
      <c r="AP506" s="208"/>
      <c r="AQ506" s="208"/>
      <c r="AR506" s="208"/>
      <c r="AS506" s="208"/>
      <c r="AT506" s="208"/>
      <c r="AU506" s="208"/>
      <c r="AV506" s="208"/>
      <c r="AW506" s="208"/>
      <c r="AX506" s="208"/>
      <c r="AY506" s="208"/>
      <c r="AZ506" s="209"/>
      <c r="BA506" s="208"/>
      <c r="BB506" s="208"/>
      <c r="BC506" s="208"/>
      <c r="BD506" s="210"/>
      <c r="BE506" s="208"/>
      <c r="BF506" s="208"/>
      <c r="BG506" s="208"/>
      <c r="BH506" s="208"/>
      <c r="BI506" s="208"/>
      <c r="BJ506" s="208"/>
      <c r="BK506" s="208"/>
      <c r="BL506" s="208"/>
      <c r="BM506" s="208"/>
      <c r="BN506" s="208"/>
      <c r="BO506" s="208"/>
      <c r="BP506" s="208"/>
      <c r="BQ506" s="208"/>
      <c r="BR506" s="208"/>
      <c r="BS506" s="208"/>
      <c r="BT506" s="208"/>
      <c r="BU506" s="208"/>
      <c r="BV506" s="208"/>
      <c r="BW506" s="208"/>
      <c r="BX506" s="208"/>
      <c r="BY506" s="208"/>
    </row>
    <row r="507" spans="1:77">
      <c r="A507" s="227"/>
      <c r="B507" s="208"/>
      <c r="C507" s="248"/>
      <c r="D507" s="248"/>
      <c r="E507" s="208"/>
      <c r="F507" s="208"/>
      <c r="G507" s="208"/>
      <c r="H507" s="208"/>
      <c r="I507" s="208"/>
      <c r="J507" s="208"/>
      <c r="K507" s="208"/>
      <c r="L507" s="208"/>
      <c r="M507" s="208"/>
      <c r="N507" s="208"/>
      <c r="O507" s="208"/>
      <c r="P507" s="208"/>
      <c r="Q507" s="208"/>
      <c r="R507" s="208"/>
      <c r="S507" s="208"/>
      <c r="T507" s="208"/>
      <c r="U507" s="208"/>
      <c r="V507" s="208"/>
      <c r="W507" s="208"/>
      <c r="X507" s="208"/>
      <c r="Y507" s="208"/>
      <c r="Z507" s="208"/>
      <c r="AA507" s="208"/>
      <c r="AB507" s="208"/>
      <c r="AC507" s="208"/>
      <c r="AD507" s="208"/>
      <c r="AE507" s="208"/>
      <c r="AF507" s="208"/>
      <c r="AG507" s="208"/>
      <c r="AH507" s="208"/>
      <c r="AI507" s="208"/>
      <c r="AJ507" s="208"/>
      <c r="AK507" s="208"/>
      <c r="AL507" s="208"/>
      <c r="AM507" s="208"/>
      <c r="AN507" s="208"/>
      <c r="AO507" s="208"/>
      <c r="AP507" s="208"/>
      <c r="AQ507" s="208"/>
      <c r="AR507" s="208"/>
      <c r="AS507" s="208"/>
      <c r="AT507" s="208"/>
      <c r="AU507" s="208"/>
      <c r="AV507" s="208"/>
      <c r="AW507" s="208"/>
      <c r="AX507" s="208"/>
      <c r="AY507" s="208"/>
      <c r="AZ507" s="209"/>
      <c r="BA507" s="208"/>
      <c r="BB507" s="208"/>
      <c r="BC507" s="208"/>
      <c r="BD507" s="210"/>
      <c r="BE507" s="208"/>
      <c r="BF507" s="208"/>
      <c r="BG507" s="208"/>
      <c r="BH507" s="208"/>
      <c r="BI507" s="208"/>
      <c r="BJ507" s="208"/>
      <c r="BK507" s="208"/>
      <c r="BL507" s="208"/>
      <c r="BM507" s="208"/>
      <c r="BN507" s="208"/>
      <c r="BO507" s="208"/>
      <c r="BP507" s="208"/>
      <c r="BQ507" s="208"/>
      <c r="BR507" s="208"/>
      <c r="BS507" s="208"/>
      <c r="BT507" s="208"/>
      <c r="BU507" s="208"/>
      <c r="BV507" s="208"/>
      <c r="BW507" s="208"/>
      <c r="BX507" s="208"/>
      <c r="BY507" s="208"/>
    </row>
    <row r="508" spans="1:77">
      <c r="A508" s="227"/>
      <c r="B508" s="208"/>
      <c r="C508" s="248"/>
      <c r="D508" s="248"/>
      <c r="E508" s="208"/>
      <c r="F508" s="208"/>
      <c r="G508" s="208"/>
      <c r="H508" s="208"/>
      <c r="I508" s="208"/>
      <c r="J508" s="208"/>
      <c r="K508" s="208"/>
      <c r="L508" s="208"/>
      <c r="M508" s="208"/>
      <c r="N508" s="208"/>
      <c r="O508" s="208"/>
      <c r="P508" s="208"/>
      <c r="Q508" s="208"/>
      <c r="R508" s="208"/>
      <c r="S508" s="208"/>
      <c r="T508" s="208"/>
      <c r="U508" s="208"/>
      <c r="V508" s="208"/>
      <c r="W508" s="208"/>
      <c r="X508" s="208"/>
      <c r="Y508" s="208"/>
      <c r="Z508" s="208"/>
      <c r="AA508" s="208"/>
      <c r="AB508" s="208"/>
      <c r="AC508" s="208"/>
      <c r="AD508" s="208"/>
      <c r="AE508" s="208"/>
      <c r="AF508" s="208"/>
      <c r="AG508" s="208"/>
      <c r="AH508" s="208"/>
      <c r="AI508" s="208"/>
      <c r="AJ508" s="208"/>
      <c r="AK508" s="208"/>
      <c r="AL508" s="208"/>
      <c r="AM508" s="208"/>
      <c r="AN508" s="208"/>
      <c r="AO508" s="208"/>
      <c r="AP508" s="208"/>
      <c r="AQ508" s="208"/>
      <c r="AR508" s="208"/>
      <c r="AS508" s="208"/>
      <c r="AT508" s="208"/>
      <c r="AU508" s="208"/>
      <c r="AV508" s="208"/>
      <c r="AW508" s="208"/>
      <c r="AX508" s="208"/>
      <c r="AY508" s="208"/>
      <c r="AZ508" s="209"/>
      <c r="BA508" s="208"/>
      <c r="BB508" s="208"/>
      <c r="BC508" s="208"/>
      <c r="BD508" s="210"/>
      <c r="BE508" s="208"/>
      <c r="BF508" s="208"/>
      <c r="BG508" s="208"/>
      <c r="BH508" s="208"/>
      <c r="BI508" s="208"/>
      <c r="BJ508" s="208"/>
      <c r="BK508" s="208"/>
      <c r="BL508" s="208"/>
      <c r="BM508" s="208"/>
      <c r="BN508" s="208"/>
      <c r="BO508" s="208"/>
      <c r="BP508" s="208"/>
      <c r="BQ508" s="208"/>
      <c r="BR508" s="208"/>
      <c r="BS508" s="208"/>
      <c r="BT508" s="208"/>
      <c r="BU508" s="208"/>
      <c r="BV508" s="208"/>
      <c r="BW508" s="208"/>
      <c r="BX508" s="208"/>
      <c r="BY508" s="208"/>
    </row>
    <row r="509" spans="1:77">
      <c r="A509" s="227"/>
      <c r="B509" s="208"/>
      <c r="C509" s="248"/>
      <c r="D509" s="248"/>
      <c r="E509" s="208"/>
      <c r="F509" s="208"/>
      <c r="G509" s="208"/>
      <c r="H509" s="208"/>
      <c r="I509" s="208"/>
      <c r="J509" s="208"/>
      <c r="K509" s="208"/>
      <c r="L509" s="208"/>
      <c r="M509" s="208"/>
      <c r="N509" s="208"/>
      <c r="O509" s="208"/>
      <c r="P509" s="208"/>
      <c r="Q509" s="208"/>
      <c r="R509" s="208"/>
      <c r="S509" s="208"/>
      <c r="T509" s="208"/>
      <c r="U509" s="208"/>
      <c r="V509" s="208"/>
      <c r="W509" s="208"/>
      <c r="X509" s="208"/>
      <c r="Y509" s="208"/>
      <c r="Z509" s="208"/>
      <c r="AA509" s="208"/>
      <c r="AB509" s="208"/>
      <c r="AC509" s="208"/>
      <c r="AD509" s="208"/>
      <c r="AE509" s="208"/>
      <c r="AF509" s="208"/>
      <c r="AG509" s="208"/>
      <c r="AH509" s="208"/>
      <c r="AI509" s="208"/>
      <c r="AJ509" s="208"/>
      <c r="AK509" s="208"/>
      <c r="AL509" s="208"/>
      <c r="AM509" s="208"/>
      <c r="AN509" s="208"/>
      <c r="AO509" s="208"/>
      <c r="AP509" s="208"/>
      <c r="AQ509" s="208"/>
      <c r="AR509" s="208"/>
      <c r="AS509" s="208"/>
      <c r="AT509" s="208"/>
      <c r="AU509" s="208"/>
      <c r="AV509" s="208"/>
      <c r="AW509" s="208"/>
      <c r="AX509" s="208"/>
      <c r="AY509" s="208"/>
      <c r="AZ509" s="209"/>
      <c r="BA509" s="208"/>
      <c r="BB509" s="208"/>
      <c r="BC509" s="208"/>
      <c r="BD509" s="210"/>
      <c r="BE509" s="208"/>
      <c r="BF509" s="208"/>
      <c r="BG509" s="208"/>
      <c r="BH509" s="208"/>
      <c r="BI509" s="208"/>
      <c r="BJ509" s="208"/>
      <c r="BK509" s="208"/>
      <c r="BL509" s="208"/>
      <c r="BM509" s="208"/>
      <c r="BN509" s="208"/>
      <c r="BO509" s="208"/>
      <c r="BP509" s="208"/>
      <c r="BQ509" s="208"/>
      <c r="BR509" s="208"/>
      <c r="BS509" s="208"/>
      <c r="BT509" s="208"/>
      <c r="BU509" s="208"/>
      <c r="BV509" s="208"/>
      <c r="BW509" s="208"/>
      <c r="BX509" s="208"/>
      <c r="BY509" s="208"/>
    </row>
    <row r="510" spans="1:77">
      <c r="A510" s="227"/>
      <c r="B510" s="208"/>
      <c r="C510" s="248"/>
      <c r="D510" s="248"/>
      <c r="E510" s="208"/>
      <c r="F510" s="208"/>
      <c r="G510" s="208"/>
      <c r="H510" s="208"/>
      <c r="I510" s="208"/>
      <c r="J510" s="208"/>
      <c r="K510" s="208"/>
      <c r="L510" s="208"/>
      <c r="M510" s="208"/>
      <c r="N510" s="208"/>
      <c r="O510" s="208"/>
      <c r="P510" s="208"/>
      <c r="Q510" s="208"/>
      <c r="R510" s="208"/>
      <c r="S510" s="208"/>
      <c r="T510" s="208"/>
      <c r="U510" s="208"/>
      <c r="V510" s="208"/>
      <c r="W510" s="208"/>
      <c r="X510" s="208"/>
      <c r="Y510" s="208"/>
      <c r="Z510" s="208"/>
      <c r="AA510" s="208"/>
      <c r="AB510" s="208"/>
      <c r="AC510" s="208"/>
      <c r="AD510" s="208"/>
      <c r="AE510" s="208"/>
      <c r="AF510" s="208"/>
      <c r="AG510" s="208"/>
      <c r="AH510" s="208"/>
      <c r="AI510" s="208"/>
      <c r="AJ510" s="208"/>
      <c r="AK510" s="208"/>
      <c r="AL510" s="208"/>
      <c r="AM510" s="208"/>
      <c r="AN510" s="208"/>
      <c r="AO510" s="208"/>
      <c r="AP510" s="208"/>
      <c r="AQ510" s="208"/>
      <c r="AR510" s="208"/>
      <c r="AS510" s="208"/>
      <c r="AT510" s="208"/>
      <c r="AU510" s="208"/>
      <c r="AV510" s="208"/>
      <c r="AW510" s="208"/>
      <c r="AX510" s="208"/>
      <c r="AY510" s="208"/>
      <c r="AZ510" s="209"/>
      <c r="BA510" s="208"/>
      <c r="BB510" s="208"/>
      <c r="BC510" s="208"/>
      <c r="BD510" s="210"/>
      <c r="BE510" s="208"/>
      <c r="BF510" s="208"/>
      <c r="BG510" s="208"/>
      <c r="BH510" s="208"/>
      <c r="BI510" s="208"/>
      <c r="BJ510" s="208"/>
      <c r="BK510" s="208"/>
      <c r="BL510" s="208"/>
      <c r="BM510" s="208"/>
      <c r="BN510" s="208"/>
      <c r="BO510" s="208"/>
      <c r="BP510" s="208"/>
      <c r="BQ510" s="208"/>
      <c r="BR510" s="208"/>
      <c r="BS510" s="208"/>
      <c r="BT510" s="208"/>
      <c r="BU510" s="208"/>
      <c r="BV510" s="208"/>
      <c r="BW510" s="208"/>
      <c r="BX510" s="208"/>
      <c r="BY510" s="208"/>
    </row>
    <row r="511" spans="1:77">
      <c r="A511" s="227"/>
      <c r="B511" s="208"/>
      <c r="C511" s="248"/>
      <c r="D511" s="248"/>
      <c r="E511" s="208"/>
      <c r="F511" s="208"/>
      <c r="G511" s="208"/>
      <c r="H511" s="208"/>
      <c r="I511" s="208"/>
      <c r="J511" s="208"/>
      <c r="K511" s="208"/>
      <c r="L511" s="208"/>
      <c r="M511" s="208"/>
      <c r="N511" s="208"/>
      <c r="O511" s="208"/>
      <c r="P511" s="208"/>
      <c r="Q511" s="208"/>
      <c r="R511" s="208"/>
      <c r="S511" s="208"/>
      <c r="T511" s="208"/>
      <c r="U511" s="208"/>
      <c r="V511" s="208"/>
      <c r="W511" s="208"/>
      <c r="X511" s="208"/>
      <c r="Y511" s="208"/>
      <c r="Z511" s="208"/>
      <c r="AA511" s="208"/>
      <c r="AB511" s="208"/>
      <c r="AC511" s="208"/>
      <c r="AD511" s="208"/>
      <c r="AE511" s="208"/>
      <c r="AF511" s="208"/>
      <c r="AG511" s="208"/>
      <c r="AH511" s="208"/>
      <c r="AI511" s="208"/>
      <c r="AJ511" s="208"/>
      <c r="AK511" s="208"/>
      <c r="AL511" s="208"/>
      <c r="AM511" s="208"/>
      <c r="AN511" s="208"/>
      <c r="AO511" s="208"/>
      <c r="AP511" s="208"/>
      <c r="AQ511" s="208"/>
      <c r="AR511" s="208"/>
      <c r="AS511" s="208"/>
      <c r="AT511" s="208"/>
      <c r="AU511" s="208"/>
      <c r="AV511" s="208"/>
      <c r="AW511" s="208"/>
      <c r="AX511" s="208"/>
      <c r="AY511" s="208"/>
      <c r="AZ511" s="209"/>
      <c r="BA511" s="208"/>
      <c r="BB511" s="208"/>
      <c r="BC511" s="208"/>
      <c r="BD511" s="210"/>
      <c r="BE511" s="208"/>
      <c r="BF511" s="208"/>
      <c r="BG511" s="208"/>
      <c r="BH511" s="208"/>
      <c r="BI511" s="208"/>
      <c r="BJ511" s="208"/>
      <c r="BK511" s="208"/>
      <c r="BL511" s="208"/>
      <c r="BM511" s="208"/>
      <c r="BN511" s="208"/>
      <c r="BO511" s="208"/>
      <c r="BP511" s="208"/>
      <c r="BQ511" s="208"/>
      <c r="BR511" s="208"/>
      <c r="BS511" s="208"/>
      <c r="BT511" s="208"/>
      <c r="BU511" s="208"/>
      <c r="BV511" s="208"/>
      <c r="BW511" s="208"/>
      <c r="BX511" s="208"/>
      <c r="BY511" s="208"/>
    </row>
    <row r="512" spans="1:77">
      <c r="A512" s="227"/>
      <c r="B512" s="208"/>
      <c r="C512" s="248"/>
      <c r="D512" s="248"/>
      <c r="E512" s="208"/>
      <c r="F512" s="208"/>
      <c r="G512" s="208"/>
      <c r="H512" s="208"/>
      <c r="I512" s="208"/>
      <c r="J512" s="208"/>
      <c r="K512" s="208"/>
      <c r="L512" s="208"/>
      <c r="M512" s="208"/>
      <c r="N512" s="208"/>
      <c r="O512" s="208"/>
      <c r="P512" s="208"/>
      <c r="Q512" s="208"/>
      <c r="R512" s="208"/>
      <c r="S512" s="208"/>
      <c r="T512" s="208"/>
      <c r="U512" s="208"/>
      <c r="V512" s="208"/>
      <c r="W512" s="208"/>
      <c r="X512" s="208"/>
      <c r="Y512" s="208"/>
      <c r="Z512" s="208"/>
      <c r="AA512" s="208"/>
      <c r="AB512" s="208"/>
      <c r="AC512" s="208"/>
      <c r="AD512" s="208"/>
      <c r="AE512" s="208"/>
      <c r="AF512" s="208"/>
      <c r="AG512" s="208"/>
      <c r="AH512" s="208"/>
      <c r="AI512" s="208"/>
      <c r="AJ512" s="208"/>
      <c r="AK512" s="208"/>
      <c r="AL512" s="208"/>
      <c r="AM512" s="208"/>
      <c r="AN512" s="208"/>
      <c r="AO512" s="208"/>
      <c r="AP512" s="208"/>
      <c r="AQ512" s="208"/>
      <c r="AR512" s="208"/>
      <c r="AS512" s="208"/>
      <c r="AT512" s="208"/>
      <c r="AU512" s="208"/>
      <c r="AV512" s="208"/>
      <c r="AW512" s="208"/>
      <c r="AX512" s="208"/>
      <c r="AY512" s="208"/>
      <c r="AZ512" s="209"/>
      <c r="BA512" s="208"/>
      <c r="BB512" s="208"/>
      <c r="BC512" s="208"/>
      <c r="BD512" s="210"/>
      <c r="BE512" s="208"/>
      <c r="BF512" s="208"/>
      <c r="BG512" s="208"/>
      <c r="BH512" s="208"/>
      <c r="BI512" s="208"/>
      <c r="BJ512" s="208"/>
      <c r="BK512" s="208"/>
      <c r="BL512" s="208"/>
      <c r="BM512" s="208"/>
      <c r="BN512" s="208"/>
      <c r="BO512" s="208"/>
      <c r="BP512" s="208"/>
      <c r="BQ512" s="208"/>
      <c r="BR512" s="208"/>
      <c r="BS512" s="208"/>
      <c r="BT512" s="208"/>
      <c r="BU512" s="208"/>
      <c r="BV512" s="208"/>
      <c r="BW512" s="208"/>
      <c r="BX512" s="208"/>
      <c r="BY512" s="208"/>
    </row>
    <row r="513" spans="1:77">
      <c r="A513" s="227"/>
      <c r="B513" s="208"/>
      <c r="C513" s="248"/>
      <c r="D513" s="248"/>
      <c r="E513" s="208"/>
      <c r="F513" s="208"/>
      <c r="G513" s="208"/>
      <c r="H513" s="208"/>
      <c r="I513" s="208"/>
      <c r="J513" s="208"/>
      <c r="K513" s="208"/>
      <c r="L513" s="208"/>
      <c r="M513" s="208"/>
      <c r="N513" s="208"/>
      <c r="O513" s="208"/>
      <c r="P513" s="208"/>
      <c r="Q513" s="208"/>
      <c r="R513" s="208"/>
      <c r="S513" s="208"/>
      <c r="T513" s="208"/>
      <c r="U513" s="208"/>
      <c r="V513" s="208"/>
      <c r="W513" s="208"/>
      <c r="X513" s="208"/>
      <c r="Y513" s="208"/>
      <c r="Z513" s="208"/>
      <c r="AA513" s="208"/>
      <c r="AB513" s="208"/>
      <c r="AC513" s="208"/>
      <c r="AD513" s="208"/>
      <c r="AE513" s="208"/>
      <c r="AF513" s="208"/>
      <c r="AG513" s="208"/>
      <c r="AH513" s="208"/>
      <c r="AI513" s="208"/>
      <c r="AJ513" s="208"/>
      <c r="AK513" s="208"/>
      <c r="AL513" s="208"/>
      <c r="AM513" s="208"/>
      <c r="AN513" s="208"/>
      <c r="AO513" s="208"/>
      <c r="AP513" s="208"/>
      <c r="AQ513" s="208"/>
      <c r="AR513" s="208"/>
      <c r="AS513" s="208"/>
      <c r="AT513" s="208"/>
      <c r="AU513" s="208"/>
      <c r="AV513" s="208"/>
      <c r="AW513" s="208"/>
      <c r="AX513" s="208"/>
      <c r="AY513" s="208"/>
      <c r="AZ513" s="209"/>
      <c r="BA513" s="208"/>
      <c r="BB513" s="208"/>
      <c r="BC513" s="208"/>
      <c r="BD513" s="210"/>
      <c r="BE513" s="208"/>
      <c r="BF513" s="208"/>
      <c r="BG513" s="208"/>
      <c r="BH513" s="208"/>
      <c r="BI513" s="208"/>
      <c r="BJ513" s="208"/>
      <c r="BK513" s="208"/>
      <c r="BL513" s="208"/>
      <c r="BM513" s="208"/>
      <c r="BN513" s="208"/>
      <c r="BO513" s="208"/>
      <c r="BP513" s="208"/>
      <c r="BQ513" s="208"/>
      <c r="BR513" s="208"/>
      <c r="BS513" s="208"/>
      <c r="BT513" s="208"/>
      <c r="BU513" s="208"/>
      <c r="BV513" s="208"/>
      <c r="BW513" s="208"/>
      <c r="BX513" s="208"/>
      <c r="BY513" s="208"/>
    </row>
    <row r="514" spans="1:77">
      <c r="A514" s="227"/>
      <c r="B514" s="208"/>
      <c r="C514" s="248"/>
      <c r="D514" s="248"/>
      <c r="E514" s="208"/>
      <c r="F514" s="208"/>
      <c r="G514" s="208"/>
      <c r="H514" s="208"/>
      <c r="I514" s="208"/>
      <c r="J514" s="208"/>
      <c r="K514" s="208"/>
      <c r="L514" s="208"/>
      <c r="M514" s="208"/>
      <c r="N514" s="208"/>
      <c r="O514" s="208"/>
      <c r="P514" s="208"/>
      <c r="Q514" s="208"/>
      <c r="R514" s="208"/>
      <c r="S514" s="208"/>
      <c r="T514" s="208"/>
      <c r="U514" s="208"/>
      <c r="V514" s="208"/>
      <c r="W514" s="208"/>
      <c r="X514" s="208"/>
      <c r="Y514" s="208"/>
      <c r="Z514" s="208"/>
      <c r="AA514" s="208"/>
      <c r="AB514" s="208"/>
      <c r="AC514" s="208"/>
      <c r="AD514" s="208"/>
      <c r="AE514" s="208"/>
      <c r="AF514" s="208"/>
      <c r="AG514" s="208"/>
      <c r="AH514" s="208"/>
      <c r="AI514" s="208"/>
      <c r="AJ514" s="208"/>
      <c r="AK514" s="208"/>
      <c r="AL514" s="208"/>
      <c r="AM514" s="208"/>
      <c r="AN514" s="208"/>
      <c r="AO514" s="208"/>
      <c r="AP514" s="208"/>
      <c r="AQ514" s="208"/>
      <c r="AR514" s="208"/>
      <c r="AS514" s="208"/>
      <c r="AT514" s="208"/>
      <c r="AU514" s="208"/>
      <c r="AV514" s="208"/>
      <c r="AW514" s="208"/>
      <c r="AX514" s="208"/>
      <c r="AY514" s="208"/>
      <c r="AZ514" s="209"/>
      <c r="BA514" s="208"/>
      <c r="BB514" s="208"/>
      <c r="BC514" s="208"/>
      <c r="BD514" s="210"/>
      <c r="BE514" s="208"/>
      <c r="BF514" s="208"/>
      <c r="BG514" s="208"/>
      <c r="BH514" s="208"/>
      <c r="BI514" s="208"/>
      <c r="BJ514" s="208"/>
      <c r="BK514" s="208"/>
      <c r="BL514" s="208"/>
      <c r="BM514" s="208"/>
      <c r="BN514" s="208"/>
      <c r="BO514" s="208"/>
      <c r="BP514" s="208"/>
      <c r="BQ514" s="208"/>
      <c r="BR514" s="208"/>
      <c r="BS514" s="208"/>
      <c r="BT514" s="208"/>
      <c r="BU514" s="208"/>
      <c r="BV514" s="208"/>
      <c r="BW514" s="208"/>
      <c r="BX514" s="208"/>
      <c r="BY514" s="208"/>
    </row>
    <row r="515" spans="1:77">
      <c r="A515" s="227"/>
      <c r="B515" s="208"/>
      <c r="C515" s="248"/>
      <c r="D515" s="248"/>
      <c r="E515" s="208"/>
      <c r="F515" s="208"/>
      <c r="G515" s="208"/>
      <c r="H515" s="208"/>
      <c r="I515" s="208"/>
      <c r="J515" s="208"/>
      <c r="K515" s="208"/>
      <c r="L515" s="208"/>
      <c r="M515" s="208"/>
      <c r="N515" s="208"/>
      <c r="O515" s="208"/>
      <c r="P515" s="208"/>
      <c r="Q515" s="208"/>
      <c r="R515" s="208"/>
      <c r="S515" s="208"/>
      <c r="T515" s="208"/>
      <c r="U515" s="208"/>
      <c r="V515" s="208"/>
      <c r="W515" s="208"/>
      <c r="X515" s="208"/>
      <c r="Y515" s="208"/>
      <c r="Z515" s="208"/>
      <c r="AA515" s="208"/>
      <c r="AB515" s="208"/>
      <c r="AC515" s="208"/>
      <c r="AD515" s="208"/>
      <c r="AE515" s="208"/>
      <c r="AF515" s="208"/>
      <c r="AG515" s="208"/>
      <c r="AH515" s="208"/>
      <c r="AI515" s="208"/>
      <c r="AJ515" s="208"/>
      <c r="AK515" s="208"/>
      <c r="AL515" s="208"/>
      <c r="AM515" s="208"/>
      <c r="AN515" s="208"/>
      <c r="AO515" s="208"/>
      <c r="AP515" s="208"/>
      <c r="AQ515" s="208"/>
      <c r="AR515" s="208"/>
      <c r="AS515" s="208"/>
      <c r="AT515" s="208"/>
      <c r="AU515" s="208"/>
      <c r="AV515" s="208"/>
      <c r="AW515" s="208"/>
      <c r="AX515" s="208"/>
      <c r="AY515" s="208"/>
      <c r="AZ515" s="209"/>
      <c r="BA515" s="208"/>
      <c r="BB515" s="208"/>
      <c r="BC515" s="208"/>
      <c r="BD515" s="210"/>
      <c r="BE515" s="208"/>
      <c r="BF515" s="208"/>
      <c r="BG515" s="208"/>
      <c r="BH515" s="208"/>
      <c r="BI515" s="208"/>
      <c r="BJ515" s="208"/>
      <c r="BK515" s="208"/>
      <c r="BL515" s="208"/>
      <c r="BM515" s="208"/>
      <c r="BN515" s="208"/>
      <c r="BO515" s="208"/>
      <c r="BP515" s="208"/>
      <c r="BQ515" s="208"/>
      <c r="BR515" s="208"/>
      <c r="BS515" s="208"/>
      <c r="BT515" s="208"/>
      <c r="BU515" s="208"/>
      <c r="BV515" s="208"/>
      <c r="BW515" s="208"/>
      <c r="BX515" s="208"/>
      <c r="BY515" s="208"/>
    </row>
    <row r="516" spans="1:77">
      <c r="A516" s="227"/>
      <c r="B516" s="208"/>
      <c r="C516" s="248"/>
      <c r="D516" s="248"/>
      <c r="E516" s="208"/>
      <c r="F516" s="208"/>
      <c r="G516" s="208"/>
      <c r="H516" s="208"/>
      <c r="I516" s="208"/>
      <c r="J516" s="208"/>
      <c r="K516" s="208"/>
      <c r="L516" s="208"/>
      <c r="M516" s="208"/>
      <c r="N516" s="208"/>
      <c r="O516" s="208"/>
      <c r="P516" s="208"/>
      <c r="Q516" s="208"/>
      <c r="R516" s="208"/>
      <c r="S516" s="208"/>
      <c r="T516" s="208"/>
      <c r="U516" s="208"/>
      <c r="V516" s="208"/>
      <c r="W516" s="208"/>
      <c r="X516" s="208"/>
      <c r="Y516" s="208"/>
      <c r="Z516" s="208"/>
      <c r="AA516" s="208"/>
      <c r="AB516" s="208"/>
      <c r="AC516" s="208"/>
      <c r="AD516" s="208"/>
      <c r="AE516" s="208"/>
      <c r="AF516" s="208"/>
      <c r="AG516" s="208"/>
      <c r="AH516" s="208"/>
      <c r="AI516" s="208"/>
      <c r="AJ516" s="208"/>
      <c r="AK516" s="208"/>
      <c r="AL516" s="208"/>
      <c r="AM516" s="208"/>
      <c r="AN516" s="208"/>
      <c r="AO516" s="208"/>
      <c r="AP516" s="208"/>
      <c r="AQ516" s="208"/>
      <c r="AR516" s="208"/>
      <c r="AS516" s="208"/>
      <c r="AT516" s="208"/>
      <c r="AU516" s="208"/>
      <c r="AV516" s="208"/>
      <c r="AW516" s="208"/>
      <c r="AX516" s="208"/>
      <c r="AY516" s="208"/>
      <c r="AZ516" s="209"/>
      <c r="BA516" s="208"/>
      <c r="BB516" s="208"/>
      <c r="BC516" s="208"/>
      <c r="BD516" s="210"/>
      <c r="BE516" s="208"/>
      <c r="BF516" s="208"/>
      <c r="BG516" s="208"/>
      <c r="BH516" s="208"/>
      <c r="BI516" s="208"/>
      <c r="BJ516" s="208"/>
      <c r="BK516" s="208"/>
      <c r="BL516" s="208"/>
      <c r="BM516" s="208"/>
      <c r="BN516" s="208"/>
      <c r="BO516" s="208"/>
      <c r="BP516" s="208"/>
      <c r="BQ516" s="208"/>
      <c r="BR516" s="208"/>
      <c r="BS516" s="208"/>
      <c r="BT516" s="208"/>
      <c r="BU516" s="208"/>
      <c r="BV516" s="208"/>
      <c r="BW516" s="208"/>
      <c r="BX516" s="208"/>
      <c r="BY516" s="208"/>
    </row>
    <row r="517" spans="1:77">
      <c r="A517" s="227"/>
      <c r="B517" s="208"/>
      <c r="C517" s="248"/>
      <c r="D517" s="248"/>
      <c r="E517" s="208"/>
      <c r="F517" s="208"/>
      <c r="G517" s="208"/>
      <c r="H517" s="208"/>
      <c r="I517" s="208"/>
      <c r="J517" s="208"/>
      <c r="K517" s="208"/>
      <c r="L517" s="208"/>
      <c r="M517" s="208"/>
      <c r="N517" s="208"/>
      <c r="O517" s="208"/>
      <c r="P517" s="208"/>
      <c r="Q517" s="208"/>
      <c r="R517" s="208"/>
      <c r="S517" s="208"/>
      <c r="T517" s="208"/>
      <c r="U517" s="208"/>
      <c r="V517" s="208"/>
      <c r="W517" s="208"/>
      <c r="X517" s="208"/>
      <c r="Y517" s="208"/>
      <c r="Z517" s="208"/>
      <c r="AA517" s="208"/>
      <c r="AB517" s="208"/>
      <c r="AC517" s="208"/>
      <c r="AD517" s="208"/>
      <c r="AE517" s="208"/>
      <c r="AF517" s="208"/>
      <c r="AG517" s="208"/>
      <c r="AH517" s="208"/>
      <c r="AI517" s="208"/>
      <c r="AJ517" s="208"/>
      <c r="AK517" s="208"/>
      <c r="AL517" s="208"/>
      <c r="AM517" s="208"/>
      <c r="AN517" s="208"/>
      <c r="AO517" s="208"/>
      <c r="AP517" s="208"/>
      <c r="AQ517" s="208"/>
      <c r="AR517" s="208"/>
      <c r="AS517" s="208"/>
      <c r="AT517" s="208"/>
      <c r="AU517" s="208"/>
      <c r="AV517" s="208"/>
      <c r="AW517" s="208"/>
      <c r="AX517" s="208"/>
      <c r="AY517" s="208"/>
      <c r="AZ517" s="209"/>
      <c r="BA517" s="208"/>
      <c r="BB517" s="208"/>
      <c r="BC517" s="208"/>
      <c r="BD517" s="210"/>
      <c r="BE517" s="208"/>
      <c r="BF517" s="208"/>
      <c r="BG517" s="208"/>
      <c r="BH517" s="208"/>
      <c r="BI517" s="208"/>
      <c r="BJ517" s="208"/>
      <c r="BK517" s="208"/>
      <c r="BL517" s="208"/>
      <c r="BM517" s="208"/>
      <c r="BN517" s="208"/>
      <c r="BO517" s="208"/>
      <c r="BP517" s="208"/>
      <c r="BQ517" s="208"/>
      <c r="BR517" s="208"/>
      <c r="BS517" s="208"/>
      <c r="BT517" s="208"/>
      <c r="BU517" s="208"/>
      <c r="BV517" s="208"/>
      <c r="BW517" s="208"/>
      <c r="BX517" s="208"/>
      <c r="BY517" s="208"/>
    </row>
    <row r="518" spans="1:77">
      <c r="A518" s="227"/>
      <c r="B518" s="208"/>
      <c r="C518" s="248"/>
      <c r="D518" s="248"/>
      <c r="E518" s="208"/>
      <c r="F518" s="208"/>
      <c r="G518" s="208"/>
      <c r="H518" s="208"/>
      <c r="I518" s="208"/>
      <c r="J518" s="208"/>
      <c r="K518" s="208"/>
      <c r="L518" s="208"/>
      <c r="M518" s="208"/>
      <c r="N518" s="208"/>
      <c r="O518" s="208"/>
      <c r="P518" s="208"/>
      <c r="Q518" s="208"/>
      <c r="R518" s="208"/>
      <c r="S518" s="208"/>
      <c r="T518" s="208"/>
      <c r="U518" s="208"/>
      <c r="V518" s="208"/>
      <c r="W518" s="208"/>
      <c r="X518" s="208"/>
      <c r="Y518" s="208"/>
      <c r="Z518" s="208"/>
      <c r="AA518" s="208"/>
      <c r="AB518" s="208"/>
      <c r="AC518" s="208"/>
      <c r="AD518" s="208"/>
      <c r="AE518" s="208"/>
      <c r="AF518" s="208"/>
      <c r="AG518" s="208"/>
      <c r="AH518" s="208"/>
      <c r="AI518" s="208"/>
      <c r="AJ518" s="208"/>
      <c r="AK518" s="208"/>
      <c r="AL518" s="208"/>
      <c r="AM518" s="208"/>
      <c r="AN518" s="208"/>
      <c r="AO518" s="208"/>
      <c r="AP518" s="208"/>
      <c r="AQ518" s="208"/>
      <c r="AR518" s="208"/>
      <c r="AS518" s="208"/>
      <c r="AT518" s="208"/>
      <c r="AU518" s="208"/>
      <c r="AV518" s="208"/>
      <c r="AW518" s="208"/>
      <c r="AX518" s="208"/>
      <c r="AY518" s="208"/>
      <c r="AZ518" s="209"/>
      <c r="BA518" s="208"/>
      <c r="BB518" s="208"/>
      <c r="BC518" s="208"/>
      <c r="BD518" s="210"/>
      <c r="BE518" s="208"/>
      <c r="BF518" s="208"/>
      <c r="BG518" s="208"/>
      <c r="BH518" s="208"/>
      <c r="BI518" s="208"/>
      <c r="BJ518" s="208"/>
      <c r="BK518" s="208"/>
      <c r="BL518" s="208"/>
      <c r="BM518" s="208"/>
      <c r="BN518" s="208"/>
      <c r="BO518" s="208"/>
      <c r="BP518" s="208"/>
      <c r="BQ518" s="208"/>
      <c r="BR518" s="208"/>
      <c r="BS518" s="208"/>
      <c r="BT518" s="208"/>
      <c r="BU518" s="208"/>
      <c r="BV518" s="208"/>
      <c r="BW518" s="208"/>
      <c r="BX518" s="208"/>
      <c r="BY518" s="208"/>
    </row>
    <row r="519" spans="1:77">
      <c r="A519" s="227"/>
      <c r="B519" s="208"/>
      <c r="C519" s="248"/>
      <c r="D519" s="248"/>
      <c r="E519" s="208"/>
      <c r="F519" s="208"/>
      <c r="G519" s="208"/>
      <c r="H519" s="208"/>
      <c r="I519" s="208"/>
      <c r="J519" s="208"/>
      <c r="K519" s="208"/>
      <c r="L519" s="208"/>
      <c r="M519" s="208"/>
      <c r="N519" s="208"/>
      <c r="O519" s="208"/>
      <c r="P519" s="208"/>
      <c r="Q519" s="208"/>
      <c r="R519" s="208"/>
      <c r="S519" s="208"/>
      <c r="T519" s="208"/>
      <c r="U519" s="208"/>
      <c r="V519" s="208"/>
      <c r="W519" s="208"/>
      <c r="X519" s="208"/>
      <c r="Y519" s="208"/>
      <c r="Z519" s="208"/>
      <c r="AA519" s="208"/>
      <c r="AB519" s="208"/>
      <c r="AC519" s="208"/>
      <c r="AD519" s="208"/>
      <c r="AE519" s="208"/>
      <c r="AF519" s="208"/>
      <c r="AG519" s="208"/>
      <c r="AH519" s="208"/>
      <c r="AI519" s="208"/>
      <c r="AJ519" s="208"/>
      <c r="AK519" s="208"/>
      <c r="AL519" s="208"/>
      <c r="AM519" s="208"/>
      <c r="AN519" s="208"/>
      <c r="AO519" s="208"/>
      <c r="AP519" s="208"/>
      <c r="AQ519" s="208"/>
      <c r="AR519" s="208"/>
      <c r="AS519" s="208"/>
      <c r="AT519" s="208"/>
      <c r="AU519" s="208"/>
      <c r="AV519" s="208"/>
      <c r="AW519" s="208"/>
      <c r="AX519" s="208"/>
      <c r="AY519" s="208"/>
      <c r="AZ519" s="209"/>
      <c r="BA519" s="208"/>
      <c r="BB519" s="208"/>
      <c r="BC519" s="208"/>
      <c r="BD519" s="210"/>
      <c r="BE519" s="208"/>
      <c r="BF519" s="208"/>
      <c r="BG519" s="208"/>
      <c r="BH519" s="208"/>
      <c r="BI519" s="208"/>
      <c r="BJ519" s="208"/>
      <c r="BK519" s="208"/>
      <c r="BL519" s="208"/>
      <c r="BM519" s="208"/>
      <c r="BN519" s="208"/>
      <c r="BO519" s="208"/>
      <c r="BP519" s="208"/>
      <c r="BQ519" s="208"/>
      <c r="BR519" s="208"/>
      <c r="BS519" s="208"/>
      <c r="BT519" s="208"/>
      <c r="BU519" s="208"/>
      <c r="BV519" s="208"/>
      <c r="BW519" s="208"/>
      <c r="BX519" s="208"/>
      <c r="BY519" s="208"/>
    </row>
    <row r="520" spans="1:77">
      <c r="A520" s="227"/>
      <c r="B520" s="208"/>
      <c r="C520" s="248"/>
      <c r="D520" s="248"/>
      <c r="E520" s="208"/>
      <c r="F520" s="208"/>
      <c r="G520" s="208"/>
      <c r="H520" s="208"/>
      <c r="I520" s="208"/>
      <c r="J520" s="208"/>
      <c r="K520" s="208"/>
      <c r="L520" s="208"/>
      <c r="M520" s="208"/>
      <c r="N520" s="208"/>
      <c r="O520" s="208"/>
      <c r="P520" s="208"/>
      <c r="Q520" s="208"/>
      <c r="R520" s="208"/>
      <c r="S520" s="208"/>
      <c r="T520" s="208"/>
      <c r="U520" s="208"/>
      <c r="V520" s="208"/>
      <c r="W520" s="208"/>
      <c r="X520" s="208"/>
      <c r="Y520" s="208"/>
      <c r="Z520" s="208"/>
      <c r="AA520" s="208"/>
      <c r="AB520" s="208"/>
      <c r="AC520" s="208"/>
      <c r="AD520" s="208"/>
      <c r="AE520" s="208"/>
      <c r="AF520" s="208"/>
      <c r="AG520" s="208"/>
      <c r="AH520" s="208"/>
      <c r="AI520" s="208"/>
      <c r="AJ520" s="208"/>
      <c r="AK520" s="208"/>
      <c r="AL520" s="208"/>
      <c r="AM520" s="208"/>
      <c r="AN520" s="208"/>
      <c r="AO520" s="208"/>
      <c r="AP520" s="208"/>
      <c r="AQ520" s="208"/>
      <c r="AR520" s="208"/>
      <c r="AS520" s="208"/>
      <c r="AT520" s="208"/>
      <c r="AU520" s="208"/>
      <c r="AV520" s="208"/>
      <c r="AW520" s="208"/>
      <c r="AX520" s="208"/>
      <c r="AY520" s="208"/>
      <c r="AZ520" s="209"/>
      <c r="BA520" s="208"/>
      <c r="BB520" s="208"/>
      <c r="BC520" s="208"/>
      <c r="BD520" s="210"/>
      <c r="BE520" s="208"/>
      <c r="BF520" s="208"/>
      <c r="BG520" s="208"/>
      <c r="BH520" s="208"/>
      <c r="BI520" s="208"/>
      <c r="BJ520" s="208"/>
      <c r="BK520" s="208"/>
      <c r="BL520" s="208"/>
      <c r="BM520" s="208"/>
      <c r="BN520" s="208"/>
      <c r="BO520" s="208"/>
      <c r="BP520" s="208"/>
      <c r="BQ520" s="208"/>
      <c r="BR520" s="208"/>
      <c r="BS520" s="208"/>
      <c r="BT520" s="208"/>
      <c r="BU520" s="208"/>
      <c r="BV520" s="208"/>
      <c r="BW520" s="208"/>
      <c r="BX520" s="208"/>
      <c r="BY520" s="208"/>
    </row>
    <row r="521" spans="1:77">
      <c r="A521" s="227"/>
      <c r="B521" s="208"/>
      <c r="C521" s="248"/>
      <c r="D521" s="248"/>
      <c r="E521" s="208"/>
      <c r="F521" s="208"/>
      <c r="G521" s="208"/>
      <c r="H521" s="208"/>
      <c r="I521" s="208"/>
      <c r="J521" s="208"/>
      <c r="K521" s="208"/>
      <c r="L521" s="208"/>
      <c r="M521" s="208"/>
      <c r="N521" s="208"/>
      <c r="O521" s="208"/>
      <c r="P521" s="208"/>
      <c r="Q521" s="208"/>
      <c r="R521" s="208"/>
      <c r="S521" s="208"/>
      <c r="T521" s="208"/>
      <c r="U521" s="208"/>
      <c r="V521" s="208"/>
      <c r="W521" s="208"/>
      <c r="X521" s="208"/>
      <c r="Y521" s="208"/>
      <c r="Z521" s="208"/>
      <c r="AA521" s="208"/>
      <c r="AB521" s="208"/>
      <c r="AC521" s="208"/>
      <c r="AD521" s="208"/>
      <c r="AE521" s="208"/>
      <c r="AF521" s="208"/>
      <c r="AG521" s="208"/>
      <c r="AH521" s="208"/>
      <c r="AI521" s="208"/>
      <c r="AJ521" s="208"/>
      <c r="AK521" s="208"/>
      <c r="AL521" s="208"/>
      <c r="AM521" s="208"/>
      <c r="AN521" s="208"/>
      <c r="AO521" s="208"/>
      <c r="AP521" s="208"/>
      <c r="AQ521" s="208"/>
      <c r="AR521" s="208"/>
      <c r="AS521" s="208"/>
      <c r="AT521" s="208"/>
      <c r="AU521" s="208"/>
      <c r="AV521" s="208"/>
      <c r="AW521" s="208"/>
      <c r="AX521" s="208"/>
      <c r="AY521" s="208"/>
      <c r="AZ521" s="209"/>
      <c r="BA521" s="208"/>
      <c r="BB521" s="208"/>
      <c r="BC521" s="208"/>
      <c r="BD521" s="210"/>
      <c r="BE521" s="208"/>
      <c r="BF521" s="208"/>
      <c r="BG521" s="208"/>
      <c r="BH521" s="208"/>
      <c r="BI521" s="208"/>
      <c r="BJ521" s="208"/>
      <c r="BK521" s="208"/>
      <c r="BL521" s="208"/>
      <c r="BM521" s="208"/>
      <c r="BN521" s="208"/>
      <c r="BO521" s="208"/>
      <c r="BP521" s="208"/>
      <c r="BQ521" s="208"/>
      <c r="BR521" s="208"/>
      <c r="BS521" s="208"/>
      <c r="BT521" s="208"/>
      <c r="BU521" s="208"/>
      <c r="BV521" s="208"/>
      <c r="BW521" s="208"/>
      <c r="BX521" s="208"/>
      <c r="BY521" s="208"/>
    </row>
    <row r="522" spans="1:77">
      <c r="A522" s="227"/>
      <c r="B522" s="208"/>
      <c r="C522" s="248"/>
      <c r="D522" s="248"/>
      <c r="E522" s="208"/>
      <c r="F522" s="208"/>
      <c r="G522" s="208"/>
      <c r="H522" s="208"/>
      <c r="I522" s="208"/>
      <c r="J522" s="208"/>
      <c r="K522" s="208"/>
      <c r="L522" s="208"/>
      <c r="M522" s="208"/>
      <c r="N522" s="208"/>
      <c r="O522" s="208"/>
      <c r="P522" s="208"/>
      <c r="Q522" s="208"/>
      <c r="R522" s="208"/>
      <c r="S522" s="208"/>
      <c r="T522" s="208"/>
      <c r="U522" s="208"/>
      <c r="V522" s="208"/>
      <c r="W522" s="208"/>
      <c r="X522" s="208"/>
      <c r="Y522" s="208"/>
      <c r="Z522" s="208"/>
      <c r="AA522" s="208"/>
      <c r="AB522" s="208"/>
      <c r="AC522" s="208"/>
      <c r="AD522" s="208"/>
      <c r="AE522" s="208"/>
      <c r="AF522" s="208"/>
      <c r="AG522" s="208"/>
      <c r="AH522" s="208"/>
      <c r="AI522" s="208"/>
      <c r="AJ522" s="208"/>
      <c r="AK522" s="208"/>
      <c r="AL522" s="208"/>
      <c r="AM522" s="208"/>
      <c r="AN522" s="208"/>
      <c r="AO522" s="208"/>
      <c r="AP522" s="208"/>
      <c r="AQ522" s="208"/>
      <c r="AR522" s="208"/>
      <c r="AS522" s="208"/>
      <c r="AT522" s="208"/>
      <c r="AU522" s="208"/>
      <c r="AV522" s="208"/>
      <c r="AW522" s="208"/>
      <c r="AX522" s="208"/>
      <c r="AY522" s="208"/>
      <c r="AZ522" s="209"/>
      <c r="BA522" s="208"/>
      <c r="BB522" s="208"/>
      <c r="BC522" s="208"/>
      <c r="BD522" s="210"/>
      <c r="BE522" s="208"/>
      <c r="BF522" s="208"/>
      <c r="BG522" s="208"/>
      <c r="BH522" s="208"/>
      <c r="BI522" s="208"/>
      <c r="BJ522" s="208"/>
      <c r="BK522" s="208"/>
      <c r="BL522" s="208"/>
      <c r="BM522" s="208"/>
      <c r="BN522" s="208"/>
      <c r="BO522" s="208"/>
      <c r="BP522" s="208"/>
      <c r="BQ522" s="208"/>
      <c r="BR522" s="208"/>
      <c r="BS522" s="208"/>
      <c r="BT522" s="208"/>
      <c r="BU522" s="208"/>
      <c r="BV522" s="208"/>
      <c r="BW522" s="208"/>
      <c r="BX522" s="208"/>
      <c r="BY522" s="208"/>
    </row>
    <row r="523" spans="1:77">
      <c r="A523" s="227"/>
      <c r="B523" s="208"/>
      <c r="C523" s="248"/>
      <c r="D523" s="248"/>
      <c r="E523" s="208"/>
      <c r="F523" s="208"/>
      <c r="G523" s="208"/>
      <c r="H523" s="208"/>
      <c r="I523" s="208"/>
      <c r="J523" s="208"/>
      <c r="K523" s="208"/>
      <c r="L523" s="208"/>
      <c r="M523" s="208"/>
      <c r="N523" s="208"/>
      <c r="O523" s="208"/>
      <c r="P523" s="208"/>
      <c r="Q523" s="208"/>
      <c r="R523" s="208"/>
      <c r="S523" s="208"/>
      <c r="T523" s="208"/>
      <c r="U523" s="208"/>
      <c r="V523" s="208"/>
      <c r="W523" s="208"/>
      <c r="X523" s="208"/>
      <c r="Y523" s="208"/>
      <c r="Z523" s="208"/>
      <c r="AA523" s="208"/>
      <c r="AB523" s="208"/>
      <c r="AC523" s="208"/>
      <c r="AD523" s="208"/>
      <c r="AE523" s="208"/>
      <c r="AF523" s="208"/>
      <c r="AG523" s="208"/>
      <c r="AH523" s="208"/>
      <c r="AI523" s="208"/>
      <c r="AJ523" s="208"/>
      <c r="AK523" s="208"/>
      <c r="AL523" s="208"/>
      <c r="AM523" s="208"/>
      <c r="AN523" s="208"/>
      <c r="AO523" s="208"/>
      <c r="AP523" s="208"/>
      <c r="AQ523" s="208"/>
      <c r="AR523" s="208"/>
      <c r="AS523" s="208"/>
      <c r="AT523" s="208"/>
      <c r="AU523" s="208"/>
      <c r="AV523" s="208"/>
      <c r="AW523" s="208"/>
      <c r="AX523" s="208"/>
      <c r="AY523" s="208"/>
      <c r="AZ523" s="209"/>
      <c r="BA523" s="208"/>
      <c r="BB523" s="208"/>
      <c r="BC523" s="208"/>
      <c r="BD523" s="210"/>
      <c r="BE523" s="208"/>
      <c r="BF523" s="208"/>
      <c r="BG523" s="208"/>
      <c r="BH523" s="208"/>
      <c r="BI523" s="208"/>
      <c r="BJ523" s="208"/>
      <c r="BK523" s="208"/>
      <c r="BL523" s="208"/>
      <c r="BM523" s="208"/>
      <c r="BN523" s="208"/>
      <c r="BO523" s="208"/>
      <c r="BP523" s="208"/>
      <c r="BQ523" s="208"/>
      <c r="BR523" s="208"/>
      <c r="BS523" s="208"/>
      <c r="BT523" s="208"/>
      <c r="BU523" s="208"/>
      <c r="BV523" s="208"/>
      <c r="BW523" s="208"/>
      <c r="BX523" s="208"/>
      <c r="BY523" s="208"/>
    </row>
    <row r="524" spans="1:77">
      <c r="A524" s="227"/>
      <c r="B524" s="208"/>
      <c r="C524" s="248"/>
      <c r="D524" s="248"/>
      <c r="E524" s="208"/>
      <c r="F524" s="208"/>
      <c r="G524" s="208"/>
      <c r="H524" s="208"/>
      <c r="I524" s="208"/>
      <c r="J524" s="208"/>
      <c r="K524" s="208"/>
      <c r="L524" s="208"/>
      <c r="M524" s="208"/>
      <c r="N524" s="208"/>
      <c r="O524" s="208"/>
      <c r="P524" s="208"/>
      <c r="Q524" s="208"/>
      <c r="R524" s="208"/>
      <c r="S524" s="208"/>
      <c r="T524" s="208"/>
      <c r="U524" s="208"/>
      <c r="V524" s="208"/>
      <c r="W524" s="208"/>
      <c r="X524" s="208"/>
      <c r="Y524" s="208"/>
      <c r="Z524" s="208"/>
      <c r="AA524" s="208"/>
      <c r="AB524" s="208"/>
      <c r="AC524" s="208"/>
      <c r="AD524" s="208"/>
      <c r="AE524" s="208"/>
      <c r="AF524" s="208"/>
      <c r="AG524" s="208"/>
      <c r="AH524" s="208"/>
      <c r="AI524" s="208"/>
      <c r="AJ524" s="208"/>
      <c r="AK524" s="208"/>
      <c r="AL524" s="208"/>
      <c r="AM524" s="208"/>
      <c r="AN524" s="208"/>
      <c r="AO524" s="208"/>
      <c r="AP524" s="208"/>
      <c r="AQ524" s="208"/>
      <c r="AR524" s="208"/>
      <c r="AS524" s="208"/>
      <c r="AT524" s="208"/>
      <c r="AU524" s="208"/>
      <c r="AV524" s="208"/>
      <c r="AW524" s="208"/>
      <c r="AX524" s="208"/>
      <c r="AY524" s="208"/>
      <c r="AZ524" s="209"/>
      <c r="BA524" s="208"/>
      <c r="BB524" s="208"/>
      <c r="BC524" s="208"/>
      <c r="BD524" s="210"/>
      <c r="BE524" s="208"/>
      <c r="BF524" s="208"/>
      <c r="BG524" s="208"/>
      <c r="BH524" s="208"/>
      <c r="BI524" s="208"/>
      <c r="BJ524" s="208"/>
      <c r="BK524" s="208"/>
      <c r="BL524" s="208"/>
      <c r="BM524" s="208"/>
      <c r="BN524" s="208"/>
      <c r="BO524" s="208"/>
      <c r="BP524" s="208"/>
      <c r="BQ524" s="208"/>
      <c r="BR524" s="208"/>
      <c r="BS524" s="208"/>
      <c r="BT524" s="208"/>
      <c r="BU524" s="208"/>
      <c r="BV524" s="208"/>
      <c r="BW524" s="208"/>
      <c r="BX524" s="208"/>
      <c r="BY524" s="208"/>
    </row>
    <row r="525" spans="1:77">
      <c r="A525" s="227"/>
      <c r="B525" s="208"/>
      <c r="C525" s="248"/>
      <c r="D525" s="248"/>
      <c r="E525" s="208"/>
      <c r="F525" s="208"/>
      <c r="G525" s="208"/>
      <c r="H525" s="208"/>
      <c r="I525" s="208"/>
      <c r="J525" s="208"/>
      <c r="K525" s="208"/>
      <c r="L525" s="208"/>
      <c r="M525" s="208"/>
      <c r="N525" s="208"/>
      <c r="O525" s="208"/>
      <c r="P525" s="208"/>
      <c r="Q525" s="208"/>
      <c r="R525" s="208"/>
      <c r="S525" s="208"/>
      <c r="T525" s="208"/>
      <c r="U525" s="208"/>
      <c r="V525" s="208"/>
      <c r="W525" s="208"/>
      <c r="X525" s="208"/>
      <c r="Y525" s="208"/>
      <c r="Z525" s="208"/>
      <c r="AA525" s="208"/>
      <c r="AB525" s="208"/>
      <c r="AC525" s="208"/>
      <c r="AD525" s="208"/>
      <c r="AE525" s="208"/>
      <c r="AF525" s="208"/>
      <c r="AG525" s="208"/>
      <c r="AH525" s="208"/>
      <c r="AI525" s="208"/>
      <c r="AJ525" s="208"/>
      <c r="AK525" s="208"/>
      <c r="AL525" s="208"/>
      <c r="AM525" s="208"/>
      <c r="AN525" s="208"/>
      <c r="AO525" s="208"/>
      <c r="AP525" s="208"/>
      <c r="AQ525" s="208"/>
      <c r="AR525" s="208"/>
      <c r="AS525" s="208"/>
      <c r="AT525" s="208"/>
      <c r="AU525" s="208"/>
      <c r="AV525" s="208"/>
      <c r="AW525" s="208"/>
      <c r="AX525" s="208"/>
      <c r="AY525" s="208"/>
      <c r="AZ525" s="209"/>
      <c r="BA525" s="208"/>
      <c r="BB525" s="208"/>
      <c r="BC525" s="208"/>
      <c r="BD525" s="210"/>
      <c r="BE525" s="208"/>
      <c r="BF525" s="208"/>
      <c r="BG525" s="208"/>
      <c r="BH525" s="208"/>
      <c r="BI525" s="208"/>
      <c r="BJ525" s="208"/>
      <c r="BK525" s="208"/>
      <c r="BL525" s="208"/>
      <c r="BM525" s="208"/>
      <c r="BN525" s="208"/>
      <c r="BO525" s="208"/>
      <c r="BP525" s="208"/>
      <c r="BQ525" s="208"/>
      <c r="BR525" s="208"/>
      <c r="BS525" s="208"/>
      <c r="BT525" s="208"/>
      <c r="BU525" s="208"/>
      <c r="BV525" s="208"/>
      <c r="BW525" s="208"/>
      <c r="BX525" s="208"/>
      <c r="BY525" s="208"/>
    </row>
    <row r="526" spans="1:77">
      <c r="A526" s="227"/>
      <c r="B526" s="208"/>
      <c r="C526" s="248"/>
      <c r="D526" s="248"/>
      <c r="E526" s="208"/>
      <c r="F526" s="208"/>
      <c r="G526" s="208"/>
      <c r="H526" s="208"/>
      <c r="I526" s="208"/>
      <c r="J526" s="208"/>
      <c r="K526" s="208"/>
      <c r="L526" s="208"/>
      <c r="M526" s="208"/>
      <c r="N526" s="208"/>
      <c r="O526" s="208"/>
      <c r="P526" s="208"/>
      <c r="Q526" s="208"/>
      <c r="R526" s="208"/>
      <c r="S526" s="208"/>
      <c r="T526" s="208"/>
      <c r="U526" s="208"/>
      <c r="V526" s="208"/>
      <c r="W526" s="208"/>
      <c r="X526" s="208"/>
      <c r="Y526" s="208"/>
      <c r="Z526" s="208"/>
      <c r="AA526" s="208"/>
      <c r="AB526" s="208"/>
      <c r="AC526" s="208"/>
      <c r="AD526" s="208"/>
      <c r="AE526" s="208"/>
      <c r="AF526" s="208"/>
      <c r="AG526" s="208"/>
      <c r="AH526" s="208"/>
      <c r="AI526" s="208"/>
      <c r="AJ526" s="208"/>
      <c r="AK526" s="208"/>
      <c r="AL526" s="208"/>
      <c r="AM526" s="208"/>
      <c r="AN526" s="208"/>
      <c r="AO526" s="208"/>
      <c r="AP526" s="208"/>
      <c r="AQ526" s="208"/>
      <c r="AR526" s="208"/>
      <c r="AS526" s="208"/>
      <c r="AT526" s="208"/>
      <c r="AU526" s="208"/>
      <c r="AV526" s="208"/>
      <c r="AW526" s="208"/>
      <c r="AX526" s="208"/>
      <c r="AY526" s="208"/>
      <c r="AZ526" s="209"/>
      <c r="BA526" s="208"/>
      <c r="BB526" s="208"/>
      <c r="BC526" s="208"/>
      <c r="BD526" s="210"/>
      <c r="BE526" s="208"/>
      <c r="BF526" s="208"/>
      <c r="BG526" s="208"/>
      <c r="BH526" s="208"/>
      <c r="BI526" s="208"/>
      <c r="BJ526" s="208"/>
      <c r="BK526" s="208"/>
      <c r="BL526" s="208"/>
      <c r="BM526" s="208"/>
      <c r="BN526" s="208"/>
      <c r="BO526" s="208"/>
      <c r="BP526" s="208"/>
      <c r="BQ526" s="208"/>
      <c r="BR526" s="208"/>
      <c r="BS526" s="208"/>
      <c r="BT526" s="208"/>
      <c r="BU526" s="208"/>
      <c r="BV526" s="208"/>
      <c r="BW526" s="208"/>
      <c r="BX526" s="208"/>
      <c r="BY526" s="208"/>
    </row>
    <row r="527" spans="1:77">
      <c r="A527" s="227"/>
      <c r="B527" s="208"/>
      <c r="C527" s="248"/>
      <c r="D527" s="248"/>
      <c r="E527" s="208"/>
      <c r="F527" s="208"/>
      <c r="G527" s="208"/>
      <c r="H527" s="208"/>
      <c r="I527" s="208"/>
      <c r="J527" s="208"/>
      <c r="K527" s="208"/>
      <c r="L527" s="208"/>
      <c r="M527" s="208"/>
      <c r="N527" s="208"/>
      <c r="O527" s="208"/>
      <c r="P527" s="208"/>
      <c r="Q527" s="208"/>
      <c r="R527" s="208"/>
      <c r="S527" s="208"/>
      <c r="T527" s="208"/>
      <c r="U527" s="208"/>
      <c r="V527" s="208"/>
      <c r="W527" s="208"/>
      <c r="X527" s="208"/>
      <c r="Y527" s="208"/>
      <c r="Z527" s="208"/>
      <c r="AA527" s="208"/>
      <c r="AB527" s="208"/>
      <c r="AC527" s="208"/>
      <c r="AD527" s="208"/>
      <c r="AE527" s="208"/>
      <c r="AF527" s="208"/>
      <c r="AG527" s="208"/>
      <c r="AH527" s="208"/>
      <c r="AI527" s="208"/>
      <c r="AJ527" s="208"/>
      <c r="AK527" s="208"/>
      <c r="AL527" s="208"/>
      <c r="AM527" s="208"/>
      <c r="AN527" s="208"/>
      <c r="AO527" s="208"/>
      <c r="AP527" s="208"/>
      <c r="AQ527" s="208"/>
      <c r="AR527" s="208"/>
      <c r="AS527" s="208"/>
      <c r="AT527" s="208"/>
      <c r="AU527" s="208"/>
      <c r="AV527" s="208"/>
      <c r="AW527" s="208"/>
      <c r="AX527" s="208"/>
      <c r="AY527" s="208"/>
      <c r="AZ527" s="209"/>
      <c r="BA527" s="208"/>
      <c r="BB527" s="208"/>
      <c r="BC527" s="208"/>
      <c r="BD527" s="210"/>
      <c r="BE527" s="208"/>
      <c r="BF527" s="208"/>
      <c r="BG527" s="208"/>
      <c r="BH527" s="208"/>
      <c r="BI527" s="208"/>
      <c r="BJ527" s="208"/>
      <c r="BK527" s="208"/>
      <c r="BL527" s="208"/>
      <c r="BM527" s="208"/>
      <c r="BN527" s="208"/>
      <c r="BO527" s="208"/>
      <c r="BP527" s="208"/>
      <c r="BQ527" s="208"/>
      <c r="BR527" s="208"/>
      <c r="BS527" s="208"/>
      <c r="BT527" s="208"/>
      <c r="BU527" s="208"/>
      <c r="BV527" s="208"/>
      <c r="BW527" s="208"/>
      <c r="BX527" s="208"/>
      <c r="BY527" s="208"/>
    </row>
    <row r="528" spans="1:77">
      <c r="A528" s="227"/>
      <c r="B528" s="208"/>
      <c r="C528" s="248"/>
      <c r="D528" s="248"/>
      <c r="E528" s="208"/>
      <c r="F528" s="208"/>
      <c r="G528" s="208"/>
      <c r="H528" s="208"/>
      <c r="I528" s="208"/>
      <c r="J528" s="208"/>
      <c r="K528" s="208"/>
      <c r="L528" s="208"/>
      <c r="M528" s="208"/>
      <c r="N528" s="208"/>
      <c r="O528" s="208"/>
      <c r="P528" s="208"/>
      <c r="Q528" s="208"/>
      <c r="R528" s="208"/>
      <c r="S528" s="208"/>
      <c r="T528" s="208"/>
      <c r="U528" s="208"/>
      <c r="V528" s="208"/>
      <c r="W528" s="208"/>
      <c r="X528" s="208"/>
      <c r="Y528" s="208"/>
      <c r="Z528" s="208"/>
      <c r="AA528" s="208"/>
      <c r="AB528" s="208"/>
      <c r="AC528" s="208"/>
      <c r="AD528" s="208"/>
      <c r="AE528" s="208"/>
      <c r="AF528" s="208"/>
      <c r="AG528" s="208"/>
      <c r="AH528" s="208"/>
      <c r="AI528" s="208"/>
      <c r="AJ528" s="208"/>
      <c r="AK528" s="208"/>
      <c r="AL528" s="208"/>
      <c r="AM528" s="208"/>
      <c r="AN528" s="208"/>
      <c r="AO528" s="208"/>
      <c r="AP528" s="208"/>
      <c r="AQ528" s="208"/>
      <c r="AR528" s="208"/>
      <c r="AS528" s="208"/>
      <c r="AT528" s="208"/>
      <c r="AU528" s="208"/>
      <c r="AV528" s="208"/>
      <c r="AW528" s="208"/>
      <c r="AX528" s="208"/>
      <c r="AY528" s="208"/>
      <c r="AZ528" s="209"/>
      <c r="BA528" s="208"/>
      <c r="BB528" s="208"/>
      <c r="BC528" s="208"/>
      <c r="BD528" s="210"/>
      <c r="BE528" s="208"/>
      <c r="BF528" s="208"/>
      <c r="BG528" s="208"/>
      <c r="BH528" s="208"/>
      <c r="BI528" s="208"/>
      <c r="BJ528" s="208"/>
      <c r="BK528" s="208"/>
      <c r="BL528" s="208"/>
      <c r="BM528" s="208"/>
      <c r="BN528" s="208"/>
      <c r="BO528" s="208"/>
      <c r="BP528" s="208"/>
      <c r="BQ528" s="208"/>
      <c r="BR528" s="208"/>
      <c r="BS528" s="208"/>
      <c r="BT528" s="208"/>
      <c r="BU528" s="208"/>
      <c r="BV528" s="208"/>
      <c r="BW528" s="208"/>
      <c r="BX528" s="208"/>
      <c r="BY528" s="208"/>
    </row>
    <row r="529" spans="1:77">
      <c r="A529" s="227"/>
      <c r="B529" s="208"/>
      <c r="C529" s="248"/>
      <c r="D529" s="248"/>
      <c r="E529" s="208"/>
      <c r="F529" s="208"/>
      <c r="G529" s="208"/>
      <c r="H529" s="208"/>
      <c r="I529" s="208"/>
      <c r="J529" s="208"/>
      <c r="K529" s="208"/>
      <c r="L529" s="208"/>
      <c r="M529" s="208"/>
      <c r="N529" s="208"/>
      <c r="O529" s="208"/>
      <c r="P529" s="208"/>
      <c r="Q529" s="208"/>
      <c r="R529" s="208"/>
      <c r="S529" s="208"/>
      <c r="T529" s="208"/>
      <c r="U529" s="208"/>
      <c r="V529" s="208"/>
      <c r="W529" s="208"/>
      <c r="X529" s="208"/>
      <c r="Y529" s="208"/>
      <c r="Z529" s="208"/>
      <c r="AA529" s="208"/>
      <c r="AB529" s="208"/>
      <c r="AC529" s="208"/>
      <c r="AD529" s="208"/>
      <c r="AE529" s="208"/>
      <c r="AF529" s="208"/>
      <c r="AG529" s="208"/>
      <c r="AH529" s="208"/>
      <c r="AI529" s="208"/>
      <c r="AJ529" s="208"/>
      <c r="AK529" s="208"/>
      <c r="AL529" s="208"/>
      <c r="AM529" s="208"/>
      <c r="AN529" s="208"/>
      <c r="AO529" s="208"/>
      <c r="AP529" s="208"/>
      <c r="AQ529" s="208"/>
      <c r="AR529" s="208"/>
      <c r="AS529" s="208"/>
      <c r="AT529" s="208"/>
      <c r="AU529" s="208"/>
      <c r="AV529" s="208"/>
      <c r="AW529" s="208"/>
      <c r="AX529" s="208"/>
      <c r="AY529" s="208"/>
      <c r="AZ529" s="209"/>
      <c r="BA529" s="208"/>
      <c r="BB529" s="208"/>
      <c r="BC529" s="208"/>
      <c r="BD529" s="210"/>
      <c r="BE529" s="208"/>
      <c r="BF529" s="208"/>
      <c r="BG529" s="208"/>
      <c r="BH529" s="208"/>
      <c r="BI529" s="208"/>
      <c r="BJ529" s="208"/>
      <c r="BK529" s="208"/>
      <c r="BL529" s="208"/>
      <c r="BM529" s="208"/>
      <c r="BN529" s="208"/>
      <c r="BO529" s="208"/>
      <c r="BP529" s="208"/>
      <c r="BQ529" s="208"/>
      <c r="BR529" s="208"/>
      <c r="BS529" s="208"/>
      <c r="BT529" s="208"/>
      <c r="BU529" s="208"/>
      <c r="BV529" s="208"/>
      <c r="BW529" s="208"/>
      <c r="BX529" s="208"/>
      <c r="BY529" s="208"/>
    </row>
    <row r="530" spans="1:77">
      <c r="A530" s="227"/>
      <c r="B530" s="208"/>
      <c r="C530" s="248"/>
      <c r="D530" s="248"/>
      <c r="E530" s="208"/>
      <c r="F530" s="208"/>
      <c r="G530" s="208"/>
      <c r="H530" s="208"/>
      <c r="I530" s="208"/>
      <c r="J530" s="208"/>
      <c r="K530" s="208"/>
      <c r="L530" s="208"/>
      <c r="M530" s="208"/>
      <c r="N530" s="208"/>
      <c r="O530" s="208"/>
      <c r="P530" s="208"/>
      <c r="Q530" s="208"/>
      <c r="R530" s="208"/>
      <c r="S530" s="208"/>
      <c r="T530" s="208"/>
      <c r="U530" s="208"/>
      <c r="V530" s="208"/>
      <c r="W530" s="208"/>
      <c r="X530" s="208"/>
      <c r="Y530" s="208"/>
      <c r="Z530" s="208"/>
      <c r="AA530" s="208"/>
      <c r="AB530" s="208"/>
      <c r="AC530" s="208"/>
      <c r="AD530" s="208"/>
      <c r="AE530" s="208"/>
      <c r="AF530" s="208"/>
      <c r="AG530" s="208"/>
      <c r="AH530" s="208"/>
      <c r="AI530" s="208"/>
      <c r="AJ530" s="208"/>
      <c r="AK530" s="208"/>
      <c r="AL530" s="208"/>
      <c r="AM530" s="208"/>
      <c r="AN530" s="208"/>
      <c r="AO530" s="208"/>
      <c r="AP530" s="208"/>
      <c r="AQ530" s="208"/>
      <c r="AR530" s="208"/>
      <c r="AS530" s="208"/>
      <c r="AT530" s="208"/>
      <c r="AU530" s="208"/>
      <c r="AV530" s="208"/>
      <c r="AW530" s="208"/>
      <c r="AX530" s="208"/>
      <c r="AY530" s="208"/>
      <c r="AZ530" s="209"/>
      <c r="BA530" s="208"/>
      <c r="BB530" s="208"/>
      <c r="BC530" s="208"/>
      <c r="BD530" s="210"/>
      <c r="BE530" s="208"/>
      <c r="BF530" s="208"/>
      <c r="BG530" s="208"/>
      <c r="BH530" s="208"/>
      <c r="BI530" s="208"/>
      <c r="BJ530" s="208"/>
      <c r="BK530" s="208"/>
      <c r="BL530" s="208"/>
      <c r="BM530" s="208"/>
      <c r="BN530" s="208"/>
      <c r="BO530" s="208"/>
      <c r="BP530" s="208"/>
      <c r="BQ530" s="208"/>
      <c r="BR530" s="208"/>
      <c r="BS530" s="208"/>
      <c r="BT530" s="208"/>
      <c r="BU530" s="208"/>
      <c r="BV530" s="208"/>
      <c r="BW530" s="208"/>
      <c r="BX530" s="208"/>
      <c r="BY530" s="208"/>
    </row>
    <row r="531" spans="1:77">
      <c r="A531" s="227"/>
      <c r="B531" s="208"/>
      <c r="C531" s="248"/>
      <c r="D531" s="248"/>
      <c r="E531" s="208"/>
      <c r="F531" s="208"/>
      <c r="G531" s="208"/>
      <c r="H531" s="208"/>
      <c r="I531" s="208"/>
      <c r="J531" s="208"/>
      <c r="K531" s="208"/>
      <c r="L531" s="208"/>
      <c r="M531" s="208"/>
      <c r="N531" s="208"/>
      <c r="O531" s="208"/>
      <c r="P531" s="208"/>
      <c r="Q531" s="208"/>
      <c r="R531" s="208"/>
      <c r="S531" s="208"/>
      <c r="T531" s="208"/>
      <c r="U531" s="208"/>
      <c r="V531" s="208"/>
      <c r="W531" s="208"/>
      <c r="X531" s="208"/>
      <c r="Y531" s="208"/>
      <c r="Z531" s="208"/>
      <c r="AA531" s="208"/>
      <c r="AB531" s="208"/>
      <c r="AC531" s="208"/>
      <c r="AD531" s="208"/>
      <c r="AE531" s="208"/>
      <c r="AF531" s="208"/>
      <c r="AG531" s="208"/>
      <c r="AH531" s="208"/>
      <c r="AI531" s="208"/>
      <c r="AJ531" s="208"/>
      <c r="AK531" s="208"/>
      <c r="AL531" s="208"/>
      <c r="AM531" s="208"/>
      <c r="AN531" s="208"/>
      <c r="AO531" s="208"/>
      <c r="AP531" s="208"/>
      <c r="AQ531" s="208"/>
      <c r="AR531" s="208"/>
      <c r="AS531" s="208"/>
      <c r="AT531" s="208"/>
      <c r="AU531" s="208"/>
      <c r="AV531" s="208"/>
      <c r="AW531" s="208"/>
      <c r="AX531" s="208"/>
      <c r="AY531" s="208"/>
      <c r="AZ531" s="209"/>
      <c r="BA531" s="208"/>
      <c r="BB531" s="208"/>
      <c r="BC531" s="208"/>
      <c r="BD531" s="210"/>
      <c r="BE531" s="208"/>
      <c r="BF531" s="208"/>
      <c r="BG531" s="208"/>
      <c r="BH531" s="208"/>
      <c r="BI531" s="208"/>
      <c r="BJ531" s="208"/>
      <c r="BK531" s="208"/>
      <c r="BL531" s="208"/>
      <c r="BM531" s="208"/>
      <c r="BN531" s="208"/>
      <c r="BO531" s="208"/>
      <c r="BP531" s="208"/>
      <c r="BQ531" s="208"/>
      <c r="BR531" s="208"/>
      <c r="BS531" s="208"/>
      <c r="BT531" s="208"/>
      <c r="BU531" s="208"/>
      <c r="BV531" s="208"/>
      <c r="BW531" s="208"/>
      <c r="BX531" s="208"/>
      <c r="BY531" s="208"/>
    </row>
    <row r="532" spans="1:77">
      <c r="A532" s="227"/>
      <c r="B532" s="208"/>
      <c r="C532" s="248"/>
      <c r="D532" s="248"/>
      <c r="E532" s="208"/>
      <c r="F532" s="208"/>
      <c r="G532" s="208"/>
      <c r="H532" s="208"/>
      <c r="I532" s="208"/>
      <c r="J532" s="208"/>
      <c r="K532" s="208"/>
      <c r="L532" s="208"/>
      <c r="M532" s="208"/>
      <c r="N532" s="208"/>
      <c r="O532" s="208"/>
      <c r="P532" s="208"/>
      <c r="Q532" s="208"/>
      <c r="R532" s="208"/>
      <c r="S532" s="208"/>
      <c r="T532" s="208"/>
      <c r="U532" s="208"/>
      <c r="V532" s="208"/>
      <c r="W532" s="208"/>
      <c r="X532" s="208"/>
      <c r="Y532" s="208"/>
      <c r="Z532" s="208"/>
      <c r="AA532" s="208"/>
      <c r="AB532" s="208"/>
      <c r="AC532" s="208"/>
      <c r="AD532" s="208"/>
      <c r="AE532" s="208"/>
      <c r="AF532" s="208"/>
      <c r="AG532" s="208"/>
      <c r="AH532" s="208"/>
      <c r="AI532" s="208"/>
      <c r="AJ532" s="208"/>
      <c r="AK532" s="208"/>
      <c r="AL532" s="208"/>
      <c r="AM532" s="208"/>
      <c r="AN532" s="208"/>
      <c r="AO532" s="208"/>
      <c r="AP532" s="208"/>
      <c r="AQ532" s="208"/>
      <c r="AR532" s="208"/>
      <c r="AS532" s="208"/>
      <c r="AT532" s="208"/>
      <c r="AU532" s="208"/>
      <c r="AV532" s="208"/>
      <c r="AW532" s="208"/>
      <c r="AX532" s="208"/>
      <c r="AY532" s="208"/>
      <c r="AZ532" s="209"/>
      <c r="BA532" s="208"/>
      <c r="BB532" s="208"/>
      <c r="BC532" s="208"/>
      <c r="BD532" s="210"/>
      <c r="BE532" s="208"/>
      <c r="BF532" s="208"/>
      <c r="BG532" s="208"/>
      <c r="BH532" s="208"/>
      <c r="BI532" s="208"/>
      <c r="BJ532" s="208"/>
      <c r="BK532" s="208"/>
      <c r="BL532" s="208"/>
      <c r="BM532" s="208"/>
      <c r="BN532" s="208"/>
      <c r="BO532" s="208"/>
      <c r="BP532" s="208"/>
      <c r="BQ532" s="208"/>
      <c r="BR532" s="208"/>
      <c r="BS532" s="208"/>
      <c r="BT532" s="208"/>
      <c r="BU532" s="208"/>
      <c r="BV532" s="208"/>
      <c r="BW532" s="208"/>
      <c r="BX532" s="208"/>
      <c r="BY532" s="208"/>
    </row>
    <row r="533" spans="1:77">
      <c r="A533" s="227"/>
      <c r="B533" s="208"/>
      <c r="C533" s="248"/>
      <c r="D533" s="248"/>
      <c r="E533" s="208"/>
      <c r="F533" s="208"/>
      <c r="G533" s="208"/>
      <c r="H533" s="208"/>
      <c r="I533" s="208"/>
      <c r="J533" s="208"/>
      <c r="K533" s="208"/>
      <c r="L533" s="208"/>
      <c r="M533" s="208"/>
      <c r="N533" s="208"/>
      <c r="O533" s="208"/>
      <c r="P533" s="208"/>
      <c r="Q533" s="208"/>
      <c r="R533" s="208"/>
      <c r="S533" s="208"/>
      <c r="T533" s="208"/>
      <c r="U533" s="208"/>
      <c r="V533" s="208"/>
      <c r="W533" s="208"/>
      <c r="X533" s="208"/>
      <c r="Y533" s="208"/>
      <c r="Z533" s="208"/>
      <c r="AA533" s="208"/>
      <c r="AB533" s="208"/>
      <c r="AC533" s="208"/>
      <c r="AD533" s="208"/>
      <c r="AE533" s="208"/>
      <c r="AF533" s="208"/>
      <c r="AG533" s="208"/>
      <c r="AH533" s="208"/>
      <c r="AI533" s="208"/>
      <c r="AJ533" s="208"/>
      <c r="AK533" s="208"/>
      <c r="AL533" s="208"/>
      <c r="AM533" s="208"/>
      <c r="AN533" s="208"/>
      <c r="AO533" s="208"/>
      <c r="AP533" s="208"/>
      <c r="AQ533" s="208"/>
      <c r="AR533" s="208"/>
      <c r="AS533" s="208"/>
      <c r="AT533" s="208"/>
      <c r="AU533" s="208"/>
      <c r="AV533" s="208"/>
      <c r="AW533" s="208"/>
      <c r="AX533" s="208"/>
      <c r="AY533" s="208"/>
      <c r="AZ533" s="209"/>
      <c r="BA533" s="208"/>
      <c r="BB533" s="208"/>
      <c r="BC533" s="208"/>
      <c r="BD533" s="210"/>
      <c r="BE533" s="208"/>
      <c r="BF533" s="208"/>
      <c r="BG533" s="208"/>
      <c r="BH533" s="208"/>
      <c r="BI533" s="208"/>
      <c r="BJ533" s="208"/>
      <c r="BK533" s="208"/>
      <c r="BL533" s="208"/>
      <c r="BM533" s="208"/>
      <c r="BN533" s="208"/>
      <c r="BO533" s="208"/>
      <c r="BP533" s="208"/>
      <c r="BQ533" s="208"/>
      <c r="BR533" s="208"/>
      <c r="BS533" s="208"/>
      <c r="BT533" s="208"/>
      <c r="BU533" s="208"/>
      <c r="BV533" s="208"/>
      <c r="BW533" s="208"/>
      <c r="BX533" s="208"/>
      <c r="BY533" s="208"/>
    </row>
    <row r="534" spans="1:77">
      <c r="A534" s="227"/>
      <c r="B534" s="208"/>
      <c r="C534" s="248"/>
      <c r="D534" s="248"/>
      <c r="E534" s="208"/>
      <c r="F534" s="208"/>
      <c r="G534" s="208"/>
      <c r="H534" s="208"/>
      <c r="I534" s="208"/>
      <c r="J534" s="208"/>
      <c r="K534" s="208"/>
      <c r="L534" s="208"/>
      <c r="M534" s="208"/>
      <c r="N534" s="208"/>
      <c r="O534" s="208"/>
      <c r="P534" s="208"/>
      <c r="Q534" s="208"/>
      <c r="R534" s="208"/>
      <c r="S534" s="208"/>
      <c r="T534" s="208"/>
      <c r="U534" s="208"/>
      <c r="V534" s="208"/>
      <c r="W534" s="208"/>
      <c r="X534" s="208"/>
      <c r="Y534" s="208"/>
      <c r="Z534" s="208"/>
      <c r="AA534" s="208"/>
      <c r="AB534" s="208"/>
      <c r="AC534" s="208"/>
      <c r="AD534" s="208"/>
      <c r="AE534" s="208"/>
      <c r="AF534" s="208"/>
      <c r="AG534" s="208"/>
      <c r="AH534" s="208"/>
      <c r="AI534" s="208"/>
      <c r="AJ534" s="208"/>
      <c r="AK534" s="208"/>
      <c r="AL534" s="208"/>
      <c r="AM534" s="208"/>
      <c r="AN534" s="208"/>
      <c r="AO534" s="208"/>
      <c r="AP534" s="208"/>
      <c r="AQ534" s="208"/>
      <c r="AR534" s="208"/>
      <c r="AS534" s="208"/>
      <c r="AT534" s="208"/>
      <c r="AU534" s="208"/>
      <c r="AV534" s="208"/>
      <c r="AW534" s="208"/>
      <c r="AX534" s="208"/>
      <c r="AY534" s="208"/>
      <c r="AZ534" s="209"/>
      <c r="BA534" s="208"/>
      <c r="BB534" s="208"/>
      <c r="BC534" s="208"/>
      <c r="BD534" s="210"/>
      <c r="BE534" s="208"/>
      <c r="BF534" s="208"/>
      <c r="BG534" s="208"/>
      <c r="BH534" s="208"/>
      <c r="BI534" s="208"/>
      <c r="BJ534" s="208"/>
      <c r="BK534" s="208"/>
      <c r="BL534" s="208"/>
      <c r="BM534" s="208"/>
      <c r="BN534" s="208"/>
      <c r="BO534" s="208"/>
      <c r="BP534" s="208"/>
      <c r="BQ534" s="208"/>
      <c r="BR534" s="208"/>
      <c r="BS534" s="208"/>
      <c r="BT534" s="208"/>
      <c r="BU534" s="208"/>
      <c r="BV534" s="208"/>
      <c r="BW534" s="208"/>
      <c r="BX534" s="208"/>
      <c r="BY534" s="208"/>
    </row>
    <row r="535" spans="1:77">
      <c r="A535" s="227"/>
      <c r="B535" s="208"/>
      <c r="C535" s="248"/>
      <c r="D535" s="248"/>
      <c r="E535" s="208"/>
      <c r="F535" s="208"/>
      <c r="G535" s="208"/>
      <c r="H535" s="208"/>
      <c r="I535" s="208"/>
      <c r="J535" s="208"/>
      <c r="K535" s="208"/>
      <c r="L535" s="208"/>
      <c r="M535" s="208"/>
      <c r="N535" s="208"/>
      <c r="O535" s="208"/>
      <c r="P535" s="208"/>
      <c r="Q535" s="208"/>
      <c r="R535" s="208"/>
      <c r="S535" s="208"/>
      <c r="T535" s="208"/>
      <c r="U535" s="208"/>
      <c r="V535" s="208"/>
      <c r="W535" s="208"/>
      <c r="X535" s="208"/>
      <c r="Y535" s="208"/>
      <c r="Z535" s="208"/>
      <c r="AA535" s="208"/>
      <c r="AB535" s="208"/>
      <c r="AC535" s="208"/>
      <c r="AD535" s="208"/>
      <c r="AE535" s="208"/>
      <c r="AF535" s="208"/>
      <c r="AG535" s="208"/>
      <c r="AH535" s="208"/>
      <c r="AI535" s="208"/>
      <c r="AJ535" s="208"/>
      <c r="AK535" s="208"/>
      <c r="AL535" s="208"/>
      <c r="AM535" s="208"/>
      <c r="AN535" s="208"/>
      <c r="AO535" s="208"/>
      <c r="AP535" s="208"/>
      <c r="AQ535" s="208"/>
      <c r="AR535" s="208"/>
      <c r="AS535" s="208"/>
      <c r="AT535" s="208"/>
      <c r="AU535" s="208"/>
      <c r="AV535" s="208"/>
      <c r="AW535" s="208"/>
      <c r="AX535" s="208"/>
      <c r="AY535" s="208"/>
      <c r="AZ535" s="209"/>
      <c r="BA535" s="208"/>
      <c r="BB535" s="208"/>
      <c r="BC535" s="208"/>
      <c r="BD535" s="210"/>
      <c r="BE535" s="208"/>
      <c r="BF535" s="208"/>
      <c r="BG535" s="208"/>
      <c r="BH535" s="208"/>
      <c r="BI535" s="208"/>
      <c r="BJ535" s="208"/>
      <c r="BK535" s="208"/>
      <c r="BL535" s="208"/>
      <c r="BM535" s="208"/>
      <c r="BN535" s="208"/>
      <c r="BO535" s="208"/>
      <c r="BP535" s="208"/>
      <c r="BQ535" s="208"/>
      <c r="BR535" s="208"/>
      <c r="BS535" s="208"/>
      <c r="BT535" s="208"/>
      <c r="BU535" s="208"/>
      <c r="BV535" s="208"/>
      <c r="BW535" s="208"/>
      <c r="BX535" s="208"/>
      <c r="BY535" s="208"/>
    </row>
    <row r="536" spans="1:77">
      <c r="A536" s="227"/>
      <c r="B536" s="208"/>
      <c r="C536" s="248"/>
      <c r="D536" s="248"/>
      <c r="E536" s="208"/>
      <c r="F536" s="208"/>
      <c r="G536" s="208"/>
      <c r="H536" s="208"/>
      <c r="I536" s="208"/>
      <c r="J536" s="208"/>
      <c r="K536" s="208"/>
      <c r="L536" s="208"/>
      <c r="M536" s="208"/>
      <c r="N536" s="208"/>
      <c r="O536" s="208"/>
      <c r="P536" s="208"/>
      <c r="Q536" s="208"/>
      <c r="R536" s="208"/>
      <c r="S536" s="208"/>
      <c r="T536" s="208"/>
      <c r="U536" s="208"/>
      <c r="V536" s="208"/>
      <c r="W536" s="208"/>
      <c r="X536" s="208"/>
      <c r="Y536" s="208"/>
      <c r="Z536" s="208"/>
      <c r="AA536" s="208"/>
      <c r="AB536" s="208"/>
      <c r="AC536" s="208"/>
      <c r="AD536" s="208"/>
      <c r="AE536" s="208"/>
      <c r="AF536" s="208"/>
      <c r="AG536" s="208"/>
      <c r="AH536" s="208"/>
      <c r="AI536" s="208"/>
      <c r="AJ536" s="208"/>
      <c r="AK536" s="208"/>
      <c r="AL536" s="208"/>
      <c r="AM536" s="208"/>
      <c r="AN536" s="208"/>
      <c r="AO536" s="208"/>
      <c r="AP536" s="208"/>
      <c r="AQ536" s="208"/>
      <c r="AR536" s="208"/>
      <c r="AS536" s="208"/>
      <c r="AT536" s="208"/>
      <c r="AU536" s="208"/>
      <c r="AV536" s="208"/>
      <c r="AW536" s="208"/>
      <c r="AX536" s="208"/>
      <c r="AY536" s="208"/>
      <c r="AZ536" s="209"/>
      <c r="BA536" s="208"/>
      <c r="BB536" s="208"/>
      <c r="BC536" s="208"/>
      <c r="BD536" s="210"/>
      <c r="BE536" s="208"/>
      <c r="BF536" s="208"/>
      <c r="BG536" s="208"/>
      <c r="BH536" s="208"/>
      <c r="BI536" s="208"/>
      <c r="BJ536" s="208"/>
      <c r="BK536" s="208"/>
      <c r="BL536" s="208"/>
      <c r="BM536" s="208"/>
      <c r="BN536" s="208"/>
      <c r="BO536" s="208"/>
      <c r="BP536" s="208"/>
      <c r="BQ536" s="208"/>
      <c r="BR536" s="208"/>
      <c r="BS536" s="208"/>
      <c r="BT536" s="208"/>
      <c r="BU536" s="208"/>
      <c r="BV536" s="208"/>
      <c r="BW536" s="208"/>
      <c r="BX536" s="208"/>
      <c r="BY536" s="208"/>
    </row>
    <row r="537" spans="1:77">
      <c r="A537" s="227"/>
      <c r="B537" s="208"/>
      <c r="C537" s="248"/>
      <c r="D537" s="248"/>
      <c r="E537" s="208"/>
      <c r="F537" s="208"/>
      <c r="G537" s="208"/>
      <c r="H537" s="208"/>
      <c r="I537" s="208"/>
      <c r="J537" s="208"/>
      <c r="K537" s="208"/>
      <c r="L537" s="208"/>
      <c r="M537" s="208"/>
      <c r="N537" s="208"/>
      <c r="O537" s="208"/>
      <c r="P537" s="208"/>
      <c r="Q537" s="208"/>
      <c r="R537" s="208"/>
      <c r="S537" s="208"/>
      <c r="T537" s="208"/>
      <c r="U537" s="208"/>
      <c r="V537" s="208"/>
      <c r="W537" s="208"/>
      <c r="X537" s="208"/>
      <c r="Y537" s="208"/>
      <c r="Z537" s="208"/>
      <c r="AA537" s="208"/>
      <c r="AB537" s="208"/>
      <c r="AC537" s="208"/>
      <c r="AD537" s="208"/>
      <c r="AE537" s="208"/>
      <c r="AF537" s="208"/>
      <c r="AG537" s="208"/>
      <c r="AH537" s="208"/>
      <c r="AI537" s="208"/>
      <c r="AJ537" s="208"/>
      <c r="AK537" s="208"/>
      <c r="AL537" s="208"/>
      <c r="AM537" s="208"/>
      <c r="AN537" s="208"/>
      <c r="AO537" s="208"/>
      <c r="AP537" s="208"/>
      <c r="AQ537" s="208"/>
      <c r="AR537" s="208"/>
      <c r="AS537" s="208"/>
      <c r="AT537" s="208"/>
      <c r="AU537" s="208"/>
      <c r="AV537" s="208"/>
      <c r="AW537" s="208"/>
      <c r="AX537" s="208"/>
      <c r="AY537" s="208"/>
      <c r="AZ537" s="209"/>
      <c r="BA537" s="208"/>
      <c r="BB537" s="208"/>
      <c r="BC537" s="208"/>
      <c r="BD537" s="210"/>
      <c r="BE537" s="208"/>
      <c r="BF537" s="208"/>
      <c r="BG537" s="208"/>
      <c r="BH537" s="208"/>
      <c r="BI537" s="208"/>
      <c r="BJ537" s="208"/>
      <c r="BK537" s="208"/>
      <c r="BL537" s="208"/>
      <c r="BM537" s="208"/>
      <c r="BN537" s="208"/>
      <c r="BO537" s="208"/>
      <c r="BP537" s="208"/>
      <c r="BQ537" s="208"/>
      <c r="BR537" s="208"/>
      <c r="BS537" s="208"/>
      <c r="BT537" s="208"/>
      <c r="BU537" s="208"/>
      <c r="BV537" s="208"/>
      <c r="BW537" s="208"/>
      <c r="BX537" s="208"/>
      <c r="BY537" s="208"/>
    </row>
    <row r="538" spans="1:77">
      <c r="A538" s="227"/>
      <c r="B538" s="208"/>
      <c r="C538" s="248"/>
      <c r="D538" s="248"/>
      <c r="E538" s="208"/>
      <c r="F538" s="208"/>
      <c r="G538" s="208"/>
      <c r="H538" s="208"/>
      <c r="I538" s="208"/>
      <c r="J538" s="208"/>
      <c r="K538" s="208"/>
      <c r="L538" s="208"/>
      <c r="M538" s="208"/>
      <c r="N538" s="208"/>
      <c r="O538" s="208"/>
      <c r="P538" s="208"/>
      <c r="Q538" s="208"/>
      <c r="R538" s="208"/>
      <c r="S538" s="208"/>
      <c r="T538" s="208"/>
      <c r="U538" s="208"/>
      <c r="V538" s="208"/>
      <c r="W538" s="208"/>
      <c r="X538" s="208"/>
      <c r="Y538" s="208"/>
      <c r="Z538" s="208"/>
      <c r="AA538" s="208"/>
      <c r="AB538" s="208"/>
      <c r="AC538" s="208"/>
      <c r="AD538" s="208"/>
      <c r="AE538" s="208"/>
      <c r="AF538" s="208"/>
      <c r="AG538" s="208"/>
      <c r="AH538" s="208"/>
      <c r="AI538" s="208"/>
      <c r="AJ538" s="208"/>
      <c r="AK538" s="208"/>
      <c r="AL538" s="208"/>
      <c r="AM538" s="208"/>
      <c r="AN538" s="208"/>
      <c r="AO538" s="208"/>
      <c r="AP538" s="208"/>
      <c r="AQ538" s="208"/>
      <c r="AR538" s="208"/>
      <c r="AS538" s="208"/>
      <c r="AT538" s="208"/>
      <c r="AU538" s="208"/>
      <c r="AV538" s="208"/>
      <c r="AW538" s="208"/>
      <c r="AX538" s="208"/>
      <c r="AY538" s="208"/>
      <c r="AZ538" s="209"/>
      <c r="BA538" s="208"/>
      <c r="BB538" s="208"/>
      <c r="BC538" s="208"/>
      <c r="BD538" s="210"/>
      <c r="BE538" s="208"/>
      <c r="BF538" s="208"/>
      <c r="BG538" s="208"/>
      <c r="BH538" s="208"/>
      <c r="BI538" s="208"/>
      <c r="BJ538" s="208"/>
      <c r="BK538" s="208"/>
      <c r="BL538" s="208"/>
      <c r="BM538" s="208"/>
      <c r="BN538" s="208"/>
      <c r="BO538" s="208"/>
      <c r="BP538" s="208"/>
      <c r="BQ538" s="208"/>
      <c r="BR538" s="208"/>
      <c r="BS538" s="208"/>
      <c r="BT538" s="208"/>
      <c r="BU538" s="208"/>
      <c r="BV538" s="208"/>
      <c r="BW538" s="208"/>
      <c r="BX538" s="208"/>
      <c r="BY538" s="208"/>
    </row>
    <row r="539" spans="1:77">
      <c r="A539" s="227"/>
      <c r="B539" s="208"/>
      <c r="C539" s="248"/>
      <c r="D539" s="248"/>
      <c r="E539" s="208"/>
      <c r="F539" s="208"/>
      <c r="G539" s="208"/>
      <c r="H539" s="208"/>
      <c r="I539" s="208"/>
      <c r="J539" s="208"/>
      <c r="K539" s="208"/>
      <c r="L539" s="208"/>
      <c r="M539" s="208"/>
      <c r="N539" s="208"/>
      <c r="O539" s="208"/>
      <c r="P539" s="208"/>
      <c r="Q539" s="208"/>
      <c r="R539" s="208"/>
      <c r="S539" s="208"/>
      <c r="T539" s="208"/>
      <c r="U539" s="208"/>
      <c r="V539" s="208"/>
      <c r="W539" s="208"/>
      <c r="X539" s="208"/>
      <c r="Y539" s="208"/>
      <c r="Z539" s="208"/>
      <c r="AA539" s="208"/>
      <c r="AB539" s="208"/>
      <c r="AC539" s="208"/>
      <c r="AD539" s="208"/>
      <c r="AE539" s="208"/>
      <c r="AF539" s="208"/>
      <c r="AG539" s="208"/>
      <c r="AH539" s="208"/>
      <c r="AI539" s="208"/>
      <c r="AJ539" s="208"/>
      <c r="AK539" s="208"/>
      <c r="AL539" s="208"/>
      <c r="AM539" s="208"/>
      <c r="AN539" s="208"/>
      <c r="AO539" s="208"/>
      <c r="AP539" s="208"/>
      <c r="AQ539" s="208"/>
      <c r="AR539" s="208"/>
      <c r="AS539" s="208"/>
      <c r="AT539" s="208"/>
      <c r="AU539" s="208"/>
      <c r="AV539" s="208"/>
      <c r="AW539" s="208"/>
      <c r="AX539" s="208"/>
      <c r="AY539" s="208"/>
      <c r="AZ539" s="209"/>
      <c r="BA539" s="208"/>
      <c r="BB539" s="208"/>
      <c r="BC539" s="208"/>
      <c r="BD539" s="210"/>
      <c r="BE539" s="208"/>
      <c r="BF539" s="208"/>
      <c r="BG539" s="208"/>
      <c r="BH539" s="208"/>
      <c r="BI539" s="208"/>
      <c r="BJ539" s="208"/>
      <c r="BK539" s="208"/>
      <c r="BL539" s="208"/>
      <c r="BM539" s="208"/>
      <c r="BN539" s="208"/>
      <c r="BO539" s="208"/>
      <c r="BP539" s="208"/>
      <c r="BQ539" s="208"/>
      <c r="BR539" s="208"/>
      <c r="BS539" s="208"/>
      <c r="BT539" s="208"/>
      <c r="BU539" s="208"/>
      <c r="BV539" s="208"/>
      <c r="BW539" s="208"/>
      <c r="BX539" s="208"/>
      <c r="BY539" s="208"/>
    </row>
    <row r="540" spans="1:77">
      <c r="A540" s="227"/>
      <c r="B540" s="208"/>
      <c r="C540" s="248"/>
      <c r="D540" s="248"/>
      <c r="E540" s="208"/>
      <c r="F540" s="208"/>
      <c r="G540" s="208"/>
      <c r="H540" s="208"/>
      <c r="I540" s="208"/>
      <c r="J540" s="208"/>
      <c r="K540" s="208"/>
      <c r="L540" s="208"/>
      <c r="M540" s="208"/>
      <c r="N540" s="208"/>
      <c r="O540" s="208"/>
      <c r="P540" s="208"/>
      <c r="Q540" s="208"/>
      <c r="R540" s="208"/>
      <c r="S540" s="208"/>
      <c r="T540" s="208"/>
      <c r="U540" s="208"/>
      <c r="V540" s="208"/>
      <c r="W540" s="208"/>
      <c r="X540" s="208"/>
      <c r="Y540" s="208"/>
      <c r="Z540" s="208"/>
      <c r="AA540" s="208"/>
      <c r="AB540" s="208"/>
      <c r="AC540" s="208"/>
      <c r="AD540" s="208"/>
      <c r="AE540" s="208"/>
      <c r="AF540" s="208"/>
      <c r="AG540" s="208"/>
      <c r="AH540" s="208"/>
      <c r="AI540" s="208"/>
      <c r="AJ540" s="208"/>
      <c r="AK540" s="208"/>
      <c r="AL540" s="208"/>
      <c r="AM540" s="208"/>
      <c r="AN540" s="208"/>
      <c r="AO540" s="208"/>
      <c r="AP540" s="208"/>
      <c r="AQ540" s="208"/>
      <c r="AR540" s="208"/>
      <c r="AS540" s="208"/>
      <c r="AT540" s="208"/>
      <c r="AU540" s="208"/>
      <c r="AV540" s="208"/>
      <c r="AW540" s="208"/>
      <c r="AX540" s="208"/>
      <c r="AY540" s="208"/>
      <c r="AZ540" s="209"/>
      <c r="BA540" s="208"/>
      <c r="BB540" s="208"/>
      <c r="BC540" s="208"/>
      <c r="BD540" s="210"/>
      <c r="BE540" s="208"/>
      <c r="BF540" s="208"/>
      <c r="BG540" s="208"/>
      <c r="BH540" s="208"/>
      <c r="BI540" s="208"/>
      <c r="BJ540" s="208"/>
      <c r="BK540" s="208"/>
      <c r="BL540" s="208"/>
      <c r="BM540" s="208"/>
      <c r="BN540" s="208"/>
      <c r="BO540" s="208"/>
      <c r="BP540" s="208"/>
      <c r="BQ540" s="208"/>
      <c r="BR540" s="208"/>
      <c r="BS540" s="208"/>
      <c r="BT540" s="208"/>
      <c r="BU540" s="208"/>
      <c r="BV540" s="208"/>
      <c r="BW540" s="208"/>
      <c r="BX540" s="208"/>
      <c r="BY540" s="208"/>
    </row>
    <row r="541" spans="1:77">
      <c r="A541" s="227"/>
      <c r="B541" s="208"/>
      <c r="C541" s="248"/>
      <c r="D541" s="248"/>
      <c r="E541" s="208"/>
      <c r="F541" s="208"/>
      <c r="G541" s="208"/>
      <c r="H541" s="208"/>
      <c r="I541" s="208"/>
      <c r="J541" s="208"/>
      <c r="K541" s="208"/>
      <c r="L541" s="208"/>
      <c r="M541" s="208"/>
      <c r="N541" s="208"/>
      <c r="O541" s="208"/>
      <c r="P541" s="208"/>
      <c r="Q541" s="208"/>
      <c r="R541" s="208"/>
      <c r="S541" s="208"/>
      <c r="T541" s="208"/>
      <c r="U541" s="208"/>
      <c r="V541" s="208"/>
      <c r="W541" s="208"/>
      <c r="X541" s="208"/>
      <c r="Y541" s="208"/>
      <c r="Z541" s="208"/>
      <c r="AA541" s="208"/>
      <c r="AB541" s="208"/>
      <c r="AC541" s="208"/>
      <c r="AD541" s="208"/>
      <c r="AE541" s="208"/>
      <c r="AF541" s="208"/>
      <c r="AG541" s="208"/>
      <c r="AH541" s="208"/>
      <c r="AI541" s="208"/>
      <c r="AJ541" s="208"/>
      <c r="AK541" s="208"/>
      <c r="AL541" s="208"/>
      <c r="AM541" s="208"/>
      <c r="AN541" s="208"/>
      <c r="AO541" s="208"/>
      <c r="AP541" s="208"/>
      <c r="AQ541" s="208"/>
      <c r="AR541" s="208"/>
      <c r="AS541" s="208"/>
      <c r="AT541" s="208"/>
      <c r="AU541" s="208"/>
      <c r="AV541" s="208"/>
      <c r="AW541" s="208"/>
      <c r="AX541" s="208"/>
      <c r="AY541" s="208"/>
      <c r="AZ541" s="209"/>
      <c r="BA541" s="208"/>
      <c r="BB541" s="208"/>
      <c r="BC541" s="208"/>
      <c r="BD541" s="210"/>
      <c r="BE541" s="208"/>
      <c r="BF541" s="208"/>
      <c r="BG541" s="208"/>
      <c r="BH541" s="208"/>
      <c r="BI541" s="208"/>
      <c r="BJ541" s="208"/>
      <c r="BK541" s="208"/>
      <c r="BL541" s="208"/>
      <c r="BM541" s="208"/>
      <c r="BN541" s="208"/>
      <c r="BO541" s="208"/>
      <c r="BP541" s="208"/>
      <c r="BQ541" s="208"/>
      <c r="BR541" s="208"/>
      <c r="BS541" s="208"/>
      <c r="BT541" s="208"/>
      <c r="BU541" s="208"/>
      <c r="BV541" s="208"/>
      <c r="BW541" s="208"/>
      <c r="BX541" s="208"/>
      <c r="BY541" s="208"/>
    </row>
    <row r="542" spans="1:77">
      <c r="A542" s="227"/>
      <c r="B542" s="208"/>
      <c r="C542" s="248"/>
      <c r="D542" s="248"/>
      <c r="E542" s="208"/>
      <c r="F542" s="208"/>
      <c r="G542" s="208"/>
      <c r="H542" s="208"/>
      <c r="I542" s="208"/>
      <c r="J542" s="208"/>
      <c r="K542" s="208"/>
      <c r="L542" s="208"/>
      <c r="M542" s="208"/>
      <c r="N542" s="208"/>
      <c r="O542" s="208"/>
      <c r="P542" s="208"/>
      <c r="Q542" s="208"/>
      <c r="R542" s="208"/>
      <c r="S542" s="208"/>
      <c r="T542" s="208"/>
      <c r="U542" s="208"/>
      <c r="V542" s="208"/>
      <c r="W542" s="208"/>
      <c r="X542" s="208"/>
      <c r="Y542" s="208"/>
      <c r="Z542" s="208"/>
      <c r="AA542" s="208"/>
      <c r="AB542" s="208"/>
      <c r="AC542" s="208"/>
      <c r="AD542" s="208"/>
      <c r="AE542" s="208"/>
      <c r="AF542" s="208"/>
      <c r="AG542" s="208"/>
      <c r="AH542" s="208"/>
      <c r="AI542" s="208"/>
      <c r="AJ542" s="208"/>
      <c r="AK542" s="208"/>
      <c r="AL542" s="208"/>
      <c r="AM542" s="208"/>
      <c r="AN542" s="208"/>
      <c r="AO542" s="208"/>
      <c r="AP542" s="208"/>
      <c r="AQ542" s="208"/>
      <c r="AR542" s="208"/>
      <c r="AS542" s="208"/>
      <c r="AT542" s="208"/>
      <c r="AU542" s="208"/>
      <c r="AV542" s="208"/>
      <c r="AW542" s="208"/>
      <c r="AX542" s="208"/>
      <c r="AY542" s="208"/>
      <c r="AZ542" s="209"/>
      <c r="BA542" s="208"/>
      <c r="BB542" s="208"/>
      <c r="BC542" s="208"/>
      <c r="BD542" s="210"/>
      <c r="BE542" s="208"/>
      <c r="BF542" s="208"/>
      <c r="BG542" s="208"/>
      <c r="BH542" s="208"/>
      <c r="BI542" s="208"/>
      <c r="BJ542" s="208"/>
      <c r="BK542" s="208"/>
      <c r="BL542" s="208"/>
      <c r="BM542" s="208"/>
      <c r="BN542" s="208"/>
      <c r="BO542" s="208"/>
      <c r="BP542" s="208"/>
      <c r="BQ542" s="208"/>
      <c r="BR542" s="208"/>
      <c r="BS542" s="208"/>
      <c r="BT542" s="208"/>
      <c r="BU542" s="208"/>
      <c r="BV542" s="208"/>
      <c r="BW542" s="208"/>
      <c r="BX542" s="208"/>
      <c r="BY542" s="208"/>
    </row>
    <row r="543" spans="1:77">
      <c r="A543" s="227"/>
      <c r="B543" s="208"/>
      <c r="C543" s="248"/>
      <c r="D543" s="248"/>
      <c r="E543" s="208"/>
      <c r="F543" s="208"/>
      <c r="G543" s="208"/>
      <c r="H543" s="208"/>
      <c r="I543" s="208"/>
      <c r="J543" s="208"/>
      <c r="K543" s="208"/>
      <c r="L543" s="208"/>
      <c r="M543" s="208"/>
      <c r="N543" s="208"/>
      <c r="O543" s="208"/>
      <c r="P543" s="208"/>
      <c r="Q543" s="208"/>
      <c r="R543" s="208"/>
      <c r="S543" s="208"/>
      <c r="T543" s="208"/>
      <c r="U543" s="208"/>
      <c r="V543" s="208"/>
      <c r="W543" s="208"/>
      <c r="X543" s="208"/>
      <c r="Y543" s="208"/>
      <c r="Z543" s="208"/>
      <c r="AA543" s="208"/>
      <c r="AB543" s="208"/>
      <c r="AC543" s="208"/>
      <c r="AD543" s="208"/>
      <c r="AE543" s="208"/>
      <c r="AF543" s="208"/>
      <c r="AG543" s="208"/>
      <c r="AH543" s="208"/>
      <c r="AI543" s="208"/>
      <c r="AJ543" s="208"/>
      <c r="AK543" s="208"/>
      <c r="AL543" s="208"/>
      <c r="AM543" s="208"/>
      <c r="AN543" s="208"/>
      <c r="AO543" s="208"/>
      <c r="AP543" s="208"/>
      <c r="AQ543" s="208"/>
      <c r="AR543" s="208"/>
      <c r="AS543" s="208"/>
      <c r="AT543" s="208"/>
      <c r="AU543" s="208"/>
      <c r="AV543" s="208"/>
      <c r="AW543" s="208"/>
      <c r="AX543" s="208"/>
      <c r="AY543" s="208"/>
      <c r="AZ543" s="209"/>
      <c r="BA543" s="208"/>
      <c r="BB543" s="208"/>
      <c r="BC543" s="208"/>
      <c r="BD543" s="210"/>
      <c r="BE543" s="208"/>
      <c r="BF543" s="208"/>
      <c r="BG543" s="208"/>
      <c r="BH543" s="208"/>
      <c r="BI543" s="208"/>
      <c r="BJ543" s="208"/>
      <c r="BK543" s="208"/>
      <c r="BL543" s="208"/>
      <c r="BM543" s="208"/>
      <c r="BN543" s="208"/>
      <c r="BO543" s="208"/>
      <c r="BP543" s="208"/>
      <c r="BQ543" s="208"/>
      <c r="BR543" s="208"/>
      <c r="BS543" s="208"/>
      <c r="BT543" s="208"/>
      <c r="BU543" s="208"/>
      <c r="BV543" s="208"/>
      <c r="BW543" s="208"/>
      <c r="BX543" s="208"/>
      <c r="BY543" s="208"/>
    </row>
    <row r="544" spans="1:77">
      <c r="A544" s="227"/>
      <c r="B544" s="208"/>
      <c r="C544" s="248"/>
      <c r="D544" s="248"/>
      <c r="E544" s="208"/>
      <c r="F544" s="208"/>
      <c r="G544" s="208"/>
      <c r="H544" s="208"/>
      <c r="I544" s="208"/>
      <c r="J544" s="208"/>
      <c r="K544" s="208"/>
      <c r="L544" s="208"/>
      <c r="M544" s="208"/>
      <c r="N544" s="208"/>
      <c r="O544" s="208"/>
      <c r="P544" s="208"/>
      <c r="Q544" s="208"/>
      <c r="R544" s="208"/>
      <c r="S544" s="208"/>
      <c r="T544" s="208"/>
      <c r="U544" s="208"/>
      <c r="V544" s="208"/>
      <c r="W544" s="208"/>
      <c r="X544" s="208"/>
      <c r="Y544" s="208"/>
      <c r="Z544" s="208"/>
      <c r="AA544" s="208"/>
      <c r="AB544" s="208"/>
      <c r="AC544" s="208"/>
      <c r="AD544" s="208"/>
      <c r="AE544" s="208"/>
      <c r="AF544" s="208"/>
      <c r="AG544" s="208"/>
      <c r="AH544" s="208"/>
      <c r="AI544" s="208"/>
      <c r="AJ544" s="208"/>
      <c r="AK544" s="208"/>
      <c r="AL544" s="208"/>
      <c r="AM544" s="208"/>
      <c r="AN544" s="208"/>
      <c r="AO544" s="208"/>
      <c r="AP544" s="208"/>
      <c r="AQ544" s="208"/>
      <c r="AR544" s="208"/>
      <c r="AS544" s="208"/>
      <c r="AT544" s="208"/>
      <c r="AU544" s="208"/>
      <c r="AV544" s="208"/>
      <c r="AW544" s="208"/>
      <c r="AX544" s="208"/>
      <c r="AY544" s="208"/>
      <c r="AZ544" s="209"/>
      <c r="BA544" s="208"/>
      <c r="BB544" s="208"/>
      <c r="BC544" s="208"/>
      <c r="BD544" s="210"/>
      <c r="BE544" s="208"/>
      <c r="BF544" s="208"/>
      <c r="BG544" s="208"/>
      <c r="BH544" s="208"/>
      <c r="BI544" s="208"/>
      <c r="BJ544" s="208"/>
      <c r="BK544" s="208"/>
      <c r="BL544" s="208"/>
      <c r="BM544" s="208"/>
      <c r="BN544" s="208"/>
      <c r="BO544" s="208"/>
      <c r="BP544" s="208"/>
      <c r="BQ544" s="208"/>
      <c r="BR544" s="208"/>
      <c r="BS544" s="208"/>
      <c r="BT544" s="208"/>
      <c r="BU544" s="208"/>
      <c r="BV544" s="208"/>
      <c r="BW544" s="208"/>
      <c r="BX544" s="208"/>
      <c r="BY544" s="208"/>
    </row>
    <row r="545" spans="1:77">
      <c r="A545" s="227"/>
      <c r="B545" s="208"/>
      <c r="C545" s="248"/>
      <c r="D545" s="248"/>
      <c r="E545" s="208"/>
      <c r="F545" s="208"/>
      <c r="G545" s="208"/>
      <c r="H545" s="208"/>
      <c r="I545" s="208"/>
      <c r="J545" s="208"/>
      <c r="K545" s="208"/>
      <c r="L545" s="208"/>
      <c r="M545" s="208"/>
      <c r="N545" s="208"/>
      <c r="O545" s="208"/>
      <c r="P545" s="208"/>
      <c r="Q545" s="208"/>
      <c r="R545" s="208"/>
      <c r="S545" s="208"/>
      <c r="T545" s="208"/>
      <c r="U545" s="208"/>
      <c r="V545" s="208"/>
      <c r="W545" s="208"/>
      <c r="X545" s="208"/>
      <c r="Y545" s="208"/>
      <c r="Z545" s="208"/>
      <c r="AA545" s="208"/>
      <c r="AB545" s="208"/>
      <c r="AC545" s="208"/>
      <c r="AD545" s="208"/>
      <c r="AE545" s="208"/>
      <c r="AF545" s="208"/>
      <c r="AG545" s="208"/>
      <c r="AH545" s="208"/>
      <c r="AI545" s="208"/>
      <c r="AJ545" s="208"/>
      <c r="AK545" s="208"/>
      <c r="AL545" s="208"/>
      <c r="AM545" s="208"/>
      <c r="AN545" s="208"/>
      <c r="AO545" s="208"/>
      <c r="AP545" s="208"/>
      <c r="AQ545" s="208"/>
      <c r="AR545" s="208"/>
      <c r="AS545" s="208"/>
      <c r="AT545" s="208"/>
      <c r="AU545" s="208"/>
      <c r="AV545" s="208"/>
      <c r="AW545" s="208"/>
      <c r="AX545" s="208"/>
      <c r="AY545" s="208"/>
      <c r="AZ545" s="209"/>
      <c r="BA545" s="208"/>
      <c r="BB545" s="208"/>
      <c r="BC545" s="208"/>
      <c r="BD545" s="210"/>
      <c r="BE545" s="208"/>
      <c r="BF545" s="208"/>
      <c r="BG545" s="208"/>
      <c r="BH545" s="208"/>
      <c r="BI545" s="208"/>
      <c r="BJ545" s="208"/>
      <c r="BK545" s="208"/>
      <c r="BL545" s="208"/>
      <c r="BM545" s="208"/>
      <c r="BN545" s="208"/>
      <c r="BO545" s="208"/>
      <c r="BP545" s="208"/>
      <c r="BQ545" s="208"/>
      <c r="BR545" s="208"/>
      <c r="BS545" s="208"/>
      <c r="BT545" s="208"/>
      <c r="BU545" s="208"/>
      <c r="BV545" s="208"/>
      <c r="BW545" s="208"/>
      <c r="BX545" s="208"/>
      <c r="BY545" s="208"/>
    </row>
    <row r="546" spans="1:77">
      <c r="A546" s="227"/>
      <c r="B546" s="208"/>
      <c r="C546" s="248"/>
      <c r="D546" s="248"/>
      <c r="E546" s="208"/>
      <c r="F546" s="208"/>
      <c r="G546" s="208"/>
      <c r="H546" s="208"/>
      <c r="I546" s="208"/>
      <c r="J546" s="208"/>
      <c r="K546" s="208"/>
      <c r="L546" s="208"/>
      <c r="M546" s="208"/>
      <c r="N546" s="208"/>
      <c r="O546" s="208"/>
      <c r="P546" s="208"/>
      <c r="Q546" s="208"/>
      <c r="R546" s="208"/>
      <c r="S546" s="208"/>
      <c r="T546" s="208"/>
      <c r="U546" s="208"/>
      <c r="V546" s="208"/>
      <c r="W546" s="208"/>
      <c r="X546" s="208"/>
      <c r="Y546" s="208"/>
      <c r="Z546" s="208"/>
      <c r="AA546" s="208"/>
      <c r="AB546" s="208"/>
      <c r="AC546" s="208"/>
      <c r="AD546" s="208"/>
      <c r="AE546" s="208"/>
      <c r="AF546" s="208"/>
      <c r="AG546" s="208"/>
      <c r="AH546" s="208"/>
      <c r="AI546" s="208"/>
      <c r="AJ546" s="208"/>
      <c r="AK546" s="208"/>
      <c r="AL546" s="208"/>
      <c r="AM546" s="208"/>
      <c r="AN546" s="208"/>
      <c r="AO546" s="208"/>
      <c r="AP546" s="208"/>
      <c r="AQ546" s="208"/>
      <c r="AR546" s="208"/>
      <c r="AS546" s="208"/>
      <c r="AT546" s="208"/>
      <c r="AU546" s="208"/>
      <c r="AV546" s="208"/>
      <c r="AW546" s="208"/>
      <c r="AX546" s="208"/>
      <c r="AY546" s="208"/>
      <c r="AZ546" s="209"/>
      <c r="BA546" s="208"/>
      <c r="BB546" s="208"/>
      <c r="BC546" s="208"/>
      <c r="BD546" s="210"/>
      <c r="BE546" s="208"/>
      <c r="BF546" s="208"/>
      <c r="BG546" s="208"/>
      <c r="BH546" s="208"/>
      <c r="BI546" s="208"/>
      <c r="BJ546" s="208"/>
      <c r="BK546" s="208"/>
      <c r="BL546" s="208"/>
      <c r="BM546" s="208"/>
      <c r="BN546" s="208"/>
      <c r="BO546" s="208"/>
      <c r="BP546" s="208"/>
      <c r="BQ546" s="208"/>
      <c r="BR546" s="208"/>
      <c r="BS546" s="208"/>
      <c r="BT546" s="208"/>
      <c r="BU546" s="208"/>
      <c r="BV546" s="208"/>
      <c r="BW546" s="208"/>
      <c r="BX546" s="208"/>
      <c r="BY546" s="208"/>
    </row>
    <row r="547" spans="1:77">
      <c r="A547" s="227"/>
      <c r="B547" s="208"/>
      <c r="C547" s="248"/>
      <c r="D547" s="248"/>
      <c r="E547" s="208"/>
      <c r="F547" s="208"/>
      <c r="G547" s="208"/>
      <c r="H547" s="208"/>
      <c r="I547" s="208"/>
      <c r="J547" s="208"/>
      <c r="K547" s="208"/>
      <c r="L547" s="208"/>
      <c r="M547" s="208"/>
      <c r="N547" s="208"/>
      <c r="O547" s="208"/>
      <c r="P547" s="208"/>
      <c r="Q547" s="208"/>
      <c r="R547" s="208"/>
      <c r="S547" s="208"/>
      <c r="T547" s="208"/>
      <c r="U547" s="208"/>
      <c r="V547" s="208"/>
      <c r="W547" s="208"/>
      <c r="X547" s="208"/>
      <c r="Y547" s="208"/>
      <c r="Z547" s="208"/>
      <c r="AA547" s="208"/>
      <c r="AB547" s="208"/>
      <c r="AC547" s="208"/>
      <c r="AD547" s="208"/>
      <c r="AE547" s="208"/>
      <c r="AF547" s="208"/>
      <c r="AG547" s="208"/>
      <c r="AH547" s="208"/>
      <c r="AI547" s="208"/>
      <c r="AJ547" s="208"/>
      <c r="AK547" s="208"/>
      <c r="AL547" s="208"/>
      <c r="AM547" s="208"/>
      <c r="AN547" s="208"/>
      <c r="AO547" s="208"/>
      <c r="AP547" s="208"/>
      <c r="AQ547" s="208"/>
      <c r="AR547" s="208"/>
      <c r="AS547" s="208"/>
      <c r="AT547" s="208"/>
      <c r="AU547" s="208"/>
      <c r="AV547" s="208"/>
      <c r="AW547" s="208"/>
      <c r="AX547" s="208"/>
      <c r="AY547" s="208"/>
      <c r="AZ547" s="209"/>
      <c r="BA547" s="208"/>
      <c r="BB547" s="208"/>
      <c r="BC547" s="208"/>
      <c r="BD547" s="210"/>
      <c r="BE547" s="208"/>
      <c r="BF547" s="208"/>
      <c r="BG547" s="208"/>
      <c r="BH547" s="208"/>
      <c r="BI547" s="208"/>
      <c r="BJ547" s="208"/>
      <c r="BK547" s="208"/>
      <c r="BL547" s="208"/>
      <c r="BM547" s="208"/>
      <c r="BN547" s="208"/>
      <c r="BO547" s="208"/>
      <c r="BP547" s="208"/>
      <c r="BQ547" s="208"/>
      <c r="BR547" s="208"/>
      <c r="BS547" s="208"/>
      <c r="BT547" s="208"/>
      <c r="BU547" s="208"/>
      <c r="BV547" s="208"/>
      <c r="BW547" s="208"/>
      <c r="BX547" s="208"/>
      <c r="BY547" s="208"/>
    </row>
    <row r="548" spans="1:77">
      <c r="A548" s="227"/>
      <c r="B548" s="208"/>
      <c r="C548" s="248"/>
      <c r="D548" s="248"/>
      <c r="E548" s="208"/>
      <c r="F548" s="208"/>
      <c r="G548" s="208"/>
      <c r="H548" s="208"/>
      <c r="I548" s="208"/>
      <c r="J548" s="208"/>
      <c r="K548" s="208"/>
      <c r="L548" s="208"/>
      <c r="M548" s="208"/>
      <c r="N548" s="208"/>
      <c r="O548" s="208"/>
      <c r="P548" s="208"/>
      <c r="Q548" s="208"/>
      <c r="R548" s="208"/>
      <c r="S548" s="208"/>
      <c r="T548" s="208"/>
      <c r="U548" s="208"/>
      <c r="V548" s="208"/>
      <c r="W548" s="208"/>
      <c r="X548" s="208"/>
      <c r="Y548" s="208"/>
      <c r="Z548" s="208"/>
      <c r="AA548" s="208"/>
      <c r="AB548" s="208"/>
      <c r="AC548" s="208"/>
      <c r="AD548" s="208"/>
      <c r="AE548" s="208"/>
      <c r="AF548" s="208"/>
      <c r="AG548" s="208"/>
      <c r="AH548" s="208"/>
      <c r="AI548" s="208"/>
      <c r="AJ548" s="208"/>
      <c r="AK548" s="208"/>
      <c r="AL548" s="208"/>
      <c r="AM548" s="208"/>
      <c r="AN548" s="208"/>
      <c r="AO548" s="208"/>
      <c r="AP548" s="208"/>
      <c r="AQ548" s="208"/>
      <c r="AR548" s="208"/>
      <c r="AS548" s="208"/>
      <c r="AT548" s="208"/>
      <c r="AU548" s="208"/>
      <c r="AV548" s="208"/>
      <c r="AW548" s="208"/>
      <c r="AX548" s="208"/>
      <c r="AY548" s="208"/>
      <c r="AZ548" s="209"/>
      <c r="BA548" s="208"/>
      <c r="BB548" s="208"/>
      <c r="BC548" s="208"/>
      <c r="BD548" s="210"/>
      <c r="BE548" s="208"/>
      <c r="BF548" s="208"/>
      <c r="BG548" s="208"/>
      <c r="BH548" s="208"/>
      <c r="BI548" s="208"/>
      <c r="BJ548" s="208"/>
      <c r="BK548" s="208"/>
      <c r="BL548" s="208"/>
      <c r="BM548" s="208"/>
      <c r="BN548" s="208"/>
      <c r="BO548" s="208"/>
      <c r="BP548" s="208"/>
      <c r="BQ548" s="208"/>
      <c r="BR548" s="208"/>
      <c r="BS548" s="208"/>
      <c r="BT548" s="208"/>
      <c r="BU548" s="208"/>
      <c r="BV548" s="208"/>
      <c r="BW548" s="208"/>
      <c r="BX548" s="208"/>
      <c r="BY548" s="208"/>
    </row>
    <row r="549" spans="1:77">
      <c r="A549" s="227"/>
      <c r="B549" s="208"/>
      <c r="C549" s="248"/>
      <c r="D549" s="248"/>
      <c r="E549" s="208"/>
      <c r="F549" s="208"/>
      <c r="G549" s="208"/>
      <c r="H549" s="208"/>
      <c r="I549" s="208"/>
      <c r="J549" s="208"/>
      <c r="K549" s="208"/>
      <c r="L549" s="208"/>
      <c r="M549" s="208"/>
      <c r="N549" s="208"/>
      <c r="O549" s="208"/>
      <c r="P549" s="208"/>
      <c r="Q549" s="208"/>
      <c r="R549" s="208"/>
      <c r="S549" s="208"/>
      <c r="T549" s="208"/>
      <c r="U549" s="208"/>
      <c r="V549" s="208"/>
      <c r="W549" s="208"/>
      <c r="X549" s="208"/>
      <c r="Y549" s="208"/>
      <c r="Z549" s="208"/>
      <c r="AA549" s="208"/>
      <c r="AB549" s="208"/>
      <c r="AC549" s="208"/>
      <c r="AD549" s="208"/>
      <c r="AE549" s="208"/>
      <c r="AF549" s="208"/>
      <c r="AG549" s="208"/>
      <c r="AH549" s="208"/>
      <c r="AI549" s="208"/>
      <c r="AJ549" s="208"/>
      <c r="AK549" s="208"/>
      <c r="AL549" s="208"/>
      <c r="AM549" s="208"/>
      <c r="AN549" s="208"/>
      <c r="AO549" s="208"/>
      <c r="AP549" s="208"/>
      <c r="AQ549" s="208"/>
      <c r="AR549" s="208"/>
      <c r="AS549" s="208"/>
      <c r="AT549" s="208"/>
      <c r="AU549" s="208"/>
      <c r="AV549" s="208"/>
      <c r="AW549" s="208"/>
      <c r="AX549" s="208"/>
      <c r="AY549" s="208"/>
      <c r="AZ549" s="209"/>
      <c r="BA549" s="208"/>
      <c r="BB549" s="208"/>
      <c r="BC549" s="208"/>
      <c r="BD549" s="210"/>
      <c r="BE549" s="208"/>
      <c r="BF549" s="208"/>
      <c r="BG549" s="208"/>
      <c r="BH549" s="208"/>
      <c r="BI549" s="208"/>
      <c r="BJ549" s="208"/>
      <c r="BK549" s="208"/>
      <c r="BL549" s="208"/>
      <c r="BM549" s="208"/>
      <c r="BN549" s="208"/>
      <c r="BO549" s="208"/>
      <c r="BP549" s="208"/>
      <c r="BQ549" s="208"/>
      <c r="BR549" s="208"/>
      <c r="BS549" s="208"/>
      <c r="BT549" s="208"/>
      <c r="BU549" s="208"/>
      <c r="BV549" s="208"/>
      <c r="BW549" s="208"/>
      <c r="BX549" s="208"/>
      <c r="BY549" s="208"/>
    </row>
    <row r="550" spans="1:77">
      <c r="A550" s="227"/>
      <c r="B550" s="208"/>
      <c r="C550" s="248"/>
      <c r="D550" s="248"/>
      <c r="E550" s="208"/>
      <c r="F550" s="208"/>
      <c r="G550" s="208"/>
      <c r="H550" s="208"/>
      <c r="I550" s="208"/>
      <c r="J550" s="208"/>
      <c r="K550" s="208"/>
      <c r="L550" s="208"/>
      <c r="M550" s="208"/>
      <c r="N550" s="208"/>
      <c r="O550" s="208"/>
      <c r="P550" s="208"/>
      <c r="Q550" s="208"/>
      <c r="R550" s="208"/>
      <c r="S550" s="208"/>
      <c r="T550" s="208"/>
      <c r="U550" s="208"/>
      <c r="V550" s="208"/>
      <c r="W550" s="208"/>
      <c r="X550" s="208"/>
      <c r="Y550" s="208"/>
      <c r="Z550" s="208"/>
      <c r="AA550" s="208"/>
      <c r="AB550" s="208"/>
      <c r="AC550" s="208"/>
      <c r="AD550" s="208"/>
      <c r="AE550" s="208"/>
      <c r="AF550" s="208"/>
      <c r="AG550" s="208"/>
      <c r="AH550" s="208"/>
      <c r="AI550" s="208"/>
      <c r="AJ550" s="208"/>
      <c r="AK550" s="208"/>
      <c r="AL550" s="208"/>
      <c r="AM550" s="208"/>
      <c r="AN550" s="208"/>
      <c r="AO550" s="208"/>
      <c r="AP550" s="208"/>
      <c r="AQ550" s="208"/>
      <c r="AR550" s="208"/>
      <c r="AS550" s="208"/>
      <c r="AT550" s="208"/>
      <c r="AU550" s="208"/>
      <c r="AV550" s="208"/>
      <c r="AW550" s="208"/>
      <c r="AX550" s="208"/>
      <c r="AY550" s="208"/>
      <c r="AZ550" s="209"/>
      <c r="BA550" s="208"/>
      <c r="BB550" s="208"/>
      <c r="BC550" s="208"/>
      <c r="BD550" s="210"/>
      <c r="BE550" s="208"/>
      <c r="BF550" s="208"/>
      <c r="BG550" s="208"/>
      <c r="BH550" s="208"/>
      <c r="BI550" s="208"/>
      <c r="BJ550" s="208"/>
      <c r="BK550" s="208"/>
      <c r="BL550" s="208"/>
      <c r="BM550" s="208"/>
      <c r="BN550" s="208"/>
      <c r="BO550" s="208"/>
      <c r="BP550" s="208"/>
      <c r="BQ550" s="208"/>
      <c r="BR550" s="208"/>
      <c r="BS550" s="208"/>
      <c r="BT550" s="208"/>
      <c r="BU550" s="208"/>
      <c r="BV550" s="208"/>
      <c r="BW550" s="208"/>
      <c r="BX550" s="208"/>
      <c r="BY550" s="208"/>
    </row>
    <row r="551" spans="1:77">
      <c r="A551" s="227"/>
      <c r="B551" s="208"/>
      <c r="C551" s="248"/>
      <c r="D551" s="248"/>
      <c r="E551" s="208"/>
      <c r="F551" s="208"/>
      <c r="G551" s="208"/>
      <c r="H551" s="208"/>
      <c r="I551" s="208"/>
      <c r="J551" s="208"/>
      <c r="K551" s="208"/>
      <c r="L551" s="208"/>
      <c r="M551" s="208"/>
      <c r="N551" s="208"/>
      <c r="O551" s="208"/>
      <c r="P551" s="208"/>
      <c r="Q551" s="208"/>
      <c r="R551" s="208"/>
      <c r="S551" s="208"/>
      <c r="T551" s="208"/>
      <c r="U551" s="208"/>
      <c r="V551" s="208"/>
      <c r="W551" s="208"/>
      <c r="X551" s="208"/>
      <c r="Y551" s="208"/>
      <c r="Z551" s="208"/>
      <c r="AA551" s="208"/>
      <c r="AB551" s="208"/>
      <c r="AC551" s="208"/>
      <c r="AD551" s="208"/>
      <c r="AE551" s="208"/>
      <c r="AF551" s="208"/>
      <c r="AG551" s="208"/>
      <c r="AH551" s="208"/>
      <c r="AI551" s="208"/>
      <c r="AJ551" s="208"/>
      <c r="AK551" s="208"/>
      <c r="AL551" s="208"/>
      <c r="AM551" s="208"/>
      <c r="AN551" s="208"/>
      <c r="AO551" s="208"/>
      <c r="AP551" s="208"/>
      <c r="AQ551" s="208"/>
      <c r="AR551" s="208"/>
      <c r="AS551" s="208"/>
      <c r="AT551" s="208"/>
      <c r="AU551" s="208"/>
      <c r="AV551" s="208"/>
      <c r="AW551" s="208"/>
      <c r="AX551" s="208"/>
      <c r="AY551" s="208"/>
      <c r="AZ551" s="209"/>
      <c r="BA551" s="208"/>
      <c r="BB551" s="208"/>
      <c r="BC551" s="208"/>
      <c r="BD551" s="210"/>
      <c r="BE551" s="208"/>
      <c r="BF551" s="208"/>
      <c r="BG551" s="208"/>
      <c r="BH551" s="208"/>
      <c r="BI551" s="208"/>
      <c r="BJ551" s="208"/>
      <c r="BK551" s="208"/>
      <c r="BL551" s="208"/>
      <c r="BM551" s="208"/>
      <c r="BN551" s="208"/>
      <c r="BO551" s="208"/>
      <c r="BP551" s="208"/>
      <c r="BQ551" s="208"/>
      <c r="BR551" s="208"/>
      <c r="BS551" s="208"/>
      <c r="BT551" s="208"/>
      <c r="BU551" s="208"/>
      <c r="BV551" s="208"/>
      <c r="BW551" s="208"/>
      <c r="BX551" s="208"/>
      <c r="BY551" s="208"/>
    </row>
    <row r="552" spans="1:77">
      <c r="A552" s="227"/>
      <c r="B552" s="208"/>
      <c r="C552" s="248"/>
      <c r="D552" s="248"/>
      <c r="E552" s="208"/>
      <c r="F552" s="208"/>
      <c r="G552" s="208"/>
      <c r="H552" s="208"/>
      <c r="I552" s="208"/>
      <c r="J552" s="208"/>
      <c r="K552" s="208"/>
      <c r="L552" s="208"/>
      <c r="M552" s="208"/>
      <c r="N552" s="208"/>
      <c r="O552" s="208"/>
      <c r="P552" s="208"/>
      <c r="Q552" s="208"/>
      <c r="R552" s="208"/>
      <c r="S552" s="208"/>
      <c r="T552" s="208"/>
      <c r="U552" s="208"/>
      <c r="V552" s="208"/>
      <c r="W552" s="208"/>
      <c r="X552" s="208"/>
      <c r="Y552" s="208"/>
      <c r="Z552" s="208"/>
      <c r="AA552" s="208"/>
      <c r="AB552" s="208"/>
      <c r="AC552" s="208"/>
      <c r="AD552" s="208"/>
      <c r="AE552" s="208"/>
      <c r="AF552" s="208"/>
      <c r="AG552" s="208"/>
      <c r="AH552" s="208"/>
      <c r="AI552" s="208"/>
      <c r="AJ552" s="208"/>
      <c r="AK552" s="208"/>
      <c r="AL552" s="208"/>
      <c r="AM552" s="208"/>
      <c r="AN552" s="208"/>
      <c r="AO552" s="208"/>
      <c r="AP552" s="208"/>
      <c r="AQ552" s="208"/>
      <c r="AR552" s="208"/>
      <c r="AS552" s="208"/>
      <c r="AT552" s="208"/>
      <c r="AU552" s="208"/>
      <c r="AV552" s="208"/>
      <c r="AW552" s="208"/>
      <c r="AX552" s="208"/>
      <c r="AY552" s="208"/>
      <c r="AZ552" s="209"/>
      <c r="BA552" s="208"/>
      <c r="BB552" s="208"/>
      <c r="BC552" s="208"/>
      <c r="BD552" s="210"/>
      <c r="BE552" s="208"/>
      <c r="BF552" s="208"/>
      <c r="BG552" s="208"/>
      <c r="BH552" s="208"/>
      <c r="BI552" s="208"/>
      <c r="BJ552" s="208"/>
      <c r="BK552" s="208"/>
      <c r="BL552" s="208"/>
      <c r="BM552" s="208"/>
      <c r="BN552" s="208"/>
      <c r="BO552" s="208"/>
      <c r="BP552" s="208"/>
      <c r="BQ552" s="208"/>
      <c r="BR552" s="208"/>
      <c r="BS552" s="208"/>
      <c r="BT552" s="208"/>
      <c r="BU552" s="208"/>
      <c r="BV552" s="208"/>
      <c r="BW552" s="208"/>
      <c r="BX552" s="208"/>
      <c r="BY552" s="208"/>
    </row>
    <row r="553" spans="1:77">
      <c r="A553" s="227"/>
      <c r="B553" s="208"/>
      <c r="C553" s="248"/>
      <c r="D553" s="248"/>
      <c r="E553" s="208"/>
      <c r="F553" s="208"/>
      <c r="G553" s="208"/>
      <c r="H553" s="208"/>
      <c r="I553" s="208"/>
      <c r="J553" s="208"/>
      <c r="K553" s="208"/>
      <c r="L553" s="208"/>
      <c r="M553" s="208"/>
      <c r="N553" s="208"/>
      <c r="O553" s="208"/>
      <c r="P553" s="208"/>
      <c r="Q553" s="208"/>
      <c r="R553" s="208"/>
      <c r="S553" s="208"/>
      <c r="T553" s="208"/>
      <c r="U553" s="208"/>
      <c r="V553" s="208"/>
      <c r="W553" s="208"/>
      <c r="X553" s="208"/>
      <c r="Y553" s="208"/>
      <c r="Z553" s="208"/>
      <c r="AA553" s="208"/>
      <c r="AB553" s="208"/>
      <c r="AC553" s="208"/>
      <c r="AD553" s="208"/>
      <c r="AE553" s="208"/>
      <c r="AF553" s="208"/>
      <c r="AG553" s="208"/>
      <c r="AH553" s="208"/>
      <c r="AI553" s="208"/>
      <c r="AJ553" s="208"/>
      <c r="AK553" s="208"/>
      <c r="AL553" s="208"/>
      <c r="AM553" s="208"/>
      <c r="AN553" s="208"/>
      <c r="AO553" s="208"/>
      <c r="AP553" s="208"/>
      <c r="AQ553" s="208"/>
      <c r="AR553" s="208"/>
      <c r="AS553" s="208"/>
      <c r="AT553" s="208"/>
      <c r="AU553" s="208"/>
      <c r="AV553" s="208"/>
      <c r="AW553" s="208"/>
      <c r="AX553" s="208"/>
      <c r="AY553" s="208"/>
      <c r="AZ553" s="209"/>
      <c r="BA553" s="208"/>
      <c r="BB553" s="208"/>
      <c r="BC553" s="208"/>
      <c r="BD553" s="210"/>
      <c r="BE553" s="208"/>
      <c r="BF553" s="208"/>
      <c r="BG553" s="208"/>
      <c r="BH553" s="208"/>
      <c r="BI553" s="208"/>
      <c r="BJ553" s="208"/>
      <c r="BK553" s="208"/>
      <c r="BL553" s="208"/>
      <c r="BM553" s="208"/>
      <c r="BN553" s="208"/>
      <c r="BO553" s="208"/>
      <c r="BP553" s="208"/>
      <c r="BQ553" s="208"/>
      <c r="BR553" s="208"/>
      <c r="BS553" s="208"/>
      <c r="BT553" s="208"/>
      <c r="BU553" s="208"/>
      <c r="BV553" s="208"/>
      <c r="BW553" s="208"/>
      <c r="BX553" s="208"/>
      <c r="BY553" s="208"/>
    </row>
    <row r="554" spans="1:77">
      <c r="A554" s="227"/>
      <c r="B554" s="208"/>
      <c r="C554" s="248"/>
      <c r="D554" s="248"/>
      <c r="E554" s="208"/>
      <c r="F554" s="208"/>
      <c r="G554" s="208"/>
      <c r="H554" s="208"/>
      <c r="I554" s="208"/>
      <c r="J554" s="208"/>
      <c r="K554" s="208"/>
      <c r="L554" s="208"/>
      <c r="M554" s="208"/>
      <c r="N554" s="208"/>
      <c r="O554" s="208"/>
      <c r="P554" s="208"/>
      <c r="Q554" s="208"/>
      <c r="R554" s="208"/>
      <c r="S554" s="208"/>
      <c r="T554" s="208"/>
      <c r="U554" s="208"/>
      <c r="V554" s="208"/>
      <c r="W554" s="208"/>
      <c r="X554" s="208"/>
      <c r="Y554" s="208"/>
      <c r="Z554" s="208"/>
      <c r="AA554" s="208"/>
      <c r="AB554" s="208"/>
      <c r="AC554" s="208"/>
      <c r="AD554" s="208"/>
      <c r="AE554" s="208"/>
      <c r="AF554" s="208"/>
      <c r="AG554" s="208"/>
      <c r="AH554" s="208"/>
      <c r="AI554" s="208"/>
      <c r="AJ554" s="208"/>
      <c r="AK554" s="208"/>
      <c r="AL554" s="208"/>
      <c r="AM554" s="208"/>
      <c r="AN554" s="208"/>
      <c r="AO554" s="208"/>
      <c r="AP554" s="208"/>
      <c r="AQ554" s="208"/>
      <c r="AR554" s="208"/>
      <c r="AS554" s="208"/>
      <c r="AT554" s="208"/>
      <c r="AU554" s="208"/>
      <c r="AV554" s="208"/>
      <c r="AW554" s="208"/>
      <c r="AX554" s="208"/>
      <c r="AY554" s="208"/>
      <c r="AZ554" s="209"/>
      <c r="BA554" s="208"/>
      <c r="BB554" s="208"/>
      <c r="BC554" s="208"/>
      <c r="BD554" s="210"/>
      <c r="BE554" s="208"/>
      <c r="BF554" s="208"/>
      <c r="BG554" s="208"/>
      <c r="BH554" s="208"/>
      <c r="BI554" s="208"/>
      <c r="BJ554" s="208"/>
      <c r="BK554" s="208"/>
      <c r="BL554" s="208"/>
      <c r="BM554" s="208"/>
      <c r="BN554" s="208"/>
      <c r="BO554" s="208"/>
      <c r="BP554" s="208"/>
      <c r="BQ554" s="208"/>
      <c r="BR554" s="208"/>
      <c r="BS554" s="208"/>
      <c r="BT554" s="208"/>
      <c r="BU554" s="208"/>
      <c r="BV554" s="208"/>
      <c r="BW554" s="208"/>
      <c r="BX554" s="208"/>
      <c r="BY554" s="208"/>
    </row>
    <row r="555" spans="1:77">
      <c r="A555" s="227"/>
      <c r="B555" s="208"/>
      <c r="C555" s="248"/>
      <c r="D555" s="248"/>
      <c r="E555" s="208"/>
      <c r="F555" s="208"/>
      <c r="G555" s="208"/>
      <c r="H555" s="208"/>
      <c r="I555" s="208"/>
      <c r="J555" s="208"/>
      <c r="K555" s="208"/>
      <c r="L555" s="208"/>
      <c r="M555" s="208"/>
      <c r="N555" s="208"/>
      <c r="O555" s="208"/>
      <c r="P555" s="208"/>
      <c r="Q555" s="208"/>
      <c r="R555" s="208"/>
      <c r="S555" s="208"/>
      <c r="T555" s="208"/>
      <c r="U555" s="208"/>
      <c r="V555" s="208"/>
      <c r="W555" s="208"/>
      <c r="X555" s="208"/>
      <c r="Y555" s="208"/>
      <c r="Z555" s="208"/>
      <c r="AA555" s="208"/>
      <c r="AB555" s="208"/>
      <c r="AC555" s="208"/>
      <c r="AD555" s="208"/>
      <c r="AE555" s="208"/>
      <c r="AF555" s="208"/>
      <c r="AG555" s="208"/>
      <c r="AH555" s="208"/>
      <c r="AI555" s="208"/>
      <c r="AJ555" s="208"/>
      <c r="AK555" s="208"/>
      <c r="AL555" s="208"/>
      <c r="AM555" s="208"/>
      <c r="AN555" s="208"/>
      <c r="AO555" s="208"/>
      <c r="AP555" s="208"/>
      <c r="AQ555" s="208"/>
      <c r="AR555" s="208"/>
      <c r="AS555" s="208"/>
      <c r="AT555" s="208"/>
      <c r="AU555" s="208"/>
      <c r="AV555" s="208"/>
      <c r="AW555" s="208"/>
      <c r="AX555" s="208"/>
      <c r="AY555" s="208"/>
      <c r="AZ555" s="209"/>
      <c r="BA555" s="208"/>
      <c r="BB555" s="208"/>
      <c r="BC555" s="208"/>
      <c r="BD555" s="210"/>
      <c r="BE555" s="208"/>
      <c r="BF555" s="208"/>
      <c r="BG555" s="208"/>
      <c r="BH555" s="208"/>
      <c r="BI555" s="208"/>
      <c r="BJ555" s="208"/>
      <c r="BK555" s="208"/>
      <c r="BL555" s="208"/>
      <c r="BM555" s="208"/>
      <c r="BN555" s="208"/>
      <c r="BO555" s="208"/>
      <c r="BP555" s="208"/>
      <c r="BQ555" s="208"/>
      <c r="BR555" s="208"/>
      <c r="BS555" s="208"/>
      <c r="BT555" s="208"/>
      <c r="BU555" s="208"/>
      <c r="BV555" s="208"/>
      <c r="BW555" s="208"/>
      <c r="BX555" s="208"/>
      <c r="BY555" s="208"/>
    </row>
    <row r="556" spans="1:77">
      <c r="A556" s="227"/>
      <c r="B556" s="208"/>
      <c r="C556" s="248"/>
      <c r="D556" s="248"/>
      <c r="E556" s="208"/>
      <c r="F556" s="208"/>
      <c r="G556" s="208"/>
      <c r="H556" s="208"/>
      <c r="I556" s="208"/>
      <c r="J556" s="208"/>
      <c r="K556" s="208"/>
      <c r="L556" s="208"/>
      <c r="M556" s="208"/>
      <c r="N556" s="208"/>
      <c r="O556" s="208"/>
      <c r="P556" s="208"/>
      <c r="Q556" s="208"/>
      <c r="R556" s="208"/>
      <c r="S556" s="208"/>
      <c r="T556" s="208"/>
      <c r="U556" s="208"/>
      <c r="V556" s="208"/>
      <c r="W556" s="208"/>
      <c r="X556" s="208"/>
      <c r="Y556" s="208"/>
      <c r="Z556" s="208"/>
      <c r="AA556" s="208"/>
      <c r="AB556" s="208"/>
      <c r="AC556" s="208"/>
      <c r="AD556" s="208"/>
      <c r="AE556" s="208"/>
      <c r="AF556" s="208"/>
      <c r="AG556" s="208"/>
      <c r="AH556" s="208"/>
      <c r="AI556" s="208"/>
      <c r="AJ556" s="208"/>
      <c r="AK556" s="208"/>
      <c r="AL556" s="208"/>
      <c r="AM556" s="208"/>
      <c r="AN556" s="208"/>
      <c r="AO556" s="208"/>
      <c r="AP556" s="208"/>
      <c r="AQ556" s="208"/>
      <c r="AR556" s="208"/>
      <c r="AS556" s="208"/>
      <c r="AT556" s="208"/>
      <c r="AU556" s="208"/>
      <c r="AV556" s="208"/>
      <c r="AW556" s="208"/>
      <c r="AX556" s="208"/>
      <c r="AY556" s="208"/>
      <c r="AZ556" s="209"/>
      <c r="BA556" s="208"/>
      <c r="BB556" s="208"/>
      <c r="BC556" s="208"/>
      <c r="BD556" s="210"/>
      <c r="BE556" s="208"/>
      <c r="BF556" s="208"/>
      <c r="BG556" s="208"/>
      <c r="BH556" s="208"/>
      <c r="BI556" s="208"/>
      <c r="BJ556" s="208"/>
      <c r="BK556" s="208"/>
      <c r="BL556" s="208"/>
      <c r="BM556" s="208"/>
      <c r="BN556" s="208"/>
      <c r="BO556" s="208"/>
      <c r="BP556" s="208"/>
      <c r="BQ556" s="208"/>
      <c r="BR556" s="208"/>
      <c r="BS556" s="208"/>
      <c r="BT556" s="208"/>
      <c r="BU556" s="208"/>
      <c r="BV556" s="208"/>
      <c r="BW556" s="208"/>
      <c r="BX556" s="208"/>
      <c r="BY556" s="208"/>
    </row>
    <row r="557" spans="1:77">
      <c r="A557" s="227"/>
      <c r="B557" s="208"/>
      <c r="C557" s="248"/>
      <c r="D557" s="248"/>
      <c r="E557" s="208"/>
      <c r="F557" s="208"/>
      <c r="G557" s="208"/>
      <c r="H557" s="208"/>
      <c r="I557" s="208"/>
      <c r="J557" s="208"/>
      <c r="K557" s="208"/>
      <c r="L557" s="208"/>
      <c r="M557" s="208"/>
      <c r="N557" s="208"/>
      <c r="O557" s="208"/>
      <c r="P557" s="208"/>
      <c r="Q557" s="208"/>
      <c r="R557" s="208"/>
      <c r="S557" s="208"/>
      <c r="T557" s="208"/>
      <c r="U557" s="208"/>
      <c r="V557" s="208"/>
      <c r="W557" s="208"/>
      <c r="X557" s="208"/>
      <c r="Y557" s="208"/>
      <c r="Z557" s="208"/>
      <c r="AA557" s="208"/>
      <c r="AB557" s="208"/>
      <c r="AC557" s="208"/>
      <c r="AD557" s="208"/>
      <c r="AE557" s="208"/>
      <c r="AF557" s="208"/>
      <c r="AG557" s="208"/>
      <c r="AH557" s="208"/>
      <c r="AI557" s="208"/>
      <c r="AJ557" s="208"/>
      <c r="AK557" s="208"/>
      <c r="AL557" s="208"/>
      <c r="AM557" s="208"/>
      <c r="AN557" s="208"/>
      <c r="AO557" s="208"/>
      <c r="AP557" s="208"/>
      <c r="AQ557" s="208"/>
      <c r="AR557" s="208"/>
      <c r="AS557" s="208"/>
      <c r="AT557" s="208"/>
      <c r="AU557" s="208"/>
      <c r="AV557" s="208"/>
      <c r="AW557" s="208"/>
      <c r="AX557" s="208"/>
      <c r="AY557" s="208"/>
      <c r="AZ557" s="209"/>
      <c r="BA557" s="208"/>
      <c r="BB557" s="208"/>
      <c r="BC557" s="208"/>
      <c r="BD557" s="210"/>
      <c r="BE557" s="208"/>
      <c r="BF557" s="208"/>
      <c r="BG557" s="208"/>
      <c r="BH557" s="208"/>
      <c r="BI557" s="208"/>
      <c r="BJ557" s="208"/>
      <c r="BK557" s="208"/>
      <c r="BL557" s="208"/>
      <c r="BM557" s="208"/>
      <c r="BN557" s="208"/>
      <c r="BO557" s="208"/>
      <c r="BP557" s="208"/>
      <c r="BQ557" s="208"/>
      <c r="BR557" s="208"/>
      <c r="BS557" s="208"/>
      <c r="BT557" s="208"/>
      <c r="BU557" s="208"/>
      <c r="BV557" s="208"/>
      <c r="BW557" s="208"/>
      <c r="BX557" s="208"/>
      <c r="BY557" s="208"/>
    </row>
    <row r="558" spans="1:77">
      <c r="A558" s="227"/>
      <c r="B558" s="208"/>
      <c r="C558" s="248"/>
      <c r="D558" s="248"/>
      <c r="E558" s="208"/>
      <c r="F558" s="208"/>
      <c r="G558" s="208"/>
      <c r="H558" s="208"/>
      <c r="I558" s="208"/>
      <c r="J558" s="208"/>
      <c r="K558" s="208"/>
      <c r="L558" s="208"/>
      <c r="M558" s="208"/>
      <c r="N558" s="208"/>
      <c r="O558" s="208"/>
      <c r="P558" s="208"/>
      <c r="Q558" s="208"/>
      <c r="R558" s="208"/>
      <c r="S558" s="208"/>
      <c r="T558" s="208"/>
      <c r="U558" s="208"/>
      <c r="V558" s="208"/>
      <c r="W558" s="208"/>
      <c r="X558" s="208"/>
      <c r="Y558" s="208"/>
      <c r="Z558" s="208"/>
      <c r="AA558" s="208"/>
      <c r="AB558" s="208"/>
      <c r="AC558" s="208"/>
      <c r="AD558" s="208"/>
      <c r="AE558" s="208"/>
      <c r="AF558" s="208"/>
      <c r="AG558" s="208"/>
      <c r="AH558" s="208"/>
      <c r="AI558" s="208"/>
      <c r="AJ558" s="208"/>
      <c r="AK558" s="208"/>
      <c r="AL558" s="208"/>
      <c r="AM558" s="208"/>
      <c r="AN558" s="208"/>
      <c r="AO558" s="208"/>
      <c r="AP558" s="208"/>
      <c r="AQ558" s="208"/>
      <c r="AR558" s="208"/>
      <c r="AS558" s="208"/>
      <c r="AT558" s="208"/>
      <c r="AU558" s="208"/>
      <c r="AV558" s="208"/>
      <c r="AW558" s="208"/>
      <c r="AX558" s="208"/>
      <c r="AY558" s="208"/>
      <c r="AZ558" s="209"/>
      <c r="BA558" s="208"/>
      <c r="BB558" s="208"/>
      <c r="BC558" s="208"/>
      <c r="BD558" s="210"/>
      <c r="BE558" s="208"/>
      <c r="BF558" s="208"/>
      <c r="BG558" s="208"/>
      <c r="BH558" s="208"/>
      <c r="BI558" s="208"/>
      <c r="BJ558" s="208"/>
      <c r="BK558" s="208"/>
      <c r="BL558" s="208"/>
      <c r="BM558" s="208"/>
      <c r="BN558" s="208"/>
      <c r="BO558" s="208"/>
      <c r="BP558" s="208"/>
      <c r="BQ558" s="208"/>
      <c r="BR558" s="208"/>
      <c r="BS558" s="208"/>
      <c r="BT558" s="208"/>
      <c r="BU558" s="208"/>
      <c r="BV558" s="208"/>
      <c r="BW558" s="208"/>
      <c r="BX558" s="208"/>
      <c r="BY558" s="208"/>
    </row>
    <row r="559" spans="1:77">
      <c r="A559" s="227"/>
      <c r="B559" s="208"/>
      <c r="C559" s="248"/>
      <c r="D559" s="248"/>
      <c r="E559" s="208"/>
      <c r="F559" s="208"/>
      <c r="G559" s="208"/>
      <c r="H559" s="208"/>
      <c r="I559" s="208"/>
      <c r="J559" s="208"/>
      <c r="K559" s="208"/>
      <c r="L559" s="208"/>
      <c r="M559" s="208"/>
      <c r="N559" s="208"/>
      <c r="O559" s="208"/>
      <c r="P559" s="208"/>
      <c r="Q559" s="208"/>
      <c r="R559" s="208"/>
      <c r="S559" s="208"/>
      <c r="T559" s="208"/>
      <c r="U559" s="208"/>
      <c r="V559" s="208"/>
      <c r="W559" s="208"/>
      <c r="X559" s="208"/>
      <c r="Y559" s="208"/>
      <c r="Z559" s="208"/>
      <c r="AA559" s="208"/>
      <c r="AB559" s="208"/>
      <c r="AC559" s="208"/>
      <c r="AD559" s="208"/>
      <c r="AE559" s="208"/>
      <c r="AF559" s="208"/>
      <c r="AG559" s="208"/>
      <c r="AH559" s="208"/>
      <c r="AI559" s="208"/>
      <c r="AJ559" s="208"/>
      <c r="AK559" s="208"/>
      <c r="AL559" s="208"/>
      <c r="AM559" s="208"/>
      <c r="AN559" s="208"/>
      <c r="AO559" s="208"/>
      <c r="AP559" s="208"/>
      <c r="AQ559" s="208"/>
      <c r="AR559" s="208"/>
      <c r="AS559" s="208"/>
      <c r="AT559" s="208"/>
      <c r="AU559" s="208"/>
      <c r="AV559" s="208"/>
      <c r="AW559" s="208"/>
      <c r="AX559" s="208"/>
      <c r="AY559" s="208"/>
      <c r="AZ559" s="209"/>
      <c r="BA559" s="208"/>
      <c r="BB559" s="208"/>
      <c r="BC559" s="208"/>
      <c r="BD559" s="210"/>
      <c r="BE559" s="208"/>
      <c r="BF559" s="208"/>
      <c r="BG559" s="208"/>
      <c r="BH559" s="208"/>
      <c r="BI559" s="208"/>
      <c r="BJ559" s="208"/>
      <c r="BK559" s="208"/>
      <c r="BL559" s="208"/>
      <c r="BM559" s="208"/>
      <c r="BN559" s="208"/>
      <c r="BO559" s="208"/>
      <c r="BP559" s="208"/>
      <c r="BQ559" s="208"/>
      <c r="BR559" s="208"/>
      <c r="BS559" s="208"/>
      <c r="BT559" s="208"/>
      <c r="BU559" s="208"/>
      <c r="BV559" s="208"/>
      <c r="BW559" s="208"/>
      <c r="BX559" s="208"/>
      <c r="BY559" s="208"/>
    </row>
    <row r="560" spans="1:77">
      <c r="A560" s="227"/>
      <c r="B560" s="208"/>
      <c r="C560" s="248"/>
      <c r="D560" s="248"/>
      <c r="E560" s="208"/>
      <c r="F560" s="208"/>
      <c r="G560" s="208"/>
      <c r="H560" s="208"/>
      <c r="I560" s="208"/>
      <c r="J560" s="208"/>
      <c r="K560" s="208"/>
      <c r="L560" s="208"/>
      <c r="M560" s="208"/>
      <c r="N560" s="208"/>
      <c r="O560" s="208"/>
      <c r="P560" s="208"/>
      <c r="Q560" s="208"/>
      <c r="R560" s="208"/>
      <c r="S560" s="208"/>
      <c r="T560" s="208"/>
      <c r="U560" s="208"/>
      <c r="V560" s="208"/>
      <c r="W560" s="208"/>
      <c r="X560" s="208"/>
      <c r="Y560" s="208"/>
      <c r="Z560" s="208"/>
      <c r="AA560" s="208"/>
      <c r="AB560" s="208"/>
      <c r="AC560" s="208"/>
      <c r="AD560" s="208"/>
      <c r="AE560" s="208"/>
      <c r="AF560" s="208"/>
      <c r="AG560" s="208"/>
      <c r="AH560" s="208"/>
      <c r="AI560" s="208"/>
      <c r="AJ560" s="208"/>
      <c r="AK560" s="208"/>
      <c r="AL560" s="208"/>
      <c r="AM560" s="208"/>
      <c r="AN560" s="208"/>
      <c r="AO560" s="208"/>
      <c r="AP560" s="208"/>
      <c r="AQ560" s="208"/>
      <c r="AR560" s="208"/>
      <c r="AS560" s="208"/>
      <c r="AT560" s="208"/>
      <c r="AU560" s="208"/>
      <c r="AV560" s="208"/>
      <c r="AW560" s="208"/>
      <c r="AX560" s="208"/>
      <c r="AY560" s="208"/>
      <c r="AZ560" s="209"/>
      <c r="BA560" s="208"/>
      <c r="BB560" s="208"/>
      <c r="BC560" s="208"/>
      <c r="BD560" s="210"/>
      <c r="BE560" s="208"/>
      <c r="BF560" s="208"/>
      <c r="BG560" s="208"/>
      <c r="BH560" s="208"/>
      <c r="BI560" s="208"/>
      <c r="BJ560" s="208"/>
      <c r="BK560" s="208"/>
      <c r="BL560" s="208"/>
      <c r="BM560" s="208"/>
      <c r="BN560" s="208"/>
      <c r="BO560" s="208"/>
      <c r="BP560" s="208"/>
      <c r="BQ560" s="208"/>
      <c r="BR560" s="208"/>
      <c r="BS560" s="208"/>
      <c r="BT560" s="208"/>
      <c r="BU560" s="208"/>
      <c r="BV560" s="208"/>
      <c r="BW560" s="208"/>
      <c r="BX560" s="208"/>
      <c r="BY560" s="208"/>
    </row>
    <row r="561" spans="1:77">
      <c r="A561" s="227"/>
      <c r="B561" s="208"/>
      <c r="C561" s="248"/>
      <c r="D561" s="248"/>
      <c r="E561" s="208"/>
      <c r="F561" s="208"/>
      <c r="G561" s="208"/>
      <c r="H561" s="208"/>
      <c r="I561" s="208"/>
      <c r="J561" s="208"/>
      <c r="K561" s="208"/>
      <c r="L561" s="208"/>
      <c r="M561" s="208"/>
      <c r="N561" s="208"/>
      <c r="O561" s="208"/>
      <c r="P561" s="208"/>
      <c r="Q561" s="208"/>
      <c r="R561" s="208"/>
      <c r="S561" s="208"/>
      <c r="T561" s="208"/>
      <c r="U561" s="208"/>
      <c r="V561" s="208"/>
      <c r="W561" s="208"/>
      <c r="X561" s="208"/>
      <c r="Y561" s="208"/>
      <c r="Z561" s="208"/>
      <c r="AA561" s="208"/>
      <c r="AB561" s="208"/>
      <c r="AC561" s="208"/>
      <c r="AD561" s="208"/>
      <c r="AE561" s="208"/>
      <c r="AF561" s="208"/>
      <c r="AG561" s="208"/>
      <c r="AH561" s="208"/>
      <c r="AI561" s="208"/>
      <c r="AJ561" s="208"/>
      <c r="AK561" s="208"/>
      <c r="AL561" s="208"/>
      <c r="AM561" s="208"/>
      <c r="AN561" s="208"/>
      <c r="AO561" s="208"/>
      <c r="AP561" s="208"/>
      <c r="AQ561" s="208"/>
      <c r="AR561" s="208"/>
      <c r="AS561" s="208"/>
      <c r="AT561" s="208"/>
      <c r="AU561" s="208"/>
      <c r="AV561" s="208"/>
      <c r="AW561" s="208"/>
      <c r="AX561" s="208"/>
      <c r="AY561" s="208"/>
      <c r="AZ561" s="209"/>
      <c r="BA561" s="208"/>
      <c r="BB561" s="208"/>
      <c r="BC561" s="208"/>
      <c r="BD561" s="210"/>
      <c r="BE561" s="208"/>
      <c r="BF561" s="208"/>
      <c r="BG561" s="208"/>
      <c r="BH561" s="208"/>
      <c r="BI561" s="208"/>
      <c r="BJ561" s="208"/>
      <c r="BK561" s="208"/>
      <c r="BL561" s="208"/>
      <c r="BM561" s="208"/>
      <c r="BN561" s="208"/>
      <c r="BO561" s="208"/>
      <c r="BP561" s="208"/>
      <c r="BQ561" s="208"/>
      <c r="BR561" s="208"/>
      <c r="BS561" s="208"/>
      <c r="BT561" s="208"/>
      <c r="BU561" s="208"/>
      <c r="BV561" s="208"/>
      <c r="BW561" s="208"/>
      <c r="BX561" s="208"/>
      <c r="BY561" s="208"/>
    </row>
    <row r="562" spans="1:77">
      <c r="A562" s="227"/>
      <c r="B562" s="208"/>
      <c r="C562" s="248"/>
      <c r="D562" s="248"/>
      <c r="E562" s="208"/>
      <c r="F562" s="208"/>
      <c r="G562" s="208"/>
      <c r="H562" s="208"/>
      <c r="I562" s="208"/>
      <c r="J562" s="208"/>
      <c r="K562" s="208"/>
      <c r="L562" s="208"/>
      <c r="M562" s="208"/>
      <c r="N562" s="208"/>
      <c r="O562" s="208"/>
      <c r="P562" s="208"/>
      <c r="Q562" s="208"/>
      <c r="R562" s="208"/>
      <c r="S562" s="208"/>
      <c r="T562" s="208"/>
      <c r="U562" s="208"/>
      <c r="V562" s="208"/>
      <c r="W562" s="208"/>
      <c r="X562" s="208"/>
      <c r="Y562" s="208"/>
      <c r="Z562" s="208"/>
      <c r="AA562" s="208"/>
      <c r="AB562" s="208"/>
      <c r="AC562" s="208"/>
      <c r="AD562" s="208"/>
      <c r="AE562" s="208"/>
      <c r="AF562" s="208"/>
      <c r="AG562" s="208"/>
      <c r="AH562" s="208"/>
      <c r="AI562" s="208"/>
      <c r="AJ562" s="208"/>
      <c r="AK562" s="208"/>
      <c r="AL562" s="208"/>
      <c r="AM562" s="208"/>
      <c r="AN562" s="208"/>
      <c r="AO562" s="208"/>
      <c r="AP562" s="208"/>
      <c r="AQ562" s="208"/>
      <c r="AR562" s="208"/>
      <c r="AS562" s="208"/>
      <c r="AT562" s="208"/>
      <c r="AU562" s="208"/>
      <c r="AV562" s="208"/>
      <c r="AW562" s="208"/>
      <c r="AX562" s="208"/>
      <c r="AY562" s="208"/>
      <c r="AZ562" s="209"/>
      <c r="BA562" s="208"/>
      <c r="BB562" s="208"/>
      <c r="BC562" s="208"/>
      <c r="BD562" s="210"/>
      <c r="BE562" s="208"/>
      <c r="BF562" s="208"/>
      <c r="BG562" s="208"/>
      <c r="BH562" s="208"/>
      <c r="BI562" s="208"/>
      <c r="BJ562" s="208"/>
      <c r="BK562" s="208"/>
      <c r="BL562" s="208"/>
      <c r="BM562" s="208"/>
      <c r="BN562" s="208"/>
      <c r="BO562" s="208"/>
      <c r="BP562" s="208"/>
      <c r="BQ562" s="208"/>
      <c r="BR562" s="208"/>
      <c r="BS562" s="208"/>
      <c r="BT562" s="208"/>
      <c r="BU562" s="208"/>
      <c r="BV562" s="208"/>
      <c r="BW562" s="208"/>
      <c r="BX562" s="208"/>
      <c r="BY562" s="208"/>
    </row>
    <row r="563" spans="1:77">
      <c r="A563" s="227"/>
      <c r="B563" s="208"/>
      <c r="C563" s="248"/>
      <c r="D563" s="248"/>
      <c r="E563" s="208"/>
      <c r="F563" s="208"/>
      <c r="G563" s="208"/>
      <c r="H563" s="208"/>
      <c r="I563" s="208"/>
      <c r="J563" s="208"/>
      <c r="K563" s="208"/>
      <c r="L563" s="208"/>
      <c r="M563" s="208"/>
      <c r="N563" s="208"/>
      <c r="O563" s="208"/>
      <c r="P563" s="208"/>
      <c r="Q563" s="208"/>
      <c r="R563" s="208"/>
      <c r="S563" s="208"/>
      <c r="T563" s="208"/>
      <c r="U563" s="208"/>
      <c r="V563" s="208"/>
      <c r="W563" s="208"/>
      <c r="X563" s="208"/>
      <c r="Y563" s="208"/>
      <c r="Z563" s="208"/>
      <c r="AA563" s="208"/>
      <c r="AB563" s="208"/>
      <c r="AC563" s="208"/>
      <c r="AD563" s="208"/>
      <c r="AE563" s="208"/>
      <c r="AF563" s="208"/>
      <c r="AG563" s="208"/>
      <c r="AH563" s="208"/>
      <c r="AI563" s="208"/>
      <c r="AJ563" s="208"/>
      <c r="AK563" s="208"/>
      <c r="AL563" s="208"/>
      <c r="AM563" s="208"/>
      <c r="AN563" s="208"/>
      <c r="AO563" s="208"/>
      <c r="AP563" s="208"/>
      <c r="AQ563" s="208"/>
      <c r="AR563" s="208"/>
      <c r="AS563" s="208"/>
      <c r="AT563" s="208"/>
      <c r="AU563" s="208"/>
      <c r="AV563" s="208"/>
      <c r="AW563" s="208"/>
      <c r="AX563" s="208"/>
      <c r="AY563" s="208"/>
      <c r="AZ563" s="209"/>
      <c r="BA563" s="208"/>
      <c r="BB563" s="208"/>
      <c r="BC563" s="208"/>
      <c r="BD563" s="210"/>
      <c r="BE563" s="208"/>
      <c r="BF563" s="208"/>
      <c r="BG563" s="208"/>
      <c r="BH563" s="208"/>
      <c r="BI563" s="208"/>
      <c r="BJ563" s="208"/>
      <c r="BK563" s="208"/>
      <c r="BL563" s="208"/>
      <c r="BM563" s="208"/>
      <c r="BN563" s="208"/>
      <c r="BO563" s="208"/>
      <c r="BP563" s="208"/>
      <c r="BQ563" s="208"/>
      <c r="BR563" s="208"/>
      <c r="BS563" s="208"/>
      <c r="BT563" s="208"/>
      <c r="BU563" s="208"/>
      <c r="BV563" s="208"/>
      <c r="BW563" s="208"/>
      <c r="BX563" s="208"/>
      <c r="BY563" s="208"/>
    </row>
    <row r="564" spans="1:77">
      <c r="A564" s="227"/>
      <c r="B564" s="208"/>
      <c r="C564" s="248"/>
      <c r="D564" s="248"/>
      <c r="E564" s="208"/>
      <c r="F564" s="208"/>
      <c r="G564" s="208"/>
      <c r="H564" s="208"/>
      <c r="I564" s="208"/>
      <c r="J564" s="208"/>
      <c r="K564" s="208"/>
      <c r="L564" s="208"/>
      <c r="M564" s="208"/>
      <c r="N564" s="208"/>
      <c r="O564" s="208"/>
      <c r="P564" s="208"/>
      <c r="Q564" s="208"/>
      <c r="R564" s="208"/>
      <c r="S564" s="208"/>
      <c r="T564" s="208"/>
      <c r="U564" s="208"/>
      <c r="V564" s="208"/>
      <c r="W564" s="208"/>
      <c r="X564" s="208"/>
      <c r="Y564" s="208"/>
      <c r="Z564" s="208"/>
      <c r="AA564" s="208"/>
      <c r="AB564" s="208"/>
      <c r="AC564" s="208"/>
      <c r="AD564" s="208"/>
      <c r="AE564" s="208"/>
      <c r="AF564" s="208"/>
      <c r="AG564" s="208"/>
      <c r="AH564" s="208"/>
      <c r="AI564" s="208"/>
      <c r="AJ564" s="208"/>
      <c r="AK564" s="208"/>
      <c r="AL564" s="208"/>
      <c r="AM564" s="208"/>
      <c r="AN564" s="208"/>
      <c r="AO564" s="208"/>
      <c r="AP564" s="208"/>
      <c r="AQ564" s="208"/>
      <c r="AR564" s="208"/>
      <c r="AS564" s="208"/>
      <c r="AT564" s="208"/>
      <c r="AU564" s="208"/>
      <c r="AV564" s="208"/>
      <c r="AW564" s="208"/>
      <c r="AX564" s="208"/>
      <c r="AY564" s="208"/>
      <c r="AZ564" s="209"/>
      <c r="BA564" s="208"/>
      <c r="BB564" s="208"/>
      <c r="BC564" s="208"/>
      <c r="BD564" s="210"/>
      <c r="BE564" s="208"/>
      <c r="BF564" s="208"/>
      <c r="BG564" s="208"/>
      <c r="BH564" s="208"/>
      <c r="BI564" s="208"/>
      <c r="BJ564" s="208"/>
      <c r="BK564" s="208"/>
      <c r="BL564" s="208"/>
      <c r="BM564" s="208"/>
      <c r="BN564" s="208"/>
      <c r="BO564" s="208"/>
      <c r="BP564" s="208"/>
      <c r="BQ564" s="208"/>
      <c r="BR564" s="208"/>
      <c r="BS564" s="208"/>
      <c r="BT564" s="208"/>
      <c r="BU564" s="208"/>
      <c r="BV564" s="208"/>
      <c r="BW564" s="208"/>
      <c r="BX564" s="208"/>
      <c r="BY564" s="208"/>
    </row>
    <row r="565" spans="1:77">
      <c r="A565" s="227"/>
      <c r="B565" s="208"/>
      <c r="C565" s="248"/>
      <c r="D565" s="248"/>
      <c r="E565" s="208"/>
      <c r="F565" s="208"/>
      <c r="G565" s="208"/>
      <c r="H565" s="208"/>
      <c r="I565" s="208"/>
      <c r="J565" s="208"/>
      <c r="K565" s="208"/>
      <c r="L565" s="208"/>
      <c r="M565" s="208"/>
      <c r="N565" s="208"/>
      <c r="O565" s="208"/>
      <c r="P565" s="208"/>
      <c r="Q565" s="208"/>
      <c r="R565" s="208"/>
      <c r="S565" s="208"/>
      <c r="T565" s="208"/>
      <c r="U565" s="208"/>
      <c r="V565" s="208"/>
      <c r="W565" s="208"/>
      <c r="X565" s="208"/>
      <c r="Y565" s="208"/>
      <c r="Z565" s="208"/>
      <c r="AA565" s="208"/>
      <c r="AB565" s="208"/>
      <c r="AC565" s="208"/>
      <c r="AD565" s="208"/>
      <c r="AE565" s="208"/>
      <c r="AF565" s="208"/>
      <c r="AG565" s="208"/>
      <c r="AH565" s="208"/>
      <c r="AI565" s="208"/>
      <c r="AJ565" s="208"/>
      <c r="AK565" s="208"/>
      <c r="AL565" s="208"/>
      <c r="AM565" s="208"/>
      <c r="AN565" s="208"/>
      <c r="AO565" s="208"/>
      <c r="AP565" s="208"/>
      <c r="AQ565" s="208"/>
      <c r="AR565" s="208"/>
      <c r="AS565" s="208"/>
      <c r="AT565" s="208"/>
      <c r="AU565" s="208"/>
      <c r="AV565" s="208"/>
      <c r="AW565" s="208"/>
      <c r="AX565" s="208"/>
      <c r="AY565" s="208"/>
      <c r="AZ565" s="209"/>
      <c r="BA565" s="208"/>
      <c r="BB565" s="208"/>
      <c r="BC565" s="208"/>
      <c r="BD565" s="210"/>
      <c r="BE565" s="208"/>
      <c r="BF565" s="208"/>
      <c r="BG565" s="208"/>
      <c r="BH565" s="208"/>
      <c r="BI565" s="208"/>
      <c r="BJ565" s="208"/>
      <c r="BK565" s="208"/>
      <c r="BL565" s="208"/>
      <c r="BM565" s="208"/>
      <c r="BN565" s="208"/>
      <c r="BO565" s="208"/>
      <c r="BP565" s="208"/>
      <c r="BQ565" s="208"/>
      <c r="BR565" s="208"/>
      <c r="BS565" s="208"/>
      <c r="BT565" s="208"/>
      <c r="BU565" s="208"/>
      <c r="BV565" s="208"/>
      <c r="BW565" s="208"/>
      <c r="BX565" s="208"/>
      <c r="BY565" s="208"/>
    </row>
    <row r="566" spans="1:77">
      <c r="A566" s="227"/>
      <c r="B566" s="208"/>
      <c r="C566" s="248"/>
      <c r="D566" s="248"/>
      <c r="E566" s="208"/>
      <c r="F566" s="208"/>
      <c r="G566" s="208"/>
      <c r="H566" s="208"/>
      <c r="I566" s="208"/>
      <c r="J566" s="208"/>
      <c r="K566" s="208"/>
      <c r="L566" s="208"/>
      <c r="M566" s="208"/>
      <c r="N566" s="208"/>
      <c r="O566" s="208"/>
      <c r="P566" s="208"/>
      <c r="Q566" s="208"/>
      <c r="R566" s="208"/>
      <c r="S566" s="208"/>
      <c r="T566" s="208"/>
      <c r="U566" s="208"/>
      <c r="V566" s="208"/>
      <c r="W566" s="208"/>
      <c r="X566" s="208"/>
      <c r="Y566" s="208"/>
      <c r="Z566" s="208"/>
      <c r="AA566" s="208"/>
      <c r="AB566" s="208"/>
      <c r="AC566" s="208"/>
      <c r="AD566" s="208"/>
      <c r="AE566" s="208"/>
      <c r="AF566" s="208"/>
      <c r="AG566" s="208"/>
      <c r="AH566" s="208"/>
      <c r="AI566" s="208"/>
      <c r="AJ566" s="208"/>
      <c r="AK566" s="208"/>
      <c r="AL566" s="208"/>
      <c r="AM566" s="208"/>
      <c r="AN566" s="208"/>
      <c r="AO566" s="208"/>
      <c r="AP566" s="208"/>
      <c r="AQ566" s="208"/>
      <c r="AR566" s="208"/>
      <c r="AS566" s="208"/>
      <c r="AT566" s="208"/>
      <c r="AU566" s="208"/>
      <c r="AV566" s="208"/>
      <c r="AW566" s="208"/>
      <c r="AX566" s="208"/>
      <c r="AY566" s="208"/>
      <c r="AZ566" s="209"/>
      <c r="BA566" s="208"/>
      <c r="BB566" s="208"/>
      <c r="BC566" s="208"/>
      <c r="BD566" s="210"/>
      <c r="BE566" s="208"/>
      <c r="BF566" s="208"/>
      <c r="BG566" s="208"/>
      <c r="BH566" s="208"/>
      <c r="BI566" s="208"/>
      <c r="BJ566" s="208"/>
      <c r="BK566" s="208"/>
      <c r="BL566" s="208"/>
      <c r="BM566" s="208"/>
      <c r="BN566" s="208"/>
      <c r="BO566" s="208"/>
      <c r="BP566" s="208"/>
      <c r="BQ566" s="208"/>
      <c r="BR566" s="208"/>
      <c r="BS566" s="208"/>
      <c r="BT566" s="208"/>
      <c r="BU566" s="208"/>
      <c r="BV566" s="208"/>
      <c r="BW566" s="208"/>
      <c r="BX566" s="208"/>
      <c r="BY566" s="208"/>
    </row>
    <row r="567" spans="1:77">
      <c r="A567" s="227"/>
      <c r="B567" s="208"/>
      <c r="C567" s="248"/>
      <c r="D567" s="248"/>
      <c r="E567" s="208"/>
      <c r="F567" s="208"/>
      <c r="G567" s="208"/>
      <c r="H567" s="208"/>
      <c r="I567" s="208"/>
      <c r="J567" s="208"/>
      <c r="K567" s="208"/>
      <c r="L567" s="208"/>
      <c r="M567" s="208"/>
      <c r="N567" s="208"/>
      <c r="O567" s="208"/>
      <c r="P567" s="208"/>
      <c r="Q567" s="208"/>
      <c r="R567" s="208"/>
      <c r="S567" s="208"/>
      <c r="T567" s="208"/>
      <c r="U567" s="208"/>
      <c r="V567" s="208"/>
      <c r="W567" s="208"/>
      <c r="X567" s="208"/>
      <c r="Y567" s="208"/>
      <c r="Z567" s="208"/>
      <c r="AA567" s="208"/>
      <c r="AB567" s="208"/>
      <c r="AC567" s="208"/>
      <c r="AD567" s="208"/>
      <c r="AE567" s="208"/>
      <c r="AF567" s="208"/>
      <c r="AG567" s="208"/>
      <c r="AH567" s="208"/>
      <c r="AI567" s="208"/>
      <c r="AJ567" s="208"/>
      <c r="AK567" s="208"/>
      <c r="AL567" s="208"/>
      <c r="AM567" s="208"/>
      <c r="AN567" s="208"/>
      <c r="AO567" s="208"/>
      <c r="AP567" s="208"/>
      <c r="AQ567" s="208"/>
      <c r="AR567" s="208"/>
      <c r="AS567" s="208"/>
      <c r="AT567" s="208"/>
      <c r="AU567" s="208"/>
      <c r="AV567" s="208"/>
      <c r="AW567" s="208"/>
      <c r="AX567" s="208"/>
      <c r="AY567" s="208"/>
      <c r="AZ567" s="209"/>
      <c r="BA567" s="208"/>
      <c r="BB567" s="208"/>
      <c r="BC567" s="208"/>
      <c r="BD567" s="210"/>
      <c r="BE567" s="208"/>
      <c r="BF567" s="208"/>
      <c r="BG567" s="208"/>
      <c r="BH567" s="208"/>
      <c r="BI567" s="208"/>
      <c r="BJ567" s="208"/>
      <c r="BK567" s="208"/>
      <c r="BL567" s="208"/>
      <c r="BM567" s="208"/>
      <c r="BN567" s="208"/>
      <c r="BO567" s="208"/>
      <c r="BP567" s="208"/>
      <c r="BQ567" s="208"/>
      <c r="BR567" s="208"/>
      <c r="BS567" s="208"/>
      <c r="BT567" s="208"/>
      <c r="BU567" s="208"/>
      <c r="BV567" s="208"/>
      <c r="BW567" s="208"/>
      <c r="BX567" s="208"/>
      <c r="BY567" s="208"/>
    </row>
    <row r="568" spans="1:77">
      <c r="A568" s="227"/>
      <c r="B568" s="208"/>
      <c r="C568" s="248"/>
      <c r="D568" s="248"/>
      <c r="E568" s="208"/>
      <c r="F568" s="208"/>
      <c r="G568" s="208"/>
      <c r="H568" s="208"/>
      <c r="I568" s="208"/>
      <c r="J568" s="208"/>
      <c r="K568" s="208"/>
      <c r="L568" s="208"/>
      <c r="M568" s="208"/>
      <c r="N568" s="208"/>
      <c r="O568" s="208"/>
      <c r="P568" s="208"/>
      <c r="Q568" s="208"/>
      <c r="R568" s="208"/>
      <c r="S568" s="208"/>
      <c r="T568" s="208"/>
      <c r="U568" s="208"/>
      <c r="V568" s="208"/>
      <c r="W568" s="208"/>
      <c r="X568" s="208"/>
      <c r="Y568" s="208"/>
      <c r="Z568" s="208"/>
      <c r="AA568" s="208"/>
      <c r="AB568" s="208"/>
      <c r="AC568" s="208"/>
      <c r="AD568" s="208"/>
      <c r="AE568" s="208"/>
      <c r="AF568" s="208"/>
      <c r="AG568" s="208"/>
      <c r="AH568" s="208"/>
      <c r="AI568" s="208"/>
      <c r="AJ568" s="208"/>
      <c r="AK568" s="208"/>
      <c r="AL568" s="208"/>
      <c r="AM568" s="208"/>
      <c r="AN568" s="208"/>
      <c r="AO568" s="208"/>
      <c r="AP568" s="208"/>
      <c r="AQ568" s="208"/>
      <c r="AR568" s="208"/>
      <c r="AS568" s="208"/>
      <c r="AT568" s="208"/>
      <c r="AU568" s="208"/>
      <c r="AV568" s="208"/>
      <c r="AW568" s="208"/>
      <c r="AX568" s="208"/>
      <c r="AY568" s="208"/>
      <c r="AZ568" s="209"/>
      <c r="BA568" s="208"/>
      <c r="BB568" s="208"/>
      <c r="BC568" s="208"/>
      <c r="BD568" s="210"/>
      <c r="BE568" s="208"/>
      <c r="BF568" s="208"/>
      <c r="BG568" s="208"/>
      <c r="BH568" s="208"/>
      <c r="BI568" s="208"/>
      <c r="BJ568" s="208"/>
      <c r="BK568" s="208"/>
      <c r="BL568" s="208"/>
      <c r="BM568" s="208"/>
      <c r="BN568" s="208"/>
      <c r="BO568" s="208"/>
      <c r="BP568" s="208"/>
      <c r="BQ568" s="208"/>
      <c r="BR568" s="208"/>
      <c r="BS568" s="208"/>
      <c r="BT568" s="208"/>
      <c r="BU568" s="208"/>
      <c r="BV568" s="208"/>
      <c r="BW568" s="208"/>
      <c r="BX568" s="208"/>
      <c r="BY568" s="208"/>
    </row>
    <row r="569" spans="1:77">
      <c r="A569" s="227"/>
      <c r="B569" s="208"/>
      <c r="C569" s="248"/>
      <c r="D569" s="248"/>
      <c r="E569" s="208"/>
      <c r="F569" s="208"/>
      <c r="G569" s="208"/>
      <c r="H569" s="208"/>
      <c r="I569" s="208"/>
      <c r="J569" s="208"/>
      <c r="K569" s="208"/>
      <c r="L569" s="208"/>
      <c r="M569" s="208"/>
      <c r="N569" s="208"/>
      <c r="O569" s="208"/>
      <c r="P569" s="208"/>
      <c r="Q569" s="208"/>
      <c r="R569" s="208"/>
      <c r="S569" s="208"/>
      <c r="T569" s="208"/>
      <c r="U569" s="208"/>
      <c r="V569" s="208"/>
      <c r="W569" s="208"/>
      <c r="X569" s="208"/>
      <c r="Y569" s="208"/>
      <c r="Z569" s="208"/>
      <c r="AA569" s="208"/>
      <c r="AB569" s="208"/>
      <c r="AC569" s="208"/>
      <c r="AD569" s="208"/>
      <c r="AE569" s="208"/>
      <c r="AF569" s="208"/>
      <c r="AG569" s="208"/>
      <c r="AH569" s="208"/>
      <c r="AI569" s="208"/>
      <c r="AJ569" s="208"/>
      <c r="AK569" s="208"/>
      <c r="AL569" s="208"/>
      <c r="AM569" s="208"/>
      <c r="AN569" s="208"/>
      <c r="AO569" s="208"/>
      <c r="AP569" s="208"/>
      <c r="AQ569" s="208"/>
      <c r="AR569" s="208"/>
      <c r="AS569" s="208"/>
      <c r="AT569" s="208"/>
      <c r="AU569" s="208"/>
      <c r="AV569" s="208"/>
      <c r="AW569" s="208"/>
      <c r="AX569" s="208"/>
      <c r="AY569" s="208"/>
      <c r="AZ569" s="209"/>
      <c r="BA569" s="208"/>
      <c r="BB569" s="208"/>
      <c r="BC569" s="208"/>
      <c r="BD569" s="210"/>
      <c r="BE569" s="208"/>
      <c r="BF569" s="208"/>
      <c r="BG569" s="208"/>
      <c r="BH569" s="208"/>
      <c r="BI569" s="208"/>
      <c r="BJ569" s="208"/>
      <c r="BK569" s="208"/>
      <c r="BL569" s="208"/>
      <c r="BM569" s="208"/>
      <c r="BN569" s="208"/>
      <c r="BO569" s="208"/>
      <c r="BP569" s="208"/>
      <c r="BQ569" s="208"/>
      <c r="BR569" s="208"/>
      <c r="BS569" s="208"/>
      <c r="BT569" s="208"/>
      <c r="BU569" s="208"/>
      <c r="BV569" s="208"/>
      <c r="BW569" s="208"/>
      <c r="BX569" s="208"/>
      <c r="BY569" s="208"/>
    </row>
    <row r="570" spans="1:77">
      <c r="A570" s="227"/>
      <c r="B570" s="208"/>
      <c r="C570" s="248"/>
      <c r="D570" s="248"/>
      <c r="E570" s="208"/>
      <c r="F570" s="208"/>
      <c r="G570" s="208"/>
      <c r="H570" s="208"/>
      <c r="I570" s="208"/>
      <c r="J570" s="208"/>
      <c r="K570" s="208"/>
      <c r="L570" s="208"/>
      <c r="M570" s="208"/>
      <c r="N570" s="208"/>
      <c r="O570" s="208"/>
      <c r="P570" s="208"/>
      <c r="Q570" s="208"/>
      <c r="R570" s="208"/>
      <c r="S570" s="208"/>
      <c r="T570" s="208"/>
      <c r="U570" s="208"/>
      <c r="V570" s="208"/>
      <c r="W570" s="208"/>
      <c r="X570" s="208"/>
      <c r="Y570" s="208"/>
      <c r="Z570" s="208"/>
      <c r="AA570" s="208"/>
      <c r="AB570" s="208"/>
      <c r="AC570" s="208"/>
      <c r="AD570" s="208"/>
      <c r="AE570" s="208"/>
      <c r="AF570" s="208"/>
      <c r="AG570" s="208"/>
      <c r="AH570" s="208"/>
      <c r="AI570" s="208"/>
      <c r="AJ570" s="208"/>
      <c r="AK570" s="208"/>
      <c r="AL570" s="208"/>
      <c r="AM570" s="208"/>
      <c r="AN570" s="208"/>
      <c r="AO570" s="208"/>
      <c r="AP570" s="208"/>
      <c r="AQ570" s="208"/>
      <c r="AR570" s="208"/>
      <c r="AS570" s="208"/>
      <c r="AT570" s="208"/>
      <c r="AU570" s="208"/>
      <c r="AV570" s="208"/>
      <c r="AW570" s="208"/>
      <c r="AX570" s="208"/>
      <c r="AY570" s="208"/>
      <c r="AZ570" s="209"/>
      <c r="BA570" s="208"/>
      <c r="BB570" s="208"/>
      <c r="BC570" s="208"/>
      <c r="BD570" s="210"/>
      <c r="BE570" s="208"/>
      <c r="BF570" s="208"/>
      <c r="BG570" s="208"/>
      <c r="BH570" s="208"/>
      <c r="BI570" s="208"/>
      <c r="BJ570" s="208"/>
      <c r="BK570" s="208"/>
      <c r="BL570" s="208"/>
      <c r="BM570" s="208"/>
      <c r="BN570" s="208"/>
      <c r="BO570" s="208"/>
      <c r="BP570" s="208"/>
      <c r="BQ570" s="208"/>
      <c r="BR570" s="208"/>
      <c r="BS570" s="208"/>
      <c r="BT570" s="208"/>
      <c r="BU570" s="208"/>
      <c r="BV570" s="208"/>
      <c r="BW570" s="208"/>
      <c r="BX570" s="208"/>
      <c r="BY570" s="208"/>
    </row>
    <row r="571" spans="1:77">
      <c r="A571" s="227"/>
      <c r="B571" s="208"/>
      <c r="C571" s="248"/>
      <c r="D571" s="248"/>
      <c r="E571" s="208"/>
      <c r="F571" s="208"/>
      <c r="G571" s="208"/>
      <c r="H571" s="208"/>
      <c r="I571" s="208"/>
      <c r="J571" s="208"/>
      <c r="K571" s="208"/>
      <c r="L571" s="208"/>
      <c r="M571" s="208"/>
      <c r="N571" s="208"/>
      <c r="O571" s="208"/>
      <c r="P571" s="208"/>
      <c r="Q571" s="208"/>
      <c r="R571" s="208"/>
      <c r="S571" s="208"/>
      <c r="T571" s="208"/>
      <c r="U571" s="208"/>
      <c r="V571" s="208"/>
      <c r="W571" s="208"/>
      <c r="X571" s="208"/>
      <c r="Y571" s="208"/>
      <c r="Z571" s="208"/>
      <c r="AA571" s="208"/>
      <c r="AB571" s="208"/>
      <c r="AC571" s="208"/>
      <c r="AD571" s="208"/>
      <c r="AE571" s="208"/>
      <c r="AF571" s="208"/>
      <c r="AG571" s="208"/>
      <c r="AH571" s="208"/>
      <c r="AI571" s="208"/>
      <c r="AJ571" s="208"/>
      <c r="AK571" s="208"/>
      <c r="AL571" s="208"/>
      <c r="AM571" s="208"/>
      <c r="AN571" s="208"/>
      <c r="AO571" s="208"/>
      <c r="AP571" s="208"/>
      <c r="AQ571" s="208"/>
      <c r="AR571" s="208"/>
      <c r="AS571" s="208"/>
      <c r="AT571" s="208"/>
      <c r="AU571" s="208"/>
      <c r="AV571" s="208"/>
      <c r="AW571" s="208"/>
      <c r="AX571" s="208"/>
      <c r="AY571" s="208"/>
      <c r="AZ571" s="209"/>
      <c r="BA571" s="208"/>
      <c r="BB571" s="208"/>
      <c r="BC571" s="208"/>
      <c r="BD571" s="210"/>
      <c r="BE571" s="208"/>
      <c r="BF571" s="208"/>
      <c r="BG571" s="208"/>
      <c r="BH571" s="208"/>
      <c r="BI571" s="208"/>
      <c r="BJ571" s="208"/>
      <c r="BK571" s="208"/>
      <c r="BL571" s="208"/>
      <c r="BM571" s="208"/>
      <c r="BN571" s="208"/>
      <c r="BO571" s="208"/>
      <c r="BP571" s="208"/>
      <c r="BQ571" s="208"/>
      <c r="BR571" s="208"/>
      <c r="BS571" s="208"/>
      <c r="BT571" s="208"/>
      <c r="BU571" s="208"/>
      <c r="BV571" s="208"/>
      <c r="BW571" s="208"/>
      <c r="BX571" s="208"/>
      <c r="BY571" s="208"/>
    </row>
    <row r="572" spans="1:77">
      <c r="A572" s="227"/>
      <c r="B572" s="208"/>
      <c r="C572" s="248"/>
      <c r="D572" s="248"/>
      <c r="E572" s="208"/>
      <c r="F572" s="208"/>
      <c r="G572" s="208"/>
      <c r="H572" s="208"/>
      <c r="I572" s="208"/>
      <c r="J572" s="208"/>
      <c r="K572" s="208"/>
      <c r="L572" s="208"/>
      <c r="M572" s="208"/>
      <c r="N572" s="208"/>
      <c r="O572" s="208"/>
      <c r="P572" s="208"/>
      <c r="Q572" s="208"/>
      <c r="R572" s="208"/>
      <c r="S572" s="208"/>
      <c r="T572" s="208"/>
      <c r="U572" s="208"/>
      <c r="V572" s="208"/>
      <c r="W572" s="208"/>
      <c r="X572" s="208"/>
      <c r="Y572" s="208"/>
      <c r="Z572" s="208"/>
      <c r="AA572" s="208"/>
      <c r="AB572" s="208"/>
      <c r="AC572" s="208"/>
      <c r="AD572" s="208"/>
      <c r="AE572" s="208"/>
      <c r="AF572" s="208"/>
      <c r="AG572" s="208"/>
      <c r="AH572" s="208"/>
      <c r="AI572" s="208"/>
      <c r="AJ572" s="208"/>
      <c r="AK572" s="208"/>
      <c r="AL572" s="208"/>
      <c r="AM572" s="208"/>
      <c r="AN572" s="208"/>
      <c r="AO572" s="208"/>
      <c r="AP572" s="208"/>
      <c r="AQ572" s="208"/>
      <c r="AR572" s="208"/>
      <c r="AS572" s="208"/>
      <c r="AT572" s="208"/>
      <c r="AU572" s="208"/>
      <c r="AV572" s="208"/>
      <c r="AW572" s="208"/>
      <c r="AX572" s="208"/>
      <c r="AY572" s="208"/>
      <c r="AZ572" s="209"/>
      <c r="BA572" s="208"/>
      <c r="BB572" s="208"/>
      <c r="BC572" s="208"/>
      <c r="BD572" s="210"/>
      <c r="BE572" s="208"/>
      <c r="BF572" s="208"/>
      <c r="BG572" s="208"/>
      <c r="BH572" s="208"/>
      <c r="BI572" s="208"/>
      <c r="BJ572" s="208"/>
      <c r="BK572" s="208"/>
      <c r="BL572" s="208"/>
      <c r="BM572" s="208"/>
      <c r="BN572" s="208"/>
      <c r="BO572" s="208"/>
      <c r="BP572" s="208"/>
      <c r="BQ572" s="208"/>
      <c r="BR572" s="208"/>
      <c r="BS572" s="208"/>
      <c r="BT572" s="208"/>
      <c r="BU572" s="208"/>
      <c r="BV572" s="208"/>
      <c r="BW572" s="208"/>
      <c r="BX572" s="208"/>
      <c r="BY572" s="208"/>
    </row>
    <row r="573" spans="1:77">
      <c r="A573" s="227"/>
      <c r="B573" s="208"/>
      <c r="C573" s="248"/>
      <c r="D573" s="248"/>
      <c r="E573" s="208"/>
      <c r="F573" s="208"/>
      <c r="G573" s="208"/>
      <c r="H573" s="208"/>
      <c r="I573" s="208"/>
      <c r="J573" s="208"/>
      <c r="K573" s="208"/>
      <c r="L573" s="208"/>
      <c r="M573" s="208"/>
      <c r="N573" s="208"/>
      <c r="O573" s="208"/>
      <c r="P573" s="208"/>
      <c r="Q573" s="208"/>
      <c r="R573" s="208"/>
      <c r="S573" s="208"/>
      <c r="T573" s="208"/>
      <c r="U573" s="208"/>
      <c r="V573" s="208"/>
      <c r="W573" s="208"/>
      <c r="X573" s="208"/>
      <c r="Y573" s="208"/>
      <c r="Z573" s="208"/>
      <c r="AA573" s="208"/>
      <c r="AB573" s="208"/>
      <c r="AC573" s="208"/>
      <c r="AD573" s="208"/>
      <c r="AE573" s="208"/>
      <c r="AF573" s="208"/>
      <c r="AG573" s="208"/>
      <c r="AH573" s="208"/>
      <c r="AI573" s="208"/>
      <c r="AJ573" s="208"/>
      <c r="AK573" s="208"/>
      <c r="AL573" s="208"/>
      <c r="AM573" s="208"/>
      <c r="AN573" s="208"/>
      <c r="AO573" s="208"/>
      <c r="AP573" s="208"/>
      <c r="AQ573" s="208"/>
      <c r="AR573" s="208"/>
      <c r="AS573" s="208"/>
      <c r="AT573" s="208"/>
      <c r="AU573" s="208"/>
      <c r="AV573" s="208"/>
      <c r="AW573" s="208"/>
      <c r="AX573" s="208"/>
      <c r="AY573" s="208"/>
      <c r="AZ573" s="209"/>
      <c r="BA573" s="208"/>
      <c r="BB573" s="208"/>
      <c r="BC573" s="208"/>
      <c r="BD573" s="210"/>
      <c r="BE573" s="208"/>
      <c r="BF573" s="208"/>
      <c r="BG573" s="208"/>
      <c r="BH573" s="208"/>
      <c r="BI573" s="208"/>
      <c r="BJ573" s="208"/>
      <c r="BK573" s="208"/>
      <c r="BL573" s="208"/>
      <c r="BM573" s="208"/>
      <c r="BN573" s="208"/>
      <c r="BO573" s="208"/>
      <c r="BP573" s="208"/>
      <c r="BQ573" s="208"/>
      <c r="BR573" s="208"/>
      <c r="BS573" s="208"/>
      <c r="BT573" s="208"/>
      <c r="BU573" s="208"/>
      <c r="BV573" s="208"/>
      <c r="BW573" s="208"/>
      <c r="BX573" s="208"/>
      <c r="BY573" s="208"/>
    </row>
    <row r="574" spans="1:77">
      <c r="A574" s="227"/>
      <c r="B574" s="208"/>
      <c r="C574" s="248"/>
      <c r="D574" s="248"/>
      <c r="E574" s="208"/>
      <c r="F574" s="208"/>
      <c r="G574" s="208"/>
      <c r="H574" s="208"/>
      <c r="I574" s="208"/>
      <c r="J574" s="208"/>
      <c r="K574" s="208"/>
      <c r="L574" s="208"/>
      <c r="M574" s="208"/>
      <c r="N574" s="208"/>
      <c r="O574" s="208"/>
      <c r="P574" s="208"/>
      <c r="Q574" s="208"/>
      <c r="R574" s="208"/>
      <c r="S574" s="208"/>
      <c r="T574" s="208"/>
      <c r="U574" s="208"/>
      <c r="V574" s="208"/>
      <c r="W574" s="208"/>
      <c r="X574" s="208"/>
      <c r="Y574" s="208"/>
      <c r="Z574" s="208"/>
      <c r="AA574" s="208"/>
      <c r="AB574" s="208"/>
      <c r="AC574" s="208"/>
      <c r="AD574" s="208"/>
      <c r="AE574" s="208"/>
      <c r="AF574" s="208"/>
      <c r="AG574" s="208"/>
      <c r="AH574" s="208"/>
      <c r="AI574" s="208"/>
      <c r="AJ574" s="208"/>
      <c r="AK574" s="208"/>
      <c r="AL574" s="208"/>
      <c r="AM574" s="208"/>
      <c r="AN574" s="208"/>
      <c r="AO574" s="208"/>
      <c r="AP574" s="208"/>
      <c r="AQ574" s="208"/>
      <c r="AR574" s="208"/>
      <c r="AS574" s="208"/>
      <c r="AT574" s="208"/>
      <c r="AU574" s="208"/>
      <c r="AV574" s="208"/>
      <c r="AW574" s="208"/>
      <c r="AX574" s="208"/>
      <c r="AY574" s="208"/>
      <c r="AZ574" s="209"/>
      <c r="BA574" s="208"/>
      <c r="BB574" s="208"/>
      <c r="BC574" s="208"/>
      <c r="BD574" s="210"/>
      <c r="BE574" s="208"/>
      <c r="BF574" s="208"/>
      <c r="BG574" s="208"/>
      <c r="BH574" s="208"/>
      <c r="BI574" s="208"/>
      <c r="BJ574" s="208"/>
      <c r="BK574" s="208"/>
      <c r="BL574" s="208"/>
      <c r="BM574" s="208"/>
      <c r="BN574" s="208"/>
      <c r="BO574" s="208"/>
      <c r="BP574" s="208"/>
      <c r="BQ574" s="208"/>
      <c r="BR574" s="208"/>
      <c r="BS574" s="208"/>
      <c r="BT574" s="208"/>
      <c r="BU574" s="208"/>
      <c r="BV574" s="208"/>
      <c r="BW574" s="208"/>
      <c r="BX574" s="208"/>
      <c r="BY574" s="208"/>
    </row>
    <row r="575" spans="1:77">
      <c r="A575" s="227"/>
      <c r="B575" s="208"/>
      <c r="C575" s="248"/>
      <c r="D575" s="248"/>
      <c r="E575" s="208"/>
      <c r="F575" s="208"/>
      <c r="G575" s="208"/>
      <c r="H575" s="208"/>
      <c r="I575" s="208"/>
      <c r="J575" s="208"/>
      <c r="K575" s="208"/>
      <c r="L575" s="208"/>
      <c r="M575" s="208"/>
      <c r="N575" s="208"/>
      <c r="O575" s="208"/>
      <c r="P575" s="208"/>
      <c r="Q575" s="208"/>
      <c r="R575" s="208"/>
      <c r="S575" s="208"/>
      <c r="T575" s="208"/>
      <c r="U575" s="208"/>
      <c r="V575" s="208"/>
      <c r="W575" s="208"/>
      <c r="X575" s="208"/>
      <c r="Y575" s="208"/>
      <c r="Z575" s="208"/>
      <c r="AA575" s="208"/>
      <c r="AB575" s="208"/>
      <c r="AC575" s="208"/>
      <c r="AD575" s="208"/>
      <c r="AE575" s="208"/>
      <c r="AF575" s="208"/>
      <c r="AG575" s="208"/>
      <c r="AH575" s="208"/>
      <c r="AI575" s="208"/>
      <c r="AJ575" s="208"/>
      <c r="AK575" s="208"/>
      <c r="AL575" s="208"/>
      <c r="AM575" s="208"/>
      <c r="AN575" s="208"/>
      <c r="AO575" s="208"/>
      <c r="AP575" s="208"/>
      <c r="AQ575" s="208"/>
      <c r="AR575" s="208"/>
      <c r="AS575" s="208"/>
      <c r="AT575" s="208"/>
      <c r="AU575" s="208"/>
      <c r="AV575" s="208"/>
      <c r="AW575" s="208"/>
      <c r="AX575" s="208"/>
      <c r="AY575" s="208"/>
      <c r="AZ575" s="209"/>
      <c r="BA575" s="208"/>
      <c r="BB575" s="208"/>
      <c r="BC575" s="208"/>
      <c r="BD575" s="210"/>
      <c r="BE575" s="208"/>
      <c r="BF575" s="208"/>
      <c r="BG575" s="208"/>
      <c r="BH575" s="208"/>
      <c r="BI575" s="208"/>
      <c r="BJ575" s="208"/>
      <c r="BK575" s="208"/>
      <c r="BL575" s="208"/>
      <c r="BM575" s="208"/>
      <c r="BN575" s="208"/>
      <c r="BO575" s="208"/>
      <c r="BP575" s="208"/>
      <c r="BQ575" s="208"/>
      <c r="BR575" s="208"/>
      <c r="BS575" s="208"/>
      <c r="BT575" s="208"/>
      <c r="BU575" s="208"/>
      <c r="BV575" s="208"/>
      <c r="BW575" s="208"/>
      <c r="BX575" s="208"/>
      <c r="BY575" s="208"/>
    </row>
    <row r="576" spans="1:77">
      <c r="A576" s="227"/>
      <c r="B576" s="208"/>
      <c r="C576" s="248"/>
      <c r="D576" s="248"/>
      <c r="E576" s="208"/>
      <c r="F576" s="208"/>
      <c r="G576" s="208"/>
      <c r="H576" s="208"/>
      <c r="I576" s="208"/>
      <c r="J576" s="208"/>
      <c r="K576" s="208"/>
      <c r="L576" s="208"/>
      <c r="M576" s="208"/>
      <c r="N576" s="208"/>
      <c r="O576" s="208"/>
      <c r="P576" s="208"/>
      <c r="Q576" s="208"/>
      <c r="R576" s="208"/>
      <c r="S576" s="208"/>
      <c r="T576" s="208"/>
      <c r="U576" s="208"/>
      <c r="V576" s="208"/>
      <c r="W576" s="208"/>
      <c r="X576" s="208"/>
      <c r="Y576" s="208"/>
      <c r="Z576" s="208"/>
      <c r="AA576" s="208"/>
      <c r="AB576" s="208"/>
      <c r="AC576" s="208"/>
      <c r="AD576" s="208"/>
      <c r="AE576" s="208"/>
      <c r="AF576" s="208"/>
      <c r="AG576" s="208"/>
      <c r="AH576" s="208"/>
      <c r="AI576" s="208"/>
      <c r="AJ576" s="208"/>
      <c r="AK576" s="208"/>
      <c r="AL576" s="208"/>
      <c r="AM576" s="208"/>
      <c r="AN576" s="208"/>
      <c r="AO576" s="208"/>
      <c r="AP576" s="208"/>
      <c r="AQ576" s="208"/>
      <c r="AR576" s="208"/>
      <c r="AS576" s="208"/>
      <c r="AT576" s="208"/>
      <c r="AU576" s="208"/>
      <c r="AV576" s="208"/>
      <c r="AW576" s="208"/>
      <c r="AX576" s="208"/>
      <c r="AY576" s="208"/>
      <c r="AZ576" s="209"/>
      <c r="BA576" s="208"/>
      <c r="BB576" s="208"/>
      <c r="BC576" s="208"/>
      <c r="BD576" s="210"/>
      <c r="BE576" s="208"/>
      <c r="BF576" s="208"/>
      <c r="BG576" s="208"/>
      <c r="BH576" s="208"/>
      <c r="BI576" s="208"/>
      <c r="BJ576" s="208"/>
      <c r="BK576" s="208"/>
      <c r="BL576" s="208"/>
      <c r="BM576" s="208"/>
      <c r="BN576" s="208"/>
      <c r="BO576" s="208"/>
      <c r="BP576" s="208"/>
      <c r="BQ576" s="208"/>
      <c r="BR576" s="208"/>
      <c r="BS576" s="208"/>
      <c r="BT576" s="208"/>
      <c r="BU576" s="208"/>
      <c r="BV576" s="208"/>
      <c r="BW576" s="208"/>
      <c r="BX576" s="208"/>
      <c r="BY576" s="208"/>
    </row>
    <row r="577" spans="1:77">
      <c r="A577" s="227"/>
      <c r="B577" s="208"/>
      <c r="C577" s="248"/>
      <c r="D577" s="248"/>
      <c r="E577" s="208"/>
      <c r="F577" s="208"/>
      <c r="G577" s="208"/>
      <c r="H577" s="208"/>
      <c r="I577" s="208"/>
      <c r="J577" s="208"/>
      <c r="K577" s="208"/>
      <c r="L577" s="208"/>
      <c r="M577" s="208"/>
      <c r="N577" s="208"/>
      <c r="O577" s="208"/>
      <c r="P577" s="208"/>
      <c r="Q577" s="208"/>
      <c r="R577" s="208"/>
      <c r="S577" s="208"/>
      <c r="T577" s="208"/>
      <c r="U577" s="208"/>
      <c r="V577" s="208"/>
      <c r="W577" s="208"/>
      <c r="X577" s="208"/>
      <c r="Y577" s="208"/>
      <c r="Z577" s="208"/>
      <c r="AA577" s="208"/>
      <c r="AB577" s="208"/>
      <c r="AC577" s="208"/>
      <c r="AD577" s="208"/>
      <c r="AE577" s="208"/>
      <c r="AF577" s="208"/>
      <c r="AG577" s="208"/>
      <c r="AH577" s="208"/>
      <c r="AI577" s="208"/>
      <c r="AJ577" s="208"/>
      <c r="AK577" s="208"/>
      <c r="AL577" s="208"/>
      <c r="AM577" s="208"/>
      <c r="AN577" s="208"/>
      <c r="AO577" s="208"/>
      <c r="AP577" s="208"/>
      <c r="AQ577" s="208"/>
      <c r="AR577" s="208"/>
      <c r="AS577" s="208"/>
      <c r="AT577" s="208"/>
      <c r="AU577" s="208"/>
      <c r="AV577" s="208"/>
      <c r="AW577" s="208"/>
      <c r="AX577" s="208"/>
      <c r="AY577" s="208"/>
      <c r="AZ577" s="209"/>
      <c r="BA577" s="208"/>
      <c r="BB577" s="208"/>
      <c r="BC577" s="208"/>
      <c r="BD577" s="210"/>
      <c r="BE577" s="208"/>
      <c r="BF577" s="208"/>
      <c r="BG577" s="208"/>
      <c r="BH577" s="208"/>
      <c r="BI577" s="208"/>
      <c r="BJ577" s="208"/>
      <c r="BK577" s="208"/>
      <c r="BL577" s="208"/>
      <c r="BM577" s="208"/>
      <c r="BN577" s="208"/>
      <c r="BO577" s="208"/>
      <c r="BP577" s="208"/>
      <c r="BQ577" s="208"/>
      <c r="BR577" s="208"/>
      <c r="BS577" s="208"/>
      <c r="BT577" s="208"/>
      <c r="BU577" s="208"/>
      <c r="BV577" s="208"/>
      <c r="BW577" s="208"/>
      <c r="BX577" s="208"/>
      <c r="BY577" s="208"/>
    </row>
    <row r="578" spans="1:77">
      <c r="A578" s="227"/>
      <c r="B578" s="208"/>
      <c r="C578" s="248"/>
      <c r="D578" s="248"/>
      <c r="E578" s="208"/>
      <c r="F578" s="208"/>
      <c r="G578" s="208"/>
      <c r="H578" s="208"/>
      <c r="I578" s="208"/>
      <c r="J578" s="208"/>
      <c r="K578" s="208"/>
      <c r="L578" s="208"/>
      <c r="M578" s="208"/>
      <c r="N578" s="208"/>
      <c r="O578" s="208"/>
      <c r="P578" s="208"/>
      <c r="Q578" s="208"/>
      <c r="R578" s="208"/>
      <c r="S578" s="208"/>
      <c r="T578" s="208"/>
      <c r="U578" s="208"/>
      <c r="V578" s="208"/>
      <c r="W578" s="208"/>
      <c r="X578" s="208"/>
      <c r="Y578" s="208"/>
      <c r="Z578" s="208"/>
      <c r="AA578" s="208"/>
      <c r="AB578" s="208"/>
      <c r="AC578" s="208"/>
      <c r="AD578" s="208"/>
      <c r="AE578" s="208"/>
      <c r="AF578" s="208"/>
      <c r="AG578" s="208"/>
      <c r="AH578" s="208"/>
      <c r="AI578" s="208"/>
      <c r="AJ578" s="208"/>
      <c r="AK578" s="208"/>
      <c r="AL578" s="208"/>
      <c r="AM578" s="208"/>
      <c r="AN578" s="208"/>
      <c r="AO578" s="208"/>
      <c r="AP578" s="208"/>
      <c r="AQ578" s="208"/>
      <c r="AR578" s="208"/>
      <c r="AS578" s="208"/>
      <c r="AT578" s="208"/>
      <c r="AU578" s="208"/>
      <c r="AV578" s="208"/>
      <c r="AW578" s="208"/>
      <c r="AX578" s="208"/>
      <c r="AY578" s="208"/>
      <c r="AZ578" s="209"/>
      <c r="BA578" s="208"/>
      <c r="BB578" s="208"/>
      <c r="BC578" s="208"/>
      <c r="BD578" s="210"/>
      <c r="BE578" s="208"/>
      <c r="BF578" s="208"/>
      <c r="BG578" s="208"/>
      <c r="BH578" s="208"/>
      <c r="BI578" s="208"/>
      <c r="BJ578" s="208"/>
      <c r="BK578" s="208"/>
      <c r="BL578" s="208"/>
      <c r="BM578" s="208"/>
      <c r="BN578" s="208"/>
      <c r="BO578" s="208"/>
      <c r="BP578" s="208"/>
      <c r="BQ578" s="208"/>
      <c r="BR578" s="208"/>
      <c r="BS578" s="208"/>
      <c r="BT578" s="208"/>
      <c r="BU578" s="208"/>
      <c r="BV578" s="208"/>
      <c r="BW578" s="208"/>
      <c r="BX578" s="208"/>
      <c r="BY578" s="208"/>
    </row>
    <row r="579" spans="1:77">
      <c r="A579" s="227"/>
      <c r="B579" s="208"/>
      <c r="C579" s="248"/>
      <c r="D579" s="248"/>
      <c r="E579" s="208"/>
      <c r="F579" s="208"/>
      <c r="G579" s="208"/>
      <c r="H579" s="208"/>
      <c r="I579" s="208"/>
      <c r="J579" s="208"/>
      <c r="K579" s="208"/>
      <c r="L579" s="208"/>
      <c r="M579" s="208"/>
      <c r="N579" s="208"/>
      <c r="O579" s="208"/>
      <c r="P579" s="208"/>
      <c r="Q579" s="208"/>
      <c r="R579" s="208"/>
      <c r="S579" s="208"/>
      <c r="T579" s="208"/>
      <c r="U579" s="208"/>
      <c r="V579" s="208"/>
      <c r="W579" s="208"/>
      <c r="X579" s="208"/>
      <c r="Y579" s="208"/>
      <c r="Z579" s="208"/>
      <c r="AA579" s="208"/>
      <c r="AB579" s="208"/>
      <c r="AC579" s="208"/>
      <c r="AD579" s="208"/>
      <c r="AE579" s="208"/>
      <c r="AF579" s="208"/>
      <c r="AG579" s="208"/>
      <c r="AH579" s="208"/>
      <c r="AI579" s="208"/>
      <c r="AJ579" s="208"/>
      <c r="AK579" s="208"/>
      <c r="AL579" s="208"/>
      <c r="AM579" s="208"/>
      <c r="AN579" s="208"/>
      <c r="AO579" s="208"/>
      <c r="AP579" s="208"/>
      <c r="AQ579" s="208"/>
      <c r="AR579" s="208"/>
      <c r="AS579" s="208"/>
      <c r="AT579" s="208"/>
      <c r="AU579" s="208"/>
      <c r="AV579" s="208"/>
      <c r="AW579" s="208"/>
      <c r="AX579" s="208"/>
      <c r="AY579" s="208"/>
      <c r="AZ579" s="209"/>
      <c r="BA579" s="208"/>
      <c r="BB579" s="208"/>
      <c r="BC579" s="208"/>
      <c r="BD579" s="210"/>
      <c r="BE579" s="208"/>
      <c r="BF579" s="208"/>
      <c r="BG579" s="208"/>
      <c r="BH579" s="208"/>
      <c r="BI579" s="208"/>
      <c r="BJ579" s="208"/>
      <c r="BK579" s="208"/>
      <c r="BL579" s="208"/>
      <c r="BM579" s="208"/>
      <c r="BN579" s="208"/>
      <c r="BO579" s="208"/>
      <c r="BP579" s="208"/>
      <c r="BQ579" s="208"/>
      <c r="BR579" s="208"/>
      <c r="BS579" s="208"/>
      <c r="BT579" s="208"/>
      <c r="BU579" s="208"/>
      <c r="BV579" s="208"/>
      <c r="BW579" s="208"/>
      <c r="BX579" s="208"/>
      <c r="BY579" s="208"/>
    </row>
    <row r="580" spans="1:77">
      <c r="A580" s="227"/>
      <c r="B580" s="208"/>
      <c r="C580" s="248"/>
      <c r="D580" s="248"/>
      <c r="E580" s="208"/>
      <c r="F580" s="208"/>
      <c r="G580" s="208"/>
      <c r="H580" s="208"/>
      <c r="I580" s="208"/>
      <c r="J580" s="208"/>
      <c r="K580" s="208"/>
      <c r="L580" s="208"/>
      <c r="M580" s="208"/>
      <c r="N580" s="208"/>
      <c r="O580" s="208"/>
      <c r="P580" s="208"/>
      <c r="Q580" s="208"/>
      <c r="R580" s="208"/>
      <c r="S580" s="208"/>
      <c r="T580" s="208"/>
      <c r="U580" s="208"/>
      <c r="V580" s="208"/>
      <c r="W580" s="208"/>
      <c r="X580" s="208"/>
      <c r="Y580" s="208"/>
      <c r="Z580" s="208"/>
      <c r="AA580" s="208"/>
      <c r="AB580" s="208"/>
      <c r="AC580" s="208"/>
      <c r="AD580" s="208"/>
      <c r="AE580" s="208"/>
      <c r="AF580" s="208"/>
      <c r="AG580" s="208"/>
      <c r="AH580" s="208"/>
      <c r="AI580" s="208"/>
      <c r="AJ580" s="208"/>
      <c r="AK580" s="208"/>
      <c r="AL580" s="208"/>
      <c r="AM580" s="208"/>
      <c r="AN580" s="208"/>
      <c r="AO580" s="208"/>
      <c r="AP580" s="208"/>
      <c r="AQ580" s="208"/>
      <c r="AR580" s="208"/>
      <c r="AS580" s="208"/>
      <c r="AT580" s="208"/>
      <c r="AU580" s="208"/>
      <c r="AV580" s="208"/>
      <c r="AW580" s="208"/>
      <c r="AX580" s="208"/>
      <c r="AY580" s="208"/>
      <c r="AZ580" s="209"/>
      <c r="BA580" s="208"/>
      <c r="BB580" s="208"/>
      <c r="BC580" s="208"/>
      <c r="BD580" s="210"/>
      <c r="BE580" s="208"/>
      <c r="BF580" s="208"/>
      <c r="BG580" s="208"/>
      <c r="BH580" s="208"/>
      <c r="BI580" s="208"/>
      <c r="BJ580" s="208"/>
      <c r="BK580" s="208"/>
      <c r="BL580" s="208"/>
      <c r="BM580" s="208"/>
      <c r="BN580" s="208"/>
      <c r="BO580" s="208"/>
      <c r="BP580" s="208"/>
      <c r="BQ580" s="208"/>
      <c r="BR580" s="208"/>
      <c r="BS580" s="208"/>
      <c r="BT580" s="208"/>
      <c r="BU580" s="208"/>
      <c r="BV580" s="208"/>
      <c r="BW580" s="208"/>
      <c r="BX580" s="208"/>
      <c r="BY580" s="208"/>
    </row>
    <row r="581" spans="1:77">
      <c r="A581" s="227"/>
      <c r="B581" s="208"/>
      <c r="C581" s="248"/>
      <c r="D581" s="248"/>
      <c r="E581" s="208"/>
      <c r="F581" s="208"/>
      <c r="G581" s="208"/>
      <c r="H581" s="208"/>
      <c r="I581" s="208"/>
      <c r="J581" s="208"/>
      <c r="K581" s="208"/>
      <c r="L581" s="208"/>
      <c r="M581" s="208"/>
      <c r="N581" s="208"/>
      <c r="O581" s="208"/>
      <c r="P581" s="208"/>
      <c r="Q581" s="208"/>
      <c r="R581" s="208"/>
      <c r="S581" s="208"/>
      <c r="T581" s="208"/>
      <c r="U581" s="208"/>
      <c r="V581" s="208"/>
      <c r="W581" s="208"/>
      <c r="X581" s="208"/>
      <c r="Y581" s="208"/>
      <c r="Z581" s="208"/>
      <c r="AA581" s="208"/>
      <c r="AB581" s="208"/>
      <c r="AC581" s="208"/>
      <c r="AD581" s="208"/>
      <c r="AE581" s="208"/>
      <c r="AF581" s="208"/>
      <c r="AG581" s="208"/>
      <c r="AH581" s="208"/>
      <c r="AI581" s="208"/>
      <c r="AJ581" s="208"/>
      <c r="AK581" s="208"/>
      <c r="AL581" s="208"/>
      <c r="AM581" s="208"/>
      <c r="AN581" s="208"/>
      <c r="AO581" s="208"/>
      <c r="AP581" s="208"/>
      <c r="AQ581" s="208"/>
      <c r="AR581" s="208"/>
      <c r="AS581" s="208"/>
      <c r="AT581" s="208"/>
      <c r="AU581" s="208"/>
      <c r="AV581" s="208"/>
      <c r="AW581" s="208"/>
      <c r="AX581" s="208"/>
      <c r="AY581" s="208"/>
      <c r="AZ581" s="209"/>
      <c r="BA581" s="208"/>
      <c r="BB581" s="208"/>
      <c r="BC581" s="208"/>
      <c r="BD581" s="210"/>
      <c r="BE581" s="208"/>
      <c r="BF581" s="208"/>
      <c r="BG581" s="208"/>
      <c r="BH581" s="208"/>
      <c r="BI581" s="208"/>
      <c r="BJ581" s="208"/>
      <c r="BK581" s="208"/>
      <c r="BL581" s="208"/>
      <c r="BM581" s="208"/>
      <c r="BN581" s="208"/>
      <c r="BO581" s="208"/>
      <c r="BP581" s="208"/>
      <c r="BQ581" s="208"/>
      <c r="BR581" s="208"/>
      <c r="BS581" s="208"/>
      <c r="BT581" s="208"/>
      <c r="BU581" s="208"/>
      <c r="BV581" s="208"/>
      <c r="BW581" s="208"/>
      <c r="BX581" s="208"/>
      <c r="BY581" s="208"/>
    </row>
    <row r="582" spans="1:77">
      <c r="A582" s="227"/>
      <c r="B582" s="208"/>
      <c r="C582" s="248"/>
      <c r="D582" s="248"/>
      <c r="E582" s="208"/>
      <c r="F582" s="208"/>
      <c r="G582" s="208"/>
      <c r="H582" s="208"/>
      <c r="I582" s="208"/>
      <c r="J582" s="208"/>
      <c r="K582" s="208"/>
      <c r="L582" s="208"/>
      <c r="M582" s="208"/>
      <c r="N582" s="208"/>
      <c r="O582" s="208"/>
      <c r="P582" s="208"/>
      <c r="Q582" s="208"/>
      <c r="R582" s="208"/>
      <c r="S582" s="208"/>
      <c r="T582" s="208"/>
      <c r="U582" s="208"/>
      <c r="V582" s="208"/>
      <c r="W582" s="208"/>
      <c r="X582" s="208"/>
      <c r="Y582" s="208"/>
      <c r="Z582" s="208"/>
      <c r="AA582" s="208"/>
      <c r="AB582" s="208"/>
      <c r="AC582" s="208"/>
      <c r="AD582" s="208"/>
      <c r="AE582" s="208"/>
      <c r="AF582" s="208"/>
      <c r="AG582" s="208"/>
      <c r="AH582" s="208"/>
      <c r="AI582" s="208"/>
      <c r="AJ582" s="208"/>
      <c r="AK582" s="208"/>
      <c r="AL582" s="208"/>
      <c r="AM582" s="208"/>
      <c r="AN582" s="208"/>
      <c r="AO582" s="208"/>
      <c r="AP582" s="208"/>
      <c r="AQ582" s="208"/>
      <c r="AR582" s="208"/>
      <c r="AS582" s="208"/>
      <c r="AT582" s="208"/>
      <c r="AU582" s="208"/>
      <c r="AV582" s="208"/>
      <c r="AW582" s="208"/>
      <c r="AX582" s="208"/>
      <c r="AY582" s="208"/>
      <c r="AZ582" s="209"/>
      <c r="BA582" s="208"/>
      <c r="BB582" s="208"/>
      <c r="BC582" s="208"/>
      <c r="BD582" s="210"/>
      <c r="BE582" s="208"/>
      <c r="BF582" s="208"/>
      <c r="BG582" s="208"/>
      <c r="BH582" s="208"/>
      <c r="BI582" s="208"/>
      <c r="BJ582" s="208"/>
      <c r="BK582" s="208"/>
      <c r="BL582" s="208"/>
      <c r="BM582" s="208"/>
      <c r="BN582" s="208"/>
      <c r="BO582" s="208"/>
      <c r="BP582" s="208"/>
      <c r="BQ582" s="208"/>
      <c r="BR582" s="208"/>
      <c r="BS582" s="208"/>
      <c r="BT582" s="208"/>
      <c r="BU582" s="208"/>
      <c r="BV582" s="208"/>
      <c r="BW582" s="208"/>
      <c r="BX582" s="208"/>
      <c r="BY582" s="208"/>
    </row>
    <row r="583" spans="1:77">
      <c r="A583" s="227"/>
      <c r="B583" s="208"/>
      <c r="C583" s="248"/>
      <c r="D583" s="248"/>
      <c r="E583" s="208"/>
      <c r="F583" s="208"/>
      <c r="G583" s="208"/>
      <c r="H583" s="208"/>
      <c r="I583" s="208"/>
      <c r="J583" s="208"/>
      <c r="K583" s="208"/>
      <c r="L583" s="208"/>
      <c r="M583" s="208"/>
      <c r="N583" s="208"/>
      <c r="O583" s="208"/>
      <c r="P583" s="208"/>
      <c r="Q583" s="208"/>
      <c r="R583" s="208"/>
      <c r="S583" s="208"/>
      <c r="T583" s="208"/>
      <c r="U583" s="208"/>
      <c r="V583" s="208"/>
      <c r="W583" s="208"/>
      <c r="X583" s="208"/>
      <c r="Y583" s="208"/>
      <c r="Z583" s="208"/>
      <c r="AA583" s="208"/>
      <c r="AB583" s="208"/>
      <c r="AC583" s="208"/>
      <c r="AD583" s="208"/>
      <c r="AE583" s="208"/>
      <c r="AF583" s="208"/>
      <c r="AG583" s="208"/>
      <c r="AH583" s="208"/>
      <c r="AI583" s="208"/>
      <c r="AJ583" s="208"/>
      <c r="AK583" s="208"/>
      <c r="AL583" s="208"/>
      <c r="AM583" s="208"/>
      <c r="AN583" s="208"/>
      <c r="AO583" s="208"/>
      <c r="AP583" s="208"/>
      <c r="AQ583" s="208"/>
      <c r="AR583" s="208"/>
      <c r="AS583" s="208"/>
      <c r="AT583" s="208"/>
      <c r="AU583" s="208"/>
      <c r="AV583" s="208"/>
      <c r="AW583" s="208"/>
      <c r="AX583" s="208"/>
      <c r="AY583" s="208"/>
      <c r="AZ583" s="209"/>
      <c r="BA583" s="208"/>
      <c r="BB583" s="208"/>
      <c r="BC583" s="208"/>
      <c r="BD583" s="210"/>
      <c r="BE583" s="208"/>
      <c r="BF583" s="208"/>
      <c r="BG583" s="208"/>
      <c r="BH583" s="208"/>
      <c r="BI583" s="208"/>
      <c r="BJ583" s="208"/>
      <c r="BK583" s="208"/>
      <c r="BL583" s="208"/>
      <c r="BM583" s="208"/>
      <c r="BN583" s="208"/>
      <c r="BO583" s="208"/>
      <c r="BP583" s="208"/>
      <c r="BQ583" s="208"/>
      <c r="BR583" s="208"/>
      <c r="BS583" s="208"/>
      <c r="BT583" s="208"/>
      <c r="BU583" s="208"/>
      <c r="BV583" s="208"/>
      <c r="BW583" s="208"/>
      <c r="BX583" s="208"/>
      <c r="BY583" s="208"/>
    </row>
    <row r="584" spans="1:77">
      <c r="A584" s="227"/>
      <c r="B584" s="208"/>
      <c r="C584" s="248"/>
      <c r="D584" s="248"/>
      <c r="E584" s="208"/>
      <c r="F584" s="208"/>
      <c r="G584" s="208"/>
      <c r="H584" s="208"/>
      <c r="I584" s="208"/>
      <c r="J584" s="208"/>
      <c r="K584" s="208"/>
      <c r="L584" s="208"/>
      <c r="M584" s="208"/>
      <c r="N584" s="208"/>
      <c r="O584" s="208"/>
      <c r="P584" s="208"/>
      <c r="Q584" s="208"/>
      <c r="R584" s="208"/>
      <c r="S584" s="208"/>
      <c r="T584" s="208"/>
      <c r="U584" s="208"/>
      <c r="V584" s="208"/>
      <c r="W584" s="208"/>
      <c r="X584" s="208"/>
      <c r="Y584" s="208"/>
      <c r="Z584" s="208"/>
      <c r="AA584" s="208"/>
      <c r="AB584" s="208"/>
      <c r="AC584" s="208"/>
      <c r="AD584" s="208"/>
      <c r="AE584" s="208"/>
      <c r="AF584" s="208"/>
      <c r="AG584" s="208"/>
      <c r="AH584" s="208"/>
      <c r="AI584" s="208"/>
      <c r="AJ584" s="208"/>
      <c r="AK584" s="208"/>
      <c r="AL584" s="208"/>
      <c r="AM584" s="208"/>
      <c r="AN584" s="208"/>
      <c r="AO584" s="208"/>
      <c r="AP584" s="208"/>
      <c r="AQ584" s="208"/>
      <c r="AR584" s="208"/>
      <c r="AS584" s="208"/>
      <c r="AT584" s="208"/>
      <c r="AU584" s="208"/>
      <c r="AV584" s="208"/>
      <c r="AW584" s="208"/>
      <c r="AX584" s="208"/>
      <c r="AY584" s="208"/>
      <c r="AZ584" s="209"/>
      <c r="BA584" s="208"/>
      <c r="BB584" s="208"/>
      <c r="BC584" s="208"/>
      <c r="BD584" s="210"/>
      <c r="BE584" s="208"/>
      <c r="BF584" s="208"/>
      <c r="BG584" s="208"/>
      <c r="BH584" s="208"/>
      <c r="BI584" s="208"/>
      <c r="BJ584" s="208"/>
      <c r="BK584" s="208"/>
      <c r="BL584" s="208"/>
      <c r="BM584" s="208"/>
      <c r="BN584" s="208"/>
      <c r="BO584" s="208"/>
      <c r="BP584" s="208"/>
      <c r="BQ584" s="208"/>
      <c r="BR584" s="208"/>
      <c r="BS584" s="208"/>
      <c r="BT584" s="208"/>
      <c r="BU584" s="208"/>
      <c r="BV584" s="208"/>
      <c r="BW584" s="208"/>
      <c r="BX584" s="208"/>
      <c r="BY584" s="208"/>
    </row>
    <row r="585" spans="1:77">
      <c r="A585" s="227"/>
      <c r="B585" s="208"/>
      <c r="C585" s="248"/>
      <c r="D585" s="248"/>
      <c r="E585" s="208"/>
      <c r="F585" s="208"/>
      <c r="G585" s="208"/>
      <c r="H585" s="208"/>
      <c r="I585" s="208"/>
      <c r="J585" s="208"/>
      <c r="K585" s="208"/>
      <c r="L585" s="208"/>
      <c r="M585" s="208"/>
      <c r="N585" s="208"/>
      <c r="O585" s="208"/>
      <c r="P585" s="208"/>
      <c r="Q585" s="208"/>
      <c r="R585" s="208"/>
      <c r="S585" s="208"/>
      <c r="T585" s="208"/>
      <c r="U585" s="208"/>
      <c r="V585" s="208"/>
      <c r="W585" s="208"/>
      <c r="X585" s="208"/>
      <c r="Y585" s="208"/>
      <c r="Z585" s="208"/>
      <c r="AA585" s="208"/>
      <c r="AB585" s="208"/>
      <c r="AC585" s="208"/>
      <c r="AD585" s="208"/>
      <c r="AE585" s="208"/>
      <c r="AF585" s="208"/>
      <c r="AG585" s="208"/>
      <c r="AH585" s="208"/>
      <c r="AI585" s="208"/>
      <c r="AJ585" s="208"/>
      <c r="AK585" s="208"/>
      <c r="AL585" s="208"/>
      <c r="AM585" s="208"/>
      <c r="AN585" s="208"/>
      <c r="AO585" s="208"/>
      <c r="AP585" s="208"/>
      <c r="AQ585" s="208"/>
      <c r="AR585" s="208"/>
      <c r="AS585" s="208"/>
      <c r="AT585" s="208"/>
      <c r="AU585" s="208"/>
      <c r="AV585" s="208"/>
      <c r="AW585" s="208"/>
      <c r="AX585" s="208"/>
      <c r="AY585" s="208"/>
      <c r="AZ585" s="209"/>
      <c r="BA585" s="208"/>
      <c r="BB585" s="208"/>
      <c r="BC585" s="208"/>
      <c r="BD585" s="210"/>
      <c r="BE585" s="208"/>
      <c r="BF585" s="208"/>
      <c r="BG585" s="208"/>
      <c r="BH585" s="208"/>
      <c r="BI585" s="208"/>
      <c r="BJ585" s="208"/>
      <c r="BK585" s="208"/>
      <c r="BL585" s="208"/>
      <c r="BM585" s="208"/>
      <c r="BN585" s="208"/>
      <c r="BO585" s="208"/>
      <c r="BP585" s="208"/>
      <c r="BQ585" s="208"/>
      <c r="BR585" s="208"/>
      <c r="BS585" s="208"/>
      <c r="BT585" s="208"/>
      <c r="BU585" s="208"/>
      <c r="BV585" s="208"/>
      <c r="BW585" s="208"/>
      <c r="BX585" s="208"/>
      <c r="BY585" s="208"/>
    </row>
    <row r="586" spans="1:77">
      <c r="A586" s="227"/>
      <c r="B586" s="208"/>
      <c r="C586" s="248"/>
      <c r="D586" s="248"/>
      <c r="E586" s="208"/>
      <c r="F586" s="208"/>
      <c r="G586" s="208"/>
      <c r="H586" s="208"/>
      <c r="I586" s="208"/>
      <c r="J586" s="208"/>
      <c r="K586" s="208"/>
      <c r="L586" s="208"/>
      <c r="M586" s="208"/>
      <c r="N586" s="208"/>
      <c r="O586" s="208"/>
      <c r="P586" s="208"/>
      <c r="Q586" s="208"/>
      <c r="R586" s="208"/>
      <c r="S586" s="208"/>
      <c r="T586" s="208"/>
      <c r="U586" s="208"/>
      <c r="V586" s="208"/>
      <c r="W586" s="208"/>
      <c r="X586" s="208"/>
      <c r="Y586" s="208"/>
      <c r="Z586" s="208"/>
      <c r="AA586" s="208"/>
      <c r="AB586" s="208"/>
      <c r="AC586" s="208"/>
      <c r="AD586" s="208"/>
      <c r="AE586" s="208"/>
      <c r="AF586" s="208"/>
      <c r="AG586" s="208"/>
      <c r="AH586" s="208"/>
      <c r="AI586" s="208"/>
      <c r="AJ586" s="208"/>
      <c r="AK586" s="208"/>
      <c r="AL586" s="208"/>
      <c r="AM586" s="208"/>
      <c r="AN586" s="208"/>
      <c r="AO586" s="208"/>
      <c r="AP586" s="208"/>
      <c r="AQ586" s="208"/>
      <c r="AR586" s="208"/>
      <c r="AS586" s="208"/>
      <c r="AT586" s="208"/>
      <c r="AU586" s="208"/>
      <c r="AV586" s="208"/>
      <c r="AW586" s="208"/>
      <c r="AX586" s="208"/>
      <c r="AY586" s="208"/>
      <c r="AZ586" s="209"/>
      <c r="BA586" s="208"/>
      <c r="BB586" s="208"/>
      <c r="BC586" s="208"/>
      <c r="BD586" s="210"/>
      <c r="BE586" s="208"/>
      <c r="BF586" s="208"/>
      <c r="BG586" s="208"/>
      <c r="BH586" s="208"/>
      <c r="BI586" s="208"/>
      <c r="BJ586" s="208"/>
      <c r="BK586" s="208"/>
      <c r="BL586" s="208"/>
      <c r="BM586" s="208"/>
      <c r="BN586" s="208"/>
      <c r="BO586" s="208"/>
      <c r="BP586" s="208"/>
      <c r="BQ586" s="208"/>
      <c r="BR586" s="208"/>
      <c r="BS586" s="208"/>
      <c r="BT586" s="208"/>
      <c r="BU586" s="208"/>
      <c r="BV586" s="208"/>
      <c r="BW586" s="208"/>
      <c r="BX586" s="208"/>
      <c r="BY586" s="208"/>
    </row>
    <row r="587" spans="1:77">
      <c r="A587" s="227"/>
      <c r="B587" s="208"/>
      <c r="C587" s="248"/>
      <c r="D587" s="248"/>
      <c r="E587" s="208"/>
      <c r="F587" s="208"/>
      <c r="G587" s="208"/>
      <c r="H587" s="208"/>
      <c r="I587" s="208"/>
      <c r="J587" s="208"/>
      <c r="K587" s="208"/>
      <c r="L587" s="208"/>
      <c r="M587" s="208"/>
      <c r="N587" s="208"/>
      <c r="O587" s="208"/>
      <c r="P587" s="208"/>
      <c r="Q587" s="208"/>
      <c r="R587" s="208"/>
      <c r="S587" s="208"/>
      <c r="T587" s="208"/>
      <c r="U587" s="208"/>
      <c r="V587" s="208"/>
      <c r="W587" s="208"/>
      <c r="X587" s="208"/>
      <c r="Y587" s="208"/>
      <c r="Z587" s="208"/>
      <c r="AA587" s="208"/>
      <c r="AB587" s="208"/>
      <c r="AC587" s="208"/>
      <c r="AD587" s="208"/>
      <c r="AE587" s="208"/>
      <c r="AF587" s="208"/>
      <c r="AG587" s="208"/>
      <c r="AH587" s="208"/>
      <c r="AI587" s="208"/>
      <c r="AJ587" s="208"/>
      <c r="AK587" s="208"/>
      <c r="AL587" s="208"/>
      <c r="AM587" s="208"/>
      <c r="AN587" s="208"/>
      <c r="AO587" s="208"/>
      <c r="AP587" s="208"/>
      <c r="AQ587" s="208"/>
      <c r="AR587" s="208"/>
      <c r="AS587" s="208"/>
      <c r="AT587" s="208"/>
      <c r="AU587" s="208"/>
      <c r="AV587" s="208"/>
      <c r="AW587" s="208"/>
      <c r="AX587" s="208"/>
      <c r="AY587" s="208"/>
      <c r="AZ587" s="209"/>
      <c r="BA587" s="208"/>
      <c r="BB587" s="208"/>
      <c r="BC587" s="208"/>
      <c r="BD587" s="210"/>
      <c r="BE587" s="208"/>
      <c r="BF587" s="208"/>
      <c r="BG587" s="208"/>
      <c r="BH587" s="208"/>
      <c r="BI587" s="208"/>
      <c r="BJ587" s="208"/>
      <c r="BK587" s="208"/>
      <c r="BL587" s="208"/>
      <c r="BM587" s="208"/>
      <c r="BN587" s="208"/>
      <c r="BO587" s="208"/>
      <c r="BP587" s="208"/>
      <c r="BQ587" s="208"/>
      <c r="BR587" s="208"/>
      <c r="BS587" s="208"/>
      <c r="BT587" s="208"/>
      <c r="BU587" s="208"/>
      <c r="BV587" s="208"/>
      <c r="BW587" s="208"/>
      <c r="BX587" s="208"/>
      <c r="BY587" s="208"/>
    </row>
    <row r="588" spans="1:77">
      <c r="A588" s="227"/>
      <c r="B588" s="208"/>
      <c r="C588" s="248"/>
      <c r="D588" s="248"/>
      <c r="E588" s="208"/>
      <c r="F588" s="208"/>
      <c r="G588" s="208"/>
      <c r="H588" s="208"/>
      <c r="I588" s="208"/>
      <c r="J588" s="208"/>
      <c r="K588" s="208"/>
      <c r="L588" s="208"/>
      <c r="M588" s="208"/>
      <c r="N588" s="208"/>
      <c r="O588" s="208"/>
      <c r="P588" s="208"/>
      <c r="Q588" s="208"/>
      <c r="R588" s="208"/>
      <c r="S588" s="208"/>
      <c r="T588" s="208"/>
      <c r="U588" s="208"/>
      <c r="V588" s="208"/>
      <c r="W588" s="208"/>
      <c r="X588" s="208"/>
      <c r="Y588" s="208"/>
      <c r="Z588" s="208"/>
      <c r="AA588" s="208"/>
      <c r="AB588" s="208"/>
      <c r="AC588" s="208"/>
      <c r="AD588" s="208"/>
      <c r="AE588" s="208"/>
      <c r="AF588" s="208"/>
      <c r="AG588" s="208"/>
      <c r="AH588" s="208"/>
      <c r="AI588" s="208"/>
      <c r="AJ588" s="208"/>
      <c r="AK588" s="208"/>
      <c r="AL588" s="208"/>
      <c r="AM588" s="208"/>
      <c r="AN588" s="208"/>
      <c r="AO588" s="208"/>
      <c r="AP588" s="208"/>
      <c r="AQ588" s="208"/>
      <c r="AR588" s="208"/>
      <c r="AS588" s="208"/>
      <c r="AT588" s="208"/>
      <c r="AU588" s="208"/>
      <c r="AV588" s="208"/>
      <c r="AW588" s="208"/>
      <c r="AX588" s="208"/>
      <c r="AY588" s="208"/>
      <c r="AZ588" s="209"/>
      <c r="BA588" s="208"/>
      <c r="BB588" s="208"/>
      <c r="BC588" s="208"/>
      <c r="BD588" s="210"/>
      <c r="BE588" s="208"/>
      <c r="BF588" s="208"/>
      <c r="BG588" s="208"/>
      <c r="BH588" s="208"/>
      <c r="BI588" s="208"/>
      <c r="BJ588" s="208"/>
      <c r="BK588" s="208"/>
      <c r="BL588" s="208"/>
      <c r="BM588" s="208"/>
      <c r="BN588" s="208"/>
      <c r="BO588" s="208"/>
      <c r="BP588" s="208"/>
      <c r="BQ588" s="208"/>
      <c r="BR588" s="208"/>
      <c r="BS588" s="208"/>
      <c r="BT588" s="208"/>
      <c r="BU588" s="208"/>
      <c r="BV588" s="208"/>
      <c r="BW588" s="208"/>
      <c r="BX588" s="208"/>
      <c r="BY588" s="208"/>
    </row>
    <row r="589" spans="1:77">
      <c r="A589" s="227"/>
      <c r="B589" s="208"/>
      <c r="C589" s="248"/>
      <c r="D589" s="248"/>
      <c r="E589" s="208"/>
      <c r="F589" s="208"/>
      <c r="G589" s="208"/>
      <c r="H589" s="208"/>
      <c r="I589" s="208"/>
      <c r="J589" s="208"/>
      <c r="K589" s="208"/>
      <c r="L589" s="208"/>
      <c r="M589" s="208"/>
      <c r="N589" s="208"/>
      <c r="O589" s="208"/>
      <c r="P589" s="208"/>
      <c r="Q589" s="208"/>
      <c r="R589" s="208"/>
      <c r="S589" s="208"/>
      <c r="T589" s="208"/>
      <c r="U589" s="208"/>
      <c r="V589" s="208"/>
      <c r="W589" s="208"/>
      <c r="X589" s="208"/>
      <c r="Y589" s="208"/>
      <c r="Z589" s="208"/>
      <c r="AA589" s="208"/>
      <c r="AB589" s="208"/>
      <c r="AC589" s="208"/>
      <c r="AD589" s="208"/>
      <c r="AE589" s="208"/>
      <c r="AF589" s="208"/>
      <c r="AG589" s="208"/>
      <c r="AH589" s="208"/>
      <c r="AI589" s="208"/>
      <c r="AJ589" s="208"/>
      <c r="AK589" s="208"/>
      <c r="AL589" s="208"/>
      <c r="AM589" s="208"/>
      <c r="AN589" s="208"/>
      <c r="AO589" s="208"/>
      <c r="AP589" s="208"/>
      <c r="AQ589" s="208"/>
      <c r="AR589" s="208"/>
      <c r="AS589" s="208"/>
      <c r="AT589" s="208"/>
      <c r="AU589" s="208"/>
      <c r="AV589" s="208"/>
      <c r="AW589" s="208"/>
      <c r="AX589" s="208"/>
      <c r="AY589" s="208"/>
      <c r="AZ589" s="209"/>
      <c r="BA589" s="208"/>
      <c r="BB589" s="208"/>
      <c r="BC589" s="208"/>
      <c r="BD589" s="210"/>
      <c r="BE589" s="208"/>
      <c r="BF589" s="208"/>
      <c r="BG589" s="208"/>
      <c r="BH589" s="208"/>
      <c r="BI589" s="208"/>
      <c r="BJ589" s="208"/>
      <c r="BK589" s="208"/>
      <c r="BL589" s="208"/>
      <c r="BM589" s="208"/>
      <c r="BN589" s="208"/>
      <c r="BO589" s="208"/>
      <c r="BP589" s="208"/>
      <c r="BQ589" s="208"/>
      <c r="BR589" s="208"/>
      <c r="BS589" s="208"/>
      <c r="BT589" s="208"/>
      <c r="BU589" s="208"/>
      <c r="BV589" s="208"/>
      <c r="BW589" s="208"/>
      <c r="BX589" s="208"/>
      <c r="BY589" s="208"/>
    </row>
    <row r="590" spans="1:77">
      <c r="A590" s="227"/>
      <c r="B590" s="208"/>
      <c r="C590" s="248"/>
      <c r="D590" s="248"/>
      <c r="E590" s="208"/>
      <c r="F590" s="208"/>
      <c r="G590" s="208"/>
      <c r="H590" s="208"/>
      <c r="I590" s="208"/>
      <c r="J590" s="208"/>
      <c r="K590" s="208"/>
      <c r="L590" s="208"/>
      <c r="M590" s="208"/>
      <c r="N590" s="208"/>
      <c r="O590" s="208"/>
      <c r="P590" s="208"/>
      <c r="Q590" s="208"/>
      <c r="R590" s="208"/>
      <c r="S590" s="208"/>
      <c r="T590" s="208"/>
      <c r="U590" s="208"/>
      <c r="V590" s="208"/>
      <c r="W590" s="208"/>
      <c r="X590" s="208"/>
      <c r="Y590" s="208"/>
      <c r="Z590" s="208"/>
      <c r="AA590" s="208"/>
      <c r="AB590" s="208"/>
      <c r="AC590" s="208"/>
      <c r="AD590" s="208"/>
      <c r="AE590" s="208"/>
      <c r="AF590" s="208"/>
      <c r="AG590" s="208"/>
      <c r="AH590" s="208"/>
      <c r="AI590" s="208"/>
      <c r="AJ590" s="208"/>
      <c r="AK590" s="208"/>
      <c r="AL590" s="208"/>
      <c r="AM590" s="208"/>
      <c r="AN590" s="208"/>
      <c r="AO590" s="208"/>
      <c r="AP590" s="208"/>
      <c r="AQ590" s="208"/>
      <c r="AR590" s="208"/>
      <c r="AS590" s="208"/>
      <c r="AT590" s="208"/>
      <c r="AU590" s="208"/>
      <c r="AV590" s="208"/>
      <c r="AW590" s="208"/>
      <c r="AX590" s="208"/>
      <c r="AY590" s="208"/>
      <c r="AZ590" s="209"/>
      <c r="BA590" s="208"/>
      <c r="BB590" s="208"/>
      <c r="BC590" s="208"/>
      <c r="BD590" s="210"/>
      <c r="BE590" s="208"/>
      <c r="BF590" s="208"/>
      <c r="BG590" s="208"/>
      <c r="BH590" s="208"/>
      <c r="BI590" s="208"/>
      <c r="BJ590" s="208"/>
      <c r="BK590" s="208"/>
      <c r="BL590" s="208"/>
      <c r="BM590" s="208"/>
      <c r="BN590" s="208"/>
      <c r="BO590" s="208"/>
      <c r="BP590" s="208"/>
      <c r="BQ590" s="208"/>
      <c r="BR590" s="208"/>
      <c r="BS590" s="208"/>
      <c r="BT590" s="208"/>
      <c r="BU590" s="208"/>
      <c r="BV590" s="208"/>
      <c r="BW590" s="208"/>
      <c r="BX590" s="208"/>
      <c r="BY590" s="208"/>
    </row>
    <row r="591" spans="1:77">
      <c r="A591" s="227"/>
      <c r="B591" s="208"/>
      <c r="C591" s="248"/>
      <c r="D591" s="248"/>
      <c r="E591" s="208"/>
      <c r="F591" s="208"/>
      <c r="G591" s="208"/>
      <c r="H591" s="208"/>
      <c r="I591" s="208"/>
      <c r="J591" s="208"/>
      <c r="K591" s="208"/>
      <c r="L591" s="208"/>
      <c r="M591" s="208"/>
      <c r="N591" s="208"/>
      <c r="O591" s="208"/>
      <c r="P591" s="208"/>
      <c r="Q591" s="208"/>
      <c r="R591" s="208"/>
      <c r="S591" s="208"/>
      <c r="T591" s="208"/>
      <c r="U591" s="208"/>
      <c r="V591" s="208"/>
      <c r="W591" s="208"/>
      <c r="X591" s="208"/>
      <c r="Y591" s="208"/>
      <c r="Z591" s="208"/>
      <c r="AA591" s="208"/>
      <c r="AB591" s="208"/>
      <c r="AC591" s="208"/>
      <c r="AD591" s="208"/>
      <c r="AE591" s="208"/>
      <c r="AF591" s="208"/>
      <c r="AG591" s="208"/>
      <c r="AH591" s="208"/>
      <c r="AI591" s="208"/>
      <c r="AJ591" s="208"/>
      <c r="AK591" s="208"/>
      <c r="AL591" s="208"/>
      <c r="AM591" s="208"/>
      <c r="AN591" s="208"/>
      <c r="AO591" s="208"/>
      <c r="AP591" s="208"/>
      <c r="AQ591" s="208"/>
      <c r="AR591" s="208"/>
      <c r="AS591" s="208"/>
      <c r="AT591" s="208"/>
      <c r="AU591" s="208"/>
      <c r="AV591" s="208"/>
      <c r="AW591" s="208"/>
      <c r="AX591" s="208"/>
      <c r="AY591" s="208"/>
      <c r="AZ591" s="209"/>
      <c r="BA591" s="208"/>
      <c r="BB591" s="208"/>
      <c r="BC591" s="208"/>
      <c r="BD591" s="210"/>
      <c r="BE591" s="208"/>
      <c r="BF591" s="208"/>
      <c r="BG591" s="208"/>
      <c r="BH591" s="208"/>
      <c r="BI591" s="208"/>
      <c r="BJ591" s="208"/>
      <c r="BK591" s="208"/>
      <c r="BL591" s="208"/>
      <c r="BM591" s="208"/>
      <c r="BN591" s="208"/>
      <c r="BO591" s="208"/>
      <c r="BP591" s="208"/>
      <c r="BQ591" s="208"/>
      <c r="BR591" s="208"/>
      <c r="BS591" s="208"/>
      <c r="BT591" s="208"/>
      <c r="BU591" s="208"/>
      <c r="BV591" s="208"/>
      <c r="BW591" s="208"/>
      <c r="BX591" s="208"/>
      <c r="BY591" s="208"/>
    </row>
    <row r="592" spans="1:77">
      <c r="A592" s="227"/>
      <c r="B592" s="208"/>
      <c r="C592" s="248"/>
      <c r="D592" s="248"/>
      <c r="E592" s="208"/>
      <c r="F592" s="208"/>
      <c r="G592" s="208"/>
      <c r="H592" s="208"/>
      <c r="I592" s="208"/>
      <c r="J592" s="208"/>
      <c r="K592" s="208"/>
      <c r="L592" s="208"/>
      <c r="M592" s="208"/>
      <c r="N592" s="208"/>
      <c r="O592" s="208"/>
      <c r="P592" s="208"/>
      <c r="Q592" s="208"/>
      <c r="R592" s="208"/>
      <c r="S592" s="208"/>
      <c r="T592" s="208"/>
      <c r="U592" s="208"/>
      <c r="V592" s="208"/>
      <c r="W592" s="208"/>
      <c r="X592" s="208"/>
      <c r="Y592" s="208"/>
      <c r="Z592" s="208"/>
      <c r="AA592" s="208"/>
      <c r="AB592" s="208"/>
      <c r="AC592" s="208"/>
      <c r="AD592" s="208"/>
      <c r="AE592" s="208"/>
      <c r="AF592" s="208"/>
      <c r="AG592" s="208"/>
      <c r="AH592" s="208"/>
      <c r="AI592" s="208"/>
      <c r="AJ592" s="208"/>
      <c r="AK592" s="208"/>
      <c r="AL592" s="208"/>
      <c r="AM592" s="208"/>
      <c r="AN592" s="208"/>
      <c r="AO592" s="208"/>
      <c r="AP592" s="208"/>
      <c r="AQ592" s="208"/>
      <c r="AR592" s="208"/>
      <c r="AS592" s="208"/>
      <c r="AT592" s="208"/>
      <c r="AU592" s="208"/>
      <c r="AV592" s="208"/>
      <c r="AW592" s="208"/>
      <c r="AX592" s="208"/>
      <c r="AY592" s="208"/>
      <c r="AZ592" s="209"/>
      <c r="BA592" s="208"/>
      <c r="BB592" s="208"/>
      <c r="BC592" s="208"/>
      <c r="BD592" s="210"/>
      <c r="BE592" s="208"/>
      <c r="BF592" s="208"/>
      <c r="BG592" s="208"/>
      <c r="BH592" s="208"/>
      <c r="BI592" s="208"/>
      <c r="BJ592" s="208"/>
      <c r="BK592" s="208"/>
      <c r="BL592" s="208"/>
      <c r="BM592" s="208"/>
      <c r="BN592" s="208"/>
      <c r="BO592" s="208"/>
      <c r="BP592" s="208"/>
      <c r="BQ592" s="208"/>
      <c r="BR592" s="208"/>
      <c r="BS592" s="208"/>
      <c r="BT592" s="208"/>
      <c r="BU592" s="208"/>
      <c r="BV592" s="208"/>
      <c r="BW592" s="208"/>
      <c r="BX592" s="208"/>
      <c r="BY592" s="208"/>
    </row>
    <row r="593" spans="1:77">
      <c r="A593" s="227"/>
      <c r="B593" s="208"/>
      <c r="C593" s="248"/>
      <c r="D593" s="248"/>
      <c r="E593" s="208"/>
      <c r="F593" s="208"/>
      <c r="G593" s="208"/>
      <c r="H593" s="208"/>
      <c r="I593" s="208"/>
      <c r="J593" s="208"/>
      <c r="K593" s="208"/>
      <c r="L593" s="208"/>
      <c r="M593" s="208"/>
      <c r="N593" s="208"/>
      <c r="O593" s="208"/>
      <c r="P593" s="208"/>
      <c r="Q593" s="208"/>
      <c r="R593" s="208"/>
      <c r="S593" s="208"/>
      <c r="T593" s="208"/>
      <c r="U593" s="208"/>
      <c r="V593" s="208"/>
      <c r="W593" s="208"/>
      <c r="X593" s="208"/>
      <c r="Y593" s="208"/>
      <c r="Z593" s="208"/>
      <c r="AA593" s="208"/>
      <c r="AB593" s="208"/>
      <c r="AC593" s="208"/>
      <c r="AD593" s="208"/>
      <c r="AE593" s="208"/>
      <c r="AF593" s="208"/>
      <c r="AG593" s="208"/>
      <c r="AH593" s="208"/>
      <c r="AI593" s="208"/>
      <c r="AJ593" s="208"/>
      <c r="AK593" s="208"/>
      <c r="AL593" s="208"/>
      <c r="AM593" s="208"/>
      <c r="AN593" s="208"/>
      <c r="AO593" s="208"/>
      <c r="AP593" s="208"/>
      <c r="AQ593" s="208"/>
      <c r="AR593" s="208"/>
      <c r="AS593" s="208"/>
      <c r="AT593" s="208"/>
      <c r="AU593" s="208"/>
      <c r="AV593" s="208"/>
      <c r="AW593" s="208"/>
      <c r="AX593" s="208"/>
      <c r="AY593" s="208"/>
      <c r="AZ593" s="209"/>
      <c r="BA593" s="208"/>
      <c r="BB593" s="208"/>
      <c r="BC593" s="208"/>
      <c r="BD593" s="210"/>
      <c r="BE593" s="208"/>
      <c r="BF593" s="208"/>
      <c r="BG593" s="208"/>
      <c r="BH593" s="208"/>
      <c r="BI593" s="208"/>
      <c r="BJ593" s="208"/>
      <c r="BK593" s="208"/>
      <c r="BL593" s="208"/>
      <c r="BM593" s="208"/>
      <c r="BN593" s="208"/>
      <c r="BO593" s="208"/>
      <c r="BP593" s="208"/>
      <c r="BQ593" s="208"/>
      <c r="BR593" s="208"/>
      <c r="BS593" s="208"/>
      <c r="BT593" s="208"/>
      <c r="BU593" s="208"/>
      <c r="BV593" s="208"/>
      <c r="BW593" s="208"/>
      <c r="BX593" s="208"/>
      <c r="BY593" s="208"/>
    </row>
    <row r="594" spans="1:77">
      <c r="A594" s="227"/>
      <c r="B594" s="208"/>
      <c r="C594" s="248"/>
      <c r="D594" s="248"/>
      <c r="E594" s="208"/>
      <c r="F594" s="208"/>
      <c r="G594" s="208"/>
      <c r="H594" s="208"/>
      <c r="I594" s="208"/>
      <c r="J594" s="208"/>
      <c r="K594" s="208"/>
      <c r="L594" s="208"/>
      <c r="M594" s="208"/>
      <c r="N594" s="208"/>
      <c r="O594" s="208"/>
      <c r="P594" s="208"/>
      <c r="Q594" s="208"/>
      <c r="R594" s="208"/>
      <c r="S594" s="208"/>
      <c r="T594" s="208"/>
      <c r="U594" s="208"/>
      <c r="V594" s="208"/>
      <c r="W594" s="208"/>
      <c r="X594" s="208"/>
      <c r="Y594" s="208"/>
      <c r="Z594" s="208"/>
      <c r="AA594" s="208"/>
      <c r="AB594" s="208"/>
      <c r="AC594" s="208"/>
      <c r="AD594" s="208"/>
      <c r="AE594" s="208"/>
      <c r="AF594" s="208"/>
      <c r="AG594" s="208"/>
      <c r="AH594" s="208"/>
      <c r="AI594" s="208"/>
      <c r="AJ594" s="208"/>
      <c r="AK594" s="208"/>
      <c r="AL594" s="208"/>
      <c r="AM594" s="208"/>
      <c r="AN594" s="208"/>
      <c r="AO594" s="208"/>
      <c r="AP594" s="208"/>
      <c r="AQ594" s="208"/>
      <c r="AR594" s="208"/>
      <c r="AS594" s="208"/>
      <c r="AT594" s="208"/>
      <c r="AU594" s="208"/>
      <c r="AV594" s="208"/>
      <c r="AW594" s="208"/>
      <c r="AX594" s="208"/>
      <c r="AY594" s="208"/>
      <c r="AZ594" s="209"/>
      <c r="BA594" s="208"/>
      <c r="BB594" s="208"/>
      <c r="BC594" s="208"/>
      <c r="BD594" s="210"/>
      <c r="BE594" s="208"/>
      <c r="BF594" s="208"/>
      <c r="BG594" s="208"/>
      <c r="BH594" s="208"/>
      <c r="BI594" s="208"/>
      <c r="BJ594" s="208"/>
      <c r="BK594" s="208"/>
      <c r="BL594" s="208"/>
      <c r="BM594" s="208"/>
      <c r="BN594" s="208"/>
      <c r="BO594" s="208"/>
      <c r="BP594" s="208"/>
      <c r="BQ594" s="208"/>
      <c r="BR594" s="208"/>
      <c r="BS594" s="208"/>
      <c r="BT594" s="208"/>
      <c r="BU594" s="208"/>
      <c r="BV594" s="208"/>
      <c r="BW594" s="208"/>
      <c r="BX594" s="208"/>
      <c r="BY594" s="208"/>
    </row>
    <row r="595" spans="1:77">
      <c r="A595" s="227"/>
      <c r="B595" s="208"/>
      <c r="C595" s="248"/>
      <c r="D595" s="248"/>
      <c r="E595" s="208"/>
      <c r="F595" s="208"/>
      <c r="G595" s="208"/>
      <c r="H595" s="208"/>
      <c r="I595" s="208"/>
      <c r="J595" s="208"/>
      <c r="K595" s="208"/>
      <c r="L595" s="208"/>
      <c r="M595" s="208"/>
      <c r="N595" s="208"/>
      <c r="O595" s="208"/>
      <c r="P595" s="208"/>
      <c r="Q595" s="208"/>
      <c r="R595" s="208"/>
      <c r="S595" s="208"/>
      <c r="T595" s="208"/>
      <c r="U595" s="208"/>
      <c r="V595" s="208"/>
      <c r="W595" s="208"/>
      <c r="X595" s="208"/>
      <c r="Y595" s="208"/>
      <c r="Z595" s="208"/>
      <c r="AA595" s="208"/>
      <c r="AB595" s="208"/>
      <c r="AC595" s="208"/>
      <c r="AD595" s="208"/>
      <c r="AE595" s="208"/>
      <c r="AF595" s="208"/>
      <c r="AG595" s="208"/>
      <c r="AH595" s="208"/>
      <c r="AI595" s="208"/>
      <c r="AJ595" s="208"/>
      <c r="AK595" s="208"/>
      <c r="AL595" s="208"/>
      <c r="AM595" s="208"/>
      <c r="AN595" s="208"/>
      <c r="AO595" s="208"/>
      <c r="AP595" s="208"/>
      <c r="AQ595" s="208"/>
      <c r="AR595" s="208"/>
      <c r="AS595" s="208"/>
      <c r="AT595" s="208"/>
      <c r="AU595" s="208"/>
      <c r="AV595" s="208"/>
      <c r="AW595" s="208"/>
      <c r="AX595" s="208"/>
      <c r="AY595" s="208"/>
      <c r="AZ595" s="209"/>
      <c r="BA595" s="208"/>
      <c r="BB595" s="208"/>
      <c r="BC595" s="208"/>
      <c r="BD595" s="210"/>
      <c r="BE595" s="208"/>
      <c r="BF595" s="208"/>
      <c r="BG595" s="208"/>
      <c r="BH595" s="208"/>
      <c r="BI595" s="208"/>
      <c r="BJ595" s="208"/>
      <c r="BK595" s="208"/>
      <c r="BL595" s="208"/>
      <c r="BM595" s="208"/>
      <c r="BN595" s="208"/>
      <c r="BO595" s="208"/>
      <c r="BP595" s="208"/>
      <c r="BQ595" s="208"/>
      <c r="BR595" s="208"/>
      <c r="BS595" s="208"/>
      <c r="BT595" s="208"/>
      <c r="BU595" s="208"/>
      <c r="BV595" s="208"/>
      <c r="BW595" s="208"/>
      <c r="BX595" s="208"/>
      <c r="BY595" s="208"/>
    </row>
    <row r="596" spans="1:77">
      <c r="A596" s="227"/>
      <c r="B596" s="208"/>
      <c r="C596" s="248"/>
      <c r="D596" s="248"/>
      <c r="E596" s="208"/>
      <c r="F596" s="208"/>
      <c r="G596" s="208"/>
      <c r="H596" s="208"/>
      <c r="I596" s="208"/>
      <c r="J596" s="208"/>
      <c r="K596" s="208"/>
      <c r="L596" s="208"/>
      <c r="M596" s="208"/>
      <c r="N596" s="208"/>
      <c r="O596" s="208"/>
      <c r="P596" s="208"/>
      <c r="Q596" s="208"/>
      <c r="R596" s="208"/>
      <c r="S596" s="208"/>
      <c r="T596" s="208"/>
      <c r="U596" s="208"/>
      <c r="V596" s="208"/>
      <c r="W596" s="208"/>
      <c r="X596" s="208"/>
      <c r="Y596" s="208"/>
      <c r="Z596" s="208"/>
      <c r="AA596" s="208"/>
      <c r="AB596" s="208"/>
      <c r="AC596" s="208"/>
      <c r="AD596" s="208"/>
      <c r="AE596" s="208"/>
      <c r="AF596" s="208"/>
      <c r="AG596" s="208"/>
      <c r="AH596" s="208"/>
      <c r="AI596" s="208"/>
      <c r="AJ596" s="208"/>
      <c r="AK596" s="208"/>
      <c r="AL596" s="208"/>
      <c r="AM596" s="208"/>
      <c r="AN596" s="208"/>
      <c r="AO596" s="208"/>
      <c r="AP596" s="208"/>
      <c r="AQ596" s="208"/>
      <c r="AR596" s="208"/>
      <c r="AS596" s="208"/>
      <c r="AT596" s="208"/>
      <c r="AU596" s="208"/>
      <c r="AV596" s="208"/>
      <c r="AW596" s="208"/>
      <c r="AX596" s="208"/>
      <c r="AY596" s="208"/>
      <c r="AZ596" s="209"/>
      <c r="BA596" s="208"/>
      <c r="BB596" s="208"/>
      <c r="BC596" s="208"/>
      <c r="BD596" s="210"/>
      <c r="BE596" s="208"/>
      <c r="BF596" s="208"/>
      <c r="BG596" s="208"/>
      <c r="BH596" s="208"/>
      <c r="BI596" s="208"/>
      <c r="BJ596" s="208"/>
      <c r="BK596" s="208"/>
      <c r="BL596" s="208"/>
      <c r="BM596" s="208"/>
      <c r="BN596" s="208"/>
      <c r="BO596" s="208"/>
      <c r="BP596" s="208"/>
      <c r="BQ596" s="208"/>
      <c r="BR596" s="208"/>
      <c r="BS596" s="208"/>
      <c r="BT596" s="208"/>
      <c r="BU596" s="208"/>
      <c r="BV596" s="208"/>
      <c r="BW596" s="208"/>
      <c r="BX596" s="208"/>
      <c r="BY596" s="208"/>
    </row>
    <row r="597" spans="1:77">
      <c r="A597" s="227"/>
      <c r="B597" s="208"/>
      <c r="C597" s="248"/>
      <c r="D597" s="248"/>
      <c r="E597" s="208"/>
      <c r="F597" s="208"/>
      <c r="G597" s="208"/>
      <c r="H597" s="208"/>
      <c r="I597" s="208"/>
      <c r="J597" s="208"/>
      <c r="K597" s="208"/>
      <c r="L597" s="208"/>
      <c r="M597" s="208"/>
      <c r="N597" s="208"/>
      <c r="O597" s="208"/>
      <c r="P597" s="208"/>
      <c r="Q597" s="208"/>
      <c r="R597" s="208"/>
      <c r="S597" s="208"/>
      <c r="T597" s="208"/>
      <c r="U597" s="208"/>
      <c r="V597" s="208"/>
      <c r="W597" s="208"/>
      <c r="X597" s="208"/>
      <c r="Y597" s="208"/>
      <c r="Z597" s="208"/>
      <c r="AA597" s="208"/>
      <c r="AB597" s="208"/>
      <c r="AC597" s="208"/>
      <c r="AD597" s="208"/>
      <c r="AE597" s="208"/>
      <c r="AF597" s="208"/>
      <c r="AG597" s="208"/>
      <c r="AH597" s="208"/>
      <c r="AI597" s="208"/>
      <c r="AJ597" s="208"/>
      <c r="AK597" s="208"/>
      <c r="AL597" s="208"/>
      <c r="AM597" s="208"/>
      <c r="AN597" s="208"/>
      <c r="AO597" s="208"/>
      <c r="AP597" s="208"/>
      <c r="AQ597" s="208"/>
      <c r="AR597" s="208"/>
      <c r="AS597" s="208"/>
      <c r="AT597" s="208"/>
      <c r="AU597" s="208"/>
      <c r="AV597" s="208"/>
      <c r="AW597" s="208"/>
      <c r="AX597" s="208"/>
      <c r="AY597" s="208"/>
      <c r="AZ597" s="209"/>
      <c r="BA597" s="208"/>
      <c r="BB597" s="208"/>
      <c r="BC597" s="208"/>
      <c r="BD597" s="210"/>
      <c r="BE597" s="208"/>
      <c r="BF597" s="208"/>
      <c r="BG597" s="208"/>
      <c r="BH597" s="208"/>
      <c r="BI597" s="208"/>
      <c r="BJ597" s="208"/>
      <c r="BK597" s="208"/>
      <c r="BL597" s="208"/>
      <c r="BM597" s="208"/>
      <c r="BN597" s="208"/>
      <c r="BO597" s="208"/>
      <c r="BP597" s="208"/>
      <c r="BQ597" s="208"/>
      <c r="BR597" s="208"/>
      <c r="BS597" s="208"/>
      <c r="BT597" s="208"/>
      <c r="BU597" s="208"/>
      <c r="BV597" s="208"/>
      <c r="BW597" s="208"/>
      <c r="BX597" s="208"/>
      <c r="BY597" s="208"/>
    </row>
    <row r="598" spans="1:77">
      <c r="A598" s="227"/>
      <c r="B598" s="208"/>
      <c r="C598" s="248"/>
      <c r="D598" s="248"/>
      <c r="E598" s="208"/>
      <c r="F598" s="208"/>
      <c r="G598" s="208"/>
      <c r="H598" s="208"/>
      <c r="I598" s="208"/>
      <c r="J598" s="208"/>
      <c r="K598" s="208"/>
      <c r="L598" s="208"/>
      <c r="M598" s="208"/>
      <c r="N598" s="208"/>
      <c r="O598" s="208"/>
      <c r="P598" s="208"/>
      <c r="Q598" s="208"/>
      <c r="R598" s="208"/>
      <c r="S598" s="208"/>
      <c r="T598" s="208"/>
      <c r="U598" s="208"/>
      <c r="V598" s="208"/>
      <c r="W598" s="208"/>
      <c r="X598" s="208"/>
      <c r="Y598" s="208"/>
      <c r="Z598" s="208"/>
      <c r="AA598" s="208"/>
      <c r="AB598" s="208"/>
      <c r="AC598" s="208"/>
      <c r="AD598" s="208"/>
      <c r="AE598" s="208"/>
      <c r="AF598" s="208"/>
      <c r="AG598" s="208"/>
      <c r="AH598" s="208"/>
      <c r="AI598" s="208"/>
      <c r="AJ598" s="208"/>
      <c r="AK598" s="208"/>
      <c r="AL598" s="208"/>
      <c r="AM598" s="208"/>
      <c r="AN598" s="208"/>
      <c r="AO598" s="208"/>
      <c r="AP598" s="208"/>
      <c r="AQ598" s="208"/>
      <c r="AR598" s="208"/>
      <c r="AS598" s="208"/>
      <c r="AT598" s="208"/>
      <c r="AU598" s="208"/>
      <c r="AV598" s="208"/>
      <c r="AW598" s="208"/>
      <c r="AX598" s="208"/>
      <c r="AY598" s="208"/>
      <c r="AZ598" s="209"/>
      <c r="BA598" s="208"/>
      <c r="BB598" s="208"/>
      <c r="BC598" s="208"/>
      <c r="BD598" s="210"/>
      <c r="BE598" s="208"/>
      <c r="BF598" s="208"/>
      <c r="BG598" s="208"/>
      <c r="BH598" s="208"/>
      <c r="BI598" s="208"/>
      <c r="BJ598" s="208"/>
      <c r="BK598" s="208"/>
      <c r="BL598" s="208"/>
      <c r="BM598" s="208"/>
      <c r="BN598" s="208"/>
      <c r="BO598" s="208"/>
      <c r="BP598" s="208"/>
      <c r="BQ598" s="208"/>
      <c r="BR598" s="208"/>
      <c r="BS598" s="208"/>
      <c r="BT598" s="208"/>
      <c r="BU598" s="208"/>
      <c r="BV598" s="208"/>
      <c r="BW598" s="208"/>
      <c r="BX598" s="208"/>
      <c r="BY598" s="208"/>
    </row>
    <row r="599" spans="1:77">
      <c r="A599" s="227"/>
      <c r="B599" s="208"/>
      <c r="C599" s="248"/>
      <c r="D599" s="248"/>
      <c r="E599" s="208"/>
      <c r="F599" s="208"/>
      <c r="G599" s="208"/>
      <c r="H599" s="208"/>
      <c r="I599" s="208"/>
      <c r="J599" s="208"/>
      <c r="K599" s="208"/>
      <c r="L599" s="208"/>
      <c r="M599" s="208"/>
      <c r="N599" s="208"/>
      <c r="O599" s="208"/>
      <c r="P599" s="208"/>
      <c r="Q599" s="208"/>
      <c r="R599" s="208"/>
      <c r="S599" s="208"/>
      <c r="T599" s="208"/>
      <c r="U599" s="208"/>
      <c r="V599" s="208"/>
      <c r="W599" s="208"/>
      <c r="X599" s="208"/>
      <c r="Y599" s="208"/>
      <c r="Z599" s="208"/>
      <c r="AA599" s="208"/>
      <c r="AB599" s="208"/>
      <c r="AC599" s="208"/>
      <c r="AD599" s="208"/>
      <c r="AE599" s="208"/>
      <c r="AF599" s="208"/>
      <c r="AG599" s="208"/>
      <c r="AH599" s="208"/>
      <c r="AI599" s="208"/>
      <c r="AJ599" s="208"/>
      <c r="AK599" s="208"/>
      <c r="AL599" s="208"/>
      <c r="AM599" s="208"/>
      <c r="AN599" s="208"/>
      <c r="AO599" s="208"/>
      <c r="AP599" s="208"/>
      <c r="AQ599" s="208"/>
      <c r="AR599" s="208"/>
      <c r="AS599" s="208"/>
      <c r="AT599" s="208"/>
      <c r="AU599" s="208"/>
      <c r="AV599" s="208"/>
      <c r="AW599" s="208"/>
      <c r="AX599" s="208"/>
      <c r="AY599" s="208"/>
      <c r="AZ599" s="209"/>
      <c r="BA599" s="208"/>
      <c r="BB599" s="208"/>
      <c r="BC599" s="208"/>
      <c r="BD599" s="210"/>
      <c r="BE599" s="208"/>
      <c r="BF599" s="208"/>
      <c r="BG599" s="208"/>
      <c r="BH599" s="208"/>
      <c r="BI599" s="208"/>
      <c r="BJ599" s="208"/>
      <c r="BK599" s="208"/>
      <c r="BL599" s="208"/>
      <c r="BM599" s="208"/>
      <c r="BN599" s="208"/>
      <c r="BO599" s="208"/>
      <c r="BP599" s="208"/>
      <c r="BQ599" s="208"/>
      <c r="BR599" s="208"/>
      <c r="BS599" s="208"/>
      <c r="BT599" s="208"/>
      <c r="BU599" s="208"/>
      <c r="BV599" s="208"/>
      <c r="BW599" s="208"/>
      <c r="BX599" s="208"/>
      <c r="BY599" s="208"/>
    </row>
    <row r="600" spans="1:77">
      <c r="A600" s="227"/>
      <c r="B600" s="208"/>
      <c r="C600" s="248"/>
      <c r="D600" s="248"/>
      <c r="E600" s="208"/>
      <c r="F600" s="208"/>
      <c r="G600" s="208"/>
      <c r="H600" s="208"/>
      <c r="I600" s="208"/>
      <c r="J600" s="208"/>
      <c r="K600" s="208"/>
      <c r="L600" s="208"/>
      <c r="M600" s="208"/>
      <c r="N600" s="208"/>
      <c r="O600" s="208"/>
      <c r="P600" s="208"/>
      <c r="Q600" s="208"/>
      <c r="R600" s="208"/>
      <c r="S600" s="208"/>
      <c r="T600" s="208"/>
      <c r="U600" s="208"/>
      <c r="V600" s="208"/>
      <c r="W600" s="208"/>
      <c r="X600" s="208"/>
      <c r="Y600" s="208"/>
      <c r="Z600" s="208"/>
      <c r="AA600" s="208"/>
      <c r="AB600" s="208"/>
      <c r="AC600" s="208"/>
      <c r="AD600" s="208"/>
      <c r="AE600" s="208"/>
      <c r="AF600" s="208"/>
      <c r="AG600" s="208"/>
      <c r="AH600" s="208"/>
      <c r="AI600" s="208"/>
      <c r="AJ600" s="208"/>
      <c r="AK600" s="208"/>
      <c r="AL600" s="208"/>
      <c r="AM600" s="208"/>
      <c r="AN600" s="208"/>
      <c r="AO600" s="208"/>
      <c r="AP600" s="208"/>
      <c r="AQ600" s="208"/>
      <c r="AR600" s="208"/>
      <c r="AS600" s="208"/>
      <c r="AT600" s="208"/>
      <c r="AU600" s="208"/>
      <c r="AV600" s="208"/>
      <c r="AW600" s="208"/>
      <c r="AX600" s="208"/>
      <c r="AY600" s="208"/>
      <c r="AZ600" s="209"/>
      <c r="BA600" s="208"/>
      <c r="BB600" s="208"/>
      <c r="BC600" s="208"/>
      <c r="BD600" s="210"/>
      <c r="BE600" s="208"/>
      <c r="BF600" s="208"/>
      <c r="BG600" s="208"/>
      <c r="BH600" s="208"/>
      <c r="BI600" s="208"/>
      <c r="BJ600" s="208"/>
      <c r="BK600" s="208"/>
      <c r="BL600" s="208"/>
      <c r="BM600" s="208"/>
      <c r="BN600" s="208"/>
      <c r="BO600" s="208"/>
      <c r="BP600" s="208"/>
      <c r="BQ600" s="208"/>
      <c r="BR600" s="208"/>
      <c r="BS600" s="208"/>
      <c r="BT600" s="208"/>
      <c r="BU600" s="208"/>
      <c r="BV600" s="208"/>
      <c r="BW600" s="208"/>
      <c r="BX600" s="208"/>
      <c r="BY600" s="208"/>
    </row>
    <row r="601" spans="1:77">
      <c r="A601" s="227"/>
      <c r="B601" s="208"/>
      <c r="C601" s="248"/>
      <c r="D601" s="248"/>
      <c r="E601" s="208"/>
      <c r="F601" s="208"/>
      <c r="G601" s="208"/>
      <c r="H601" s="208"/>
      <c r="I601" s="208"/>
      <c r="J601" s="208"/>
      <c r="K601" s="208"/>
      <c r="L601" s="208"/>
      <c r="M601" s="208"/>
      <c r="N601" s="208"/>
      <c r="O601" s="208"/>
      <c r="P601" s="208"/>
      <c r="Q601" s="208"/>
      <c r="R601" s="208"/>
      <c r="S601" s="208"/>
      <c r="T601" s="208"/>
      <c r="U601" s="208"/>
      <c r="V601" s="208"/>
      <c r="W601" s="208"/>
      <c r="X601" s="208"/>
      <c r="Y601" s="208"/>
      <c r="Z601" s="208"/>
      <c r="AA601" s="208"/>
      <c r="AB601" s="208"/>
      <c r="AC601" s="208"/>
      <c r="AD601" s="208"/>
      <c r="AE601" s="208"/>
      <c r="AF601" s="208"/>
      <c r="AG601" s="208"/>
      <c r="AH601" s="208"/>
      <c r="AI601" s="208"/>
      <c r="AJ601" s="208"/>
      <c r="AK601" s="208"/>
      <c r="AL601" s="208"/>
      <c r="AM601" s="208"/>
      <c r="AN601" s="208"/>
      <c r="AO601" s="208"/>
      <c r="AP601" s="208"/>
      <c r="AQ601" s="208"/>
      <c r="AR601" s="208"/>
      <c r="AS601" s="208"/>
      <c r="AT601" s="208"/>
      <c r="AU601" s="208"/>
      <c r="AV601" s="208"/>
      <c r="AW601" s="208"/>
      <c r="AX601" s="208"/>
      <c r="AY601" s="208"/>
      <c r="AZ601" s="209"/>
      <c r="BA601" s="208"/>
      <c r="BB601" s="208"/>
      <c r="BC601" s="208"/>
      <c r="BD601" s="210"/>
      <c r="BE601" s="208"/>
      <c r="BF601" s="208"/>
      <c r="BG601" s="208"/>
      <c r="BH601" s="208"/>
      <c r="BI601" s="208"/>
      <c r="BJ601" s="208"/>
      <c r="BK601" s="208"/>
      <c r="BL601" s="208"/>
      <c r="BM601" s="208"/>
      <c r="BN601" s="208"/>
      <c r="BO601" s="208"/>
      <c r="BP601" s="208"/>
      <c r="BQ601" s="208"/>
      <c r="BR601" s="208"/>
      <c r="BS601" s="208"/>
      <c r="BT601" s="208"/>
      <c r="BU601" s="208"/>
      <c r="BV601" s="208"/>
      <c r="BW601" s="208"/>
      <c r="BX601" s="208"/>
      <c r="BY601" s="208"/>
    </row>
    <row r="602" spans="1:77">
      <c r="A602" s="227"/>
      <c r="B602" s="208"/>
      <c r="C602" s="248"/>
      <c r="D602" s="248"/>
      <c r="E602" s="208"/>
      <c r="F602" s="208"/>
      <c r="G602" s="208"/>
      <c r="H602" s="208"/>
      <c r="I602" s="208"/>
      <c r="J602" s="208"/>
      <c r="K602" s="208"/>
      <c r="L602" s="208"/>
      <c r="M602" s="208"/>
      <c r="N602" s="208"/>
      <c r="O602" s="208"/>
      <c r="P602" s="208"/>
      <c r="Q602" s="208"/>
      <c r="R602" s="208"/>
      <c r="S602" s="208"/>
      <c r="T602" s="208"/>
      <c r="U602" s="208"/>
      <c r="V602" s="208"/>
      <c r="W602" s="208"/>
      <c r="X602" s="208"/>
      <c r="Y602" s="208"/>
      <c r="Z602" s="208"/>
      <c r="AA602" s="208"/>
      <c r="AB602" s="208"/>
      <c r="AC602" s="208"/>
      <c r="AD602" s="208"/>
      <c r="AE602" s="208"/>
      <c r="AF602" s="208"/>
      <c r="AG602" s="208"/>
      <c r="AH602" s="208"/>
      <c r="AI602" s="208"/>
      <c r="AJ602" s="208"/>
      <c r="AK602" s="208"/>
      <c r="AL602" s="208"/>
      <c r="AM602" s="208"/>
      <c r="AN602" s="208"/>
      <c r="AO602" s="208"/>
      <c r="AP602" s="208"/>
      <c r="AQ602" s="208"/>
      <c r="AR602" s="208"/>
      <c r="AS602" s="208"/>
      <c r="AT602" s="208"/>
      <c r="AU602" s="208"/>
      <c r="AV602" s="208"/>
      <c r="AW602" s="208"/>
      <c r="AX602" s="208"/>
      <c r="AY602" s="208"/>
      <c r="AZ602" s="209"/>
      <c r="BA602" s="208"/>
      <c r="BB602" s="208"/>
      <c r="BC602" s="208"/>
      <c r="BD602" s="210"/>
      <c r="BE602" s="208"/>
      <c r="BF602" s="208"/>
      <c r="BG602" s="208"/>
      <c r="BH602" s="208"/>
      <c r="BI602" s="208"/>
      <c r="BJ602" s="208"/>
      <c r="BK602" s="208"/>
      <c r="BL602" s="208"/>
      <c r="BM602" s="208"/>
      <c r="BN602" s="208"/>
      <c r="BO602" s="208"/>
      <c r="BP602" s="208"/>
      <c r="BQ602" s="208"/>
      <c r="BR602" s="208"/>
      <c r="BS602" s="208"/>
      <c r="BT602" s="208"/>
      <c r="BU602" s="208"/>
      <c r="BV602" s="208"/>
      <c r="BW602" s="208"/>
      <c r="BX602" s="208"/>
      <c r="BY602" s="208"/>
    </row>
    <row r="603" spans="1:77">
      <c r="A603" s="227"/>
      <c r="B603" s="208"/>
      <c r="C603" s="248"/>
      <c r="D603" s="248"/>
      <c r="E603" s="208"/>
      <c r="F603" s="208"/>
      <c r="G603" s="208"/>
      <c r="H603" s="208"/>
      <c r="I603" s="208"/>
      <c r="J603" s="208"/>
      <c r="K603" s="208"/>
      <c r="L603" s="208"/>
      <c r="M603" s="208"/>
      <c r="N603" s="208"/>
      <c r="O603" s="208"/>
      <c r="P603" s="208"/>
      <c r="Q603" s="208"/>
      <c r="R603" s="208"/>
      <c r="S603" s="208"/>
      <c r="T603" s="208"/>
      <c r="U603" s="208"/>
      <c r="V603" s="208"/>
      <c r="W603" s="208"/>
      <c r="X603" s="208"/>
      <c r="Y603" s="208"/>
      <c r="Z603" s="208"/>
      <c r="AA603" s="208"/>
      <c r="AB603" s="208"/>
      <c r="AC603" s="208"/>
      <c r="AD603" s="208"/>
      <c r="AE603" s="208"/>
      <c r="AF603" s="208"/>
      <c r="AG603" s="208"/>
      <c r="AH603" s="208"/>
      <c r="AI603" s="208"/>
      <c r="AJ603" s="208"/>
      <c r="AK603" s="208"/>
      <c r="AL603" s="208"/>
      <c r="AM603" s="208"/>
      <c r="AN603" s="208"/>
      <c r="AO603" s="208"/>
      <c r="AP603" s="208"/>
      <c r="AQ603" s="208"/>
      <c r="AR603" s="208"/>
      <c r="AS603" s="208"/>
      <c r="AT603" s="208"/>
      <c r="AU603" s="208"/>
      <c r="AV603" s="208"/>
      <c r="AW603" s="208"/>
      <c r="AX603" s="208"/>
      <c r="AY603" s="208"/>
      <c r="AZ603" s="209"/>
      <c r="BA603" s="208"/>
      <c r="BB603" s="208"/>
      <c r="BC603" s="208"/>
      <c r="BD603" s="210"/>
      <c r="BE603" s="208"/>
      <c r="BF603" s="208"/>
      <c r="BG603" s="208"/>
      <c r="BH603" s="208"/>
      <c r="BI603" s="208"/>
      <c r="BJ603" s="208"/>
      <c r="BK603" s="208"/>
      <c r="BL603" s="208"/>
      <c r="BM603" s="208"/>
      <c r="BN603" s="208"/>
      <c r="BO603" s="208"/>
      <c r="BP603" s="208"/>
      <c r="BQ603" s="208"/>
      <c r="BR603" s="208"/>
      <c r="BS603" s="208"/>
      <c r="BT603" s="208"/>
      <c r="BU603" s="208"/>
      <c r="BV603" s="208"/>
      <c r="BW603" s="208"/>
      <c r="BX603" s="208"/>
      <c r="BY603" s="208"/>
    </row>
    <row r="604" spans="1:77">
      <c r="A604" s="227"/>
      <c r="B604" s="208"/>
      <c r="C604" s="248"/>
      <c r="D604" s="248"/>
      <c r="E604" s="208"/>
      <c r="F604" s="208"/>
      <c r="G604" s="208"/>
      <c r="H604" s="208"/>
      <c r="I604" s="208"/>
      <c r="J604" s="208"/>
      <c r="K604" s="208"/>
      <c r="L604" s="208"/>
      <c r="M604" s="208"/>
      <c r="N604" s="208"/>
      <c r="O604" s="208"/>
      <c r="P604" s="208"/>
      <c r="Q604" s="208"/>
      <c r="R604" s="208"/>
      <c r="S604" s="208"/>
      <c r="T604" s="208"/>
      <c r="U604" s="208"/>
      <c r="V604" s="208"/>
      <c r="W604" s="208"/>
      <c r="X604" s="208"/>
      <c r="Y604" s="208"/>
      <c r="Z604" s="208"/>
      <c r="AA604" s="208"/>
      <c r="AB604" s="208"/>
      <c r="AC604" s="208"/>
      <c r="AD604" s="208"/>
      <c r="AE604" s="208"/>
      <c r="AF604" s="208"/>
      <c r="AG604" s="208"/>
      <c r="AH604" s="208"/>
      <c r="AI604" s="208"/>
      <c r="AJ604" s="208"/>
      <c r="AK604" s="208"/>
      <c r="AL604" s="208"/>
      <c r="AM604" s="208"/>
      <c r="AN604" s="208"/>
      <c r="AO604" s="208"/>
      <c r="AP604" s="208"/>
      <c r="AQ604" s="208"/>
      <c r="AR604" s="208"/>
      <c r="AS604" s="208"/>
      <c r="AT604" s="208"/>
      <c r="AU604" s="208"/>
      <c r="AV604" s="208"/>
      <c r="AW604" s="208"/>
      <c r="AX604" s="208"/>
      <c r="AY604" s="208"/>
      <c r="AZ604" s="209"/>
      <c r="BA604" s="208"/>
      <c r="BB604" s="208"/>
      <c r="BC604" s="208"/>
      <c r="BD604" s="210"/>
      <c r="BE604" s="208"/>
      <c r="BF604" s="208"/>
      <c r="BG604" s="208"/>
      <c r="BH604" s="208"/>
      <c r="BI604" s="208"/>
      <c r="BJ604" s="208"/>
      <c r="BK604" s="208"/>
      <c r="BL604" s="208"/>
      <c r="BM604" s="208"/>
      <c r="BN604" s="208"/>
      <c r="BO604" s="208"/>
      <c r="BP604" s="208"/>
      <c r="BQ604" s="208"/>
      <c r="BR604" s="208"/>
      <c r="BS604" s="208"/>
      <c r="BT604" s="208"/>
      <c r="BU604" s="208"/>
      <c r="BV604" s="208"/>
      <c r="BW604" s="208"/>
      <c r="BX604" s="208"/>
      <c r="BY604" s="208"/>
    </row>
    <row r="605" spans="1:77">
      <c r="A605" s="227"/>
      <c r="B605" s="208"/>
      <c r="C605" s="248"/>
      <c r="D605" s="248"/>
      <c r="E605" s="208"/>
      <c r="F605" s="208"/>
      <c r="G605" s="208"/>
      <c r="H605" s="208"/>
      <c r="I605" s="208"/>
      <c r="J605" s="208"/>
      <c r="K605" s="208"/>
      <c r="L605" s="208"/>
      <c r="M605" s="208"/>
      <c r="N605" s="208"/>
      <c r="O605" s="208"/>
      <c r="P605" s="208"/>
      <c r="Q605" s="208"/>
      <c r="R605" s="208"/>
      <c r="S605" s="208"/>
      <c r="T605" s="208"/>
      <c r="U605" s="208"/>
      <c r="V605" s="208"/>
      <c r="W605" s="208"/>
      <c r="X605" s="208"/>
      <c r="Y605" s="208"/>
      <c r="Z605" s="208"/>
      <c r="AA605" s="208"/>
      <c r="AB605" s="208"/>
      <c r="AC605" s="208"/>
      <c r="AD605" s="208"/>
      <c r="AE605" s="208"/>
      <c r="AF605" s="208"/>
      <c r="AG605" s="208"/>
      <c r="AH605" s="208"/>
      <c r="AI605" s="208"/>
      <c r="AJ605" s="208"/>
      <c r="AK605" s="208"/>
      <c r="AL605" s="208"/>
      <c r="AM605" s="208"/>
      <c r="AN605" s="208"/>
      <c r="AO605" s="208"/>
      <c r="AP605" s="208"/>
      <c r="AQ605" s="208"/>
      <c r="AR605" s="208"/>
      <c r="AS605" s="208"/>
      <c r="AT605" s="208"/>
      <c r="AU605" s="208"/>
      <c r="AV605" s="208"/>
      <c r="AW605" s="208"/>
      <c r="AX605" s="208"/>
      <c r="AY605" s="208"/>
      <c r="AZ605" s="209"/>
      <c r="BA605" s="208"/>
      <c r="BB605" s="208"/>
      <c r="BC605" s="208"/>
      <c r="BD605" s="210"/>
      <c r="BE605" s="208"/>
      <c r="BF605" s="208"/>
      <c r="BG605" s="208"/>
      <c r="BH605" s="208"/>
      <c r="BI605" s="208"/>
      <c r="BJ605" s="208"/>
      <c r="BK605" s="208"/>
      <c r="BL605" s="208"/>
      <c r="BM605" s="208"/>
      <c r="BN605" s="208"/>
      <c r="BO605" s="208"/>
      <c r="BP605" s="208"/>
      <c r="BQ605" s="208"/>
      <c r="BR605" s="208"/>
      <c r="BS605" s="208"/>
      <c r="BT605" s="208"/>
      <c r="BU605" s="208"/>
      <c r="BV605" s="208"/>
      <c r="BW605" s="208"/>
      <c r="BX605" s="208"/>
      <c r="BY605" s="208"/>
    </row>
    <row r="606" spans="1:77">
      <c r="A606" s="227"/>
      <c r="B606" s="208"/>
      <c r="C606" s="248"/>
      <c r="D606" s="248"/>
      <c r="E606" s="208"/>
      <c r="F606" s="208"/>
      <c r="G606" s="208"/>
      <c r="H606" s="208"/>
      <c r="I606" s="208"/>
      <c r="J606" s="208"/>
      <c r="K606" s="208"/>
      <c r="L606" s="208"/>
      <c r="M606" s="208"/>
      <c r="N606" s="208"/>
      <c r="O606" s="208"/>
      <c r="P606" s="208"/>
      <c r="Q606" s="208"/>
      <c r="R606" s="208"/>
      <c r="S606" s="208"/>
      <c r="T606" s="208"/>
      <c r="U606" s="208"/>
      <c r="V606" s="208"/>
      <c r="W606" s="208"/>
      <c r="X606" s="208"/>
      <c r="Y606" s="208"/>
      <c r="Z606" s="208"/>
      <c r="AA606" s="208"/>
      <c r="AB606" s="208"/>
      <c r="AC606" s="208"/>
      <c r="AD606" s="208"/>
      <c r="AE606" s="208"/>
      <c r="AF606" s="208"/>
      <c r="AG606" s="208"/>
      <c r="AH606" s="208"/>
      <c r="AI606" s="208"/>
      <c r="AJ606" s="208"/>
      <c r="AK606" s="208"/>
      <c r="AL606" s="208"/>
      <c r="AM606" s="208"/>
      <c r="AN606" s="208"/>
      <c r="AO606" s="208"/>
      <c r="AP606" s="208"/>
      <c r="AQ606" s="208"/>
      <c r="AR606" s="208"/>
      <c r="AS606" s="208"/>
      <c r="AT606" s="208"/>
      <c r="AU606" s="208"/>
      <c r="AV606" s="208"/>
      <c r="AW606" s="208"/>
      <c r="AX606" s="208"/>
      <c r="AY606" s="208"/>
      <c r="AZ606" s="209"/>
      <c r="BA606" s="208"/>
      <c r="BB606" s="208"/>
      <c r="BC606" s="208"/>
      <c r="BD606" s="210"/>
      <c r="BE606" s="208"/>
      <c r="BF606" s="208"/>
      <c r="BG606" s="208"/>
      <c r="BH606" s="208"/>
      <c r="BI606" s="208"/>
      <c r="BJ606" s="208"/>
      <c r="BK606" s="208"/>
      <c r="BL606" s="208"/>
      <c r="BM606" s="208"/>
      <c r="BN606" s="208"/>
      <c r="BO606" s="208"/>
      <c r="BP606" s="208"/>
      <c r="BQ606" s="208"/>
      <c r="BR606" s="208"/>
      <c r="BS606" s="208"/>
      <c r="BT606" s="208"/>
      <c r="BU606" s="208"/>
      <c r="BV606" s="208"/>
      <c r="BW606" s="208"/>
      <c r="BX606" s="208"/>
      <c r="BY606" s="208"/>
    </row>
    <row r="607" spans="1:77">
      <c r="A607" s="227"/>
      <c r="B607" s="208"/>
      <c r="C607" s="248"/>
      <c r="D607" s="248"/>
      <c r="E607" s="208"/>
      <c r="F607" s="208"/>
      <c r="G607" s="208"/>
      <c r="H607" s="208"/>
      <c r="I607" s="208"/>
      <c r="J607" s="208"/>
      <c r="K607" s="208"/>
      <c r="L607" s="208"/>
      <c r="M607" s="208"/>
      <c r="N607" s="208"/>
      <c r="O607" s="208"/>
      <c r="P607" s="208"/>
      <c r="Q607" s="208"/>
      <c r="R607" s="208"/>
      <c r="S607" s="208"/>
      <c r="T607" s="208"/>
      <c r="U607" s="208"/>
      <c r="V607" s="208"/>
      <c r="W607" s="208"/>
      <c r="X607" s="208"/>
      <c r="Y607" s="208"/>
      <c r="Z607" s="208"/>
      <c r="AA607" s="208"/>
      <c r="AB607" s="208"/>
      <c r="AC607" s="208"/>
      <c r="AD607" s="208"/>
      <c r="AE607" s="208"/>
      <c r="AF607" s="208"/>
      <c r="AG607" s="208"/>
      <c r="AH607" s="208"/>
      <c r="AI607" s="208"/>
      <c r="AJ607" s="208"/>
      <c r="AK607" s="208"/>
      <c r="AL607" s="208"/>
      <c r="AM607" s="208"/>
      <c r="AN607" s="208"/>
      <c r="AO607" s="208"/>
      <c r="AP607" s="208"/>
      <c r="AQ607" s="208"/>
      <c r="AR607" s="208"/>
      <c r="AS607" s="208"/>
      <c r="AT607" s="208"/>
      <c r="AU607" s="208"/>
      <c r="AV607" s="208"/>
      <c r="AW607" s="208"/>
      <c r="AX607" s="208"/>
      <c r="AY607" s="208"/>
      <c r="AZ607" s="209"/>
      <c r="BA607" s="208"/>
      <c r="BB607" s="208"/>
      <c r="BC607" s="208"/>
      <c r="BD607" s="210"/>
      <c r="BE607" s="208"/>
      <c r="BF607" s="208"/>
      <c r="BG607" s="208"/>
      <c r="BH607" s="208"/>
      <c r="BI607" s="208"/>
      <c r="BJ607" s="208"/>
      <c r="BK607" s="208"/>
      <c r="BL607" s="208"/>
      <c r="BM607" s="208"/>
      <c r="BN607" s="208"/>
      <c r="BO607" s="208"/>
      <c r="BP607" s="208"/>
      <c r="BQ607" s="208"/>
      <c r="BR607" s="208"/>
      <c r="BS607" s="208"/>
      <c r="BT607" s="208"/>
      <c r="BU607" s="208"/>
      <c r="BV607" s="208"/>
      <c r="BW607" s="208"/>
      <c r="BX607" s="208"/>
      <c r="BY607" s="208"/>
    </row>
    <row r="608" spans="1:77">
      <c r="A608" s="227"/>
      <c r="B608" s="208"/>
      <c r="C608" s="248"/>
      <c r="D608" s="248"/>
      <c r="E608" s="208"/>
      <c r="F608" s="208"/>
      <c r="G608" s="208"/>
      <c r="H608" s="208"/>
      <c r="I608" s="208"/>
      <c r="J608" s="208"/>
      <c r="K608" s="208"/>
      <c r="L608" s="208"/>
      <c r="M608" s="208"/>
      <c r="N608" s="208"/>
      <c r="O608" s="208"/>
      <c r="P608" s="208"/>
      <c r="Q608" s="208"/>
      <c r="R608" s="208"/>
      <c r="S608" s="208"/>
      <c r="T608" s="208"/>
      <c r="U608" s="208"/>
      <c r="V608" s="208"/>
      <c r="W608" s="208"/>
      <c r="X608" s="208"/>
      <c r="Y608" s="208"/>
      <c r="Z608" s="208"/>
      <c r="AA608" s="208"/>
      <c r="AB608" s="208"/>
      <c r="AC608" s="208"/>
      <c r="AD608" s="208"/>
      <c r="AE608" s="208"/>
      <c r="AF608" s="208"/>
      <c r="AG608" s="208"/>
      <c r="AH608" s="208"/>
      <c r="AI608" s="208"/>
      <c r="AJ608" s="208"/>
      <c r="AK608" s="208"/>
      <c r="AL608" s="208"/>
      <c r="AM608" s="208"/>
      <c r="AN608" s="208"/>
      <c r="AO608" s="208"/>
      <c r="AP608" s="208"/>
      <c r="AQ608" s="208"/>
      <c r="AR608" s="208"/>
      <c r="AS608" s="208"/>
      <c r="AT608" s="208"/>
      <c r="AU608" s="208"/>
      <c r="AV608" s="208"/>
      <c r="AW608" s="208"/>
      <c r="AX608" s="208"/>
      <c r="AY608" s="208"/>
      <c r="AZ608" s="209"/>
      <c r="BA608" s="208"/>
      <c r="BB608" s="208"/>
      <c r="BC608" s="208"/>
      <c r="BD608" s="210"/>
      <c r="BE608" s="208"/>
      <c r="BF608" s="208"/>
      <c r="BG608" s="208"/>
      <c r="BH608" s="208"/>
      <c r="BI608" s="208"/>
      <c r="BJ608" s="208"/>
      <c r="BK608" s="208"/>
      <c r="BL608" s="208"/>
      <c r="BM608" s="208"/>
      <c r="BN608" s="208"/>
      <c r="BO608" s="208"/>
      <c r="BP608" s="208"/>
      <c r="BQ608" s="208"/>
      <c r="BR608" s="208"/>
      <c r="BS608" s="208"/>
      <c r="BT608" s="208"/>
      <c r="BU608" s="208"/>
      <c r="BV608" s="208"/>
      <c r="BW608" s="208"/>
      <c r="BX608" s="208"/>
      <c r="BY608" s="208"/>
    </row>
    <row r="609" spans="1:77">
      <c r="A609" s="227"/>
      <c r="B609" s="208"/>
      <c r="C609" s="248"/>
      <c r="D609" s="248"/>
      <c r="E609" s="208"/>
      <c r="F609" s="208"/>
      <c r="G609" s="208"/>
      <c r="H609" s="208"/>
      <c r="I609" s="208"/>
      <c r="J609" s="208"/>
      <c r="K609" s="208"/>
      <c r="L609" s="208"/>
      <c r="M609" s="208"/>
      <c r="N609" s="208"/>
      <c r="O609" s="208"/>
      <c r="P609" s="208"/>
      <c r="Q609" s="208"/>
      <c r="R609" s="208"/>
      <c r="S609" s="208"/>
      <c r="T609" s="208"/>
      <c r="U609" s="208"/>
      <c r="V609" s="208"/>
      <c r="W609" s="208"/>
      <c r="X609" s="208"/>
      <c r="Y609" s="208"/>
      <c r="Z609" s="208"/>
      <c r="AA609" s="208"/>
      <c r="AB609" s="208"/>
      <c r="AC609" s="208"/>
      <c r="AD609" s="208"/>
      <c r="AE609" s="208"/>
      <c r="AF609" s="208"/>
      <c r="AG609" s="208"/>
      <c r="AH609" s="208"/>
      <c r="AI609" s="208"/>
      <c r="AJ609" s="208"/>
      <c r="AK609" s="208"/>
      <c r="AL609" s="208"/>
      <c r="AM609" s="208"/>
      <c r="AN609" s="208"/>
      <c r="AO609" s="208"/>
      <c r="AP609" s="208"/>
      <c r="AQ609" s="208"/>
      <c r="AR609" s="208"/>
      <c r="AS609" s="208"/>
      <c r="AT609" s="208"/>
      <c r="AU609" s="208"/>
      <c r="AV609" s="208"/>
      <c r="AW609" s="208"/>
      <c r="AX609" s="208"/>
      <c r="AY609" s="208"/>
      <c r="AZ609" s="209"/>
      <c r="BA609" s="208"/>
      <c r="BB609" s="208"/>
      <c r="BC609" s="208"/>
      <c r="BD609" s="210"/>
      <c r="BE609" s="208"/>
      <c r="BF609" s="208"/>
      <c r="BG609" s="208"/>
      <c r="BH609" s="208"/>
      <c r="BI609" s="208"/>
      <c r="BJ609" s="208"/>
      <c r="BK609" s="208"/>
      <c r="BL609" s="208"/>
      <c r="BM609" s="208"/>
      <c r="BN609" s="208"/>
      <c r="BO609" s="208"/>
      <c r="BP609" s="208"/>
      <c r="BQ609" s="208"/>
      <c r="BR609" s="208"/>
      <c r="BS609" s="208"/>
      <c r="BT609" s="208"/>
      <c r="BU609" s="208"/>
      <c r="BV609" s="208"/>
      <c r="BW609" s="208"/>
      <c r="BX609" s="208"/>
      <c r="BY609" s="208"/>
    </row>
    <row r="610" spans="1:77">
      <c r="A610" s="227"/>
      <c r="B610" s="208"/>
      <c r="C610" s="248"/>
      <c r="D610" s="248"/>
      <c r="E610" s="208"/>
      <c r="F610" s="208"/>
      <c r="G610" s="208"/>
      <c r="H610" s="208"/>
      <c r="I610" s="208"/>
      <c r="J610" s="208"/>
      <c r="K610" s="208"/>
      <c r="L610" s="208"/>
      <c r="M610" s="208"/>
      <c r="N610" s="208"/>
      <c r="O610" s="208"/>
      <c r="P610" s="208"/>
      <c r="Q610" s="208"/>
      <c r="R610" s="208"/>
      <c r="S610" s="208"/>
      <c r="T610" s="208"/>
      <c r="U610" s="208"/>
      <c r="V610" s="208"/>
      <c r="W610" s="208"/>
      <c r="X610" s="208"/>
      <c r="Y610" s="208"/>
      <c r="Z610" s="208"/>
      <c r="AA610" s="208"/>
      <c r="AB610" s="208"/>
      <c r="AC610" s="208"/>
      <c r="AD610" s="208"/>
      <c r="AE610" s="208"/>
      <c r="AF610" s="208"/>
      <c r="AG610" s="208"/>
      <c r="AH610" s="208"/>
      <c r="AI610" s="208"/>
      <c r="AJ610" s="208"/>
      <c r="AK610" s="208"/>
      <c r="AL610" s="208"/>
      <c r="AM610" s="208"/>
      <c r="AN610" s="208"/>
      <c r="AO610" s="208"/>
      <c r="AP610" s="208"/>
      <c r="AQ610" s="208"/>
      <c r="AR610" s="208"/>
      <c r="AS610" s="208"/>
      <c r="AT610" s="208"/>
      <c r="AU610" s="208"/>
      <c r="AV610" s="208"/>
      <c r="AW610" s="208"/>
      <c r="AX610" s="208"/>
      <c r="AY610" s="208"/>
      <c r="AZ610" s="209"/>
      <c r="BA610" s="208"/>
      <c r="BB610" s="208"/>
      <c r="BC610" s="208"/>
      <c r="BD610" s="210"/>
      <c r="BE610" s="208"/>
      <c r="BF610" s="208"/>
      <c r="BG610" s="208"/>
      <c r="BH610" s="208"/>
      <c r="BI610" s="208"/>
      <c r="BJ610" s="208"/>
      <c r="BK610" s="208"/>
      <c r="BL610" s="208"/>
      <c r="BM610" s="208"/>
      <c r="BN610" s="208"/>
      <c r="BO610" s="208"/>
      <c r="BP610" s="208"/>
      <c r="BQ610" s="208"/>
      <c r="BR610" s="208"/>
      <c r="BS610" s="208"/>
      <c r="BT610" s="208"/>
      <c r="BU610" s="208"/>
      <c r="BV610" s="208"/>
      <c r="BW610" s="208"/>
      <c r="BX610" s="208"/>
      <c r="BY610" s="208"/>
    </row>
    <row r="611" spans="1:77">
      <c r="A611" s="227"/>
      <c r="B611" s="208"/>
      <c r="C611" s="248"/>
      <c r="D611" s="248"/>
      <c r="E611" s="208"/>
      <c r="F611" s="208"/>
      <c r="G611" s="208"/>
      <c r="H611" s="208"/>
      <c r="I611" s="208"/>
      <c r="J611" s="208"/>
      <c r="K611" s="208"/>
      <c r="L611" s="208"/>
      <c r="M611" s="208"/>
      <c r="N611" s="208"/>
      <c r="O611" s="208"/>
      <c r="P611" s="208"/>
      <c r="Q611" s="208"/>
      <c r="R611" s="208"/>
      <c r="S611" s="208"/>
      <c r="T611" s="208"/>
      <c r="U611" s="208"/>
      <c r="V611" s="208"/>
      <c r="W611" s="208"/>
      <c r="X611" s="208"/>
      <c r="Y611" s="208"/>
      <c r="Z611" s="208"/>
      <c r="AA611" s="208"/>
      <c r="AB611" s="208"/>
      <c r="AC611" s="208"/>
      <c r="AD611" s="208"/>
      <c r="AE611" s="208"/>
      <c r="AF611" s="208"/>
      <c r="AG611" s="208"/>
      <c r="AH611" s="208"/>
      <c r="AI611" s="208"/>
      <c r="AJ611" s="208"/>
      <c r="AK611" s="208"/>
      <c r="AL611" s="208"/>
      <c r="AM611" s="208"/>
      <c r="AN611" s="208"/>
      <c r="AO611" s="208"/>
      <c r="AP611" s="208"/>
      <c r="AQ611" s="208"/>
      <c r="AR611" s="208"/>
      <c r="AS611" s="208"/>
      <c r="AT611" s="208"/>
      <c r="AU611" s="208"/>
      <c r="AV611" s="208"/>
      <c r="AW611" s="208"/>
      <c r="AX611" s="208"/>
      <c r="AY611" s="208"/>
      <c r="AZ611" s="209"/>
      <c r="BA611" s="208"/>
      <c r="BB611" s="208"/>
      <c r="BC611" s="208"/>
      <c r="BD611" s="210"/>
      <c r="BE611" s="208"/>
      <c r="BF611" s="208"/>
      <c r="BG611" s="208"/>
      <c r="BH611" s="208"/>
      <c r="BI611" s="208"/>
      <c r="BJ611" s="208"/>
      <c r="BK611" s="208"/>
      <c r="BL611" s="208"/>
      <c r="BM611" s="208"/>
      <c r="BN611" s="208"/>
      <c r="BO611" s="208"/>
      <c r="BP611" s="208"/>
      <c r="BQ611" s="208"/>
      <c r="BR611" s="208"/>
      <c r="BS611" s="208"/>
      <c r="BT611" s="208"/>
      <c r="BU611" s="208"/>
      <c r="BV611" s="208"/>
      <c r="BW611" s="208"/>
      <c r="BX611" s="208"/>
      <c r="BY611" s="208"/>
    </row>
    <row r="612" spans="1:77">
      <c r="A612" s="227"/>
      <c r="B612" s="208"/>
      <c r="C612" s="248"/>
      <c r="D612" s="248"/>
      <c r="E612" s="208"/>
      <c r="F612" s="208"/>
      <c r="G612" s="208"/>
      <c r="H612" s="208"/>
      <c r="I612" s="208"/>
      <c r="J612" s="208"/>
      <c r="K612" s="208"/>
      <c r="L612" s="208"/>
      <c r="M612" s="208"/>
      <c r="N612" s="208"/>
      <c r="O612" s="208"/>
      <c r="P612" s="208"/>
      <c r="Q612" s="208"/>
      <c r="R612" s="208"/>
      <c r="S612" s="208"/>
      <c r="T612" s="208"/>
      <c r="U612" s="208"/>
      <c r="V612" s="208"/>
      <c r="W612" s="208"/>
      <c r="X612" s="208"/>
      <c r="Y612" s="208"/>
      <c r="Z612" s="208"/>
      <c r="AA612" s="208"/>
      <c r="AB612" s="208"/>
      <c r="AC612" s="208"/>
      <c r="AD612" s="208"/>
      <c r="AE612" s="208"/>
      <c r="AF612" s="208"/>
      <c r="AG612" s="208"/>
      <c r="AH612" s="208"/>
      <c r="AI612" s="208"/>
      <c r="AJ612" s="208"/>
      <c r="AK612" s="208"/>
      <c r="AL612" s="208"/>
      <c r="AM612" s="208"/>
      <c r="AN612" s="208"/>
      <c r="AO612" s="208"/>
      <c r="AP612" s="208"/>
      <c r="AQ612" s="208"/>
      <c r="AR612" s="208"/>
      <c r="AS612" s="208"/>
      <c r="AT612" s="208"/>
      <c r="AU612" s="208"/>
      <c r="AV612" s="208"/>
      <c r="AW612" s="208"/>
      <c r="AX612" s="208"/>
      <c r="AY612" s="208"/>
      <c r="AZ612" s="209"/>
      <c r="BA612" s="208"/>
      <c r="BB612" s="208"/>
      <c r="BC612" s="208"/>
      <c r="BD612" s="210"/>
      <c r="BE612" s="208"/>
      <c r="BF612" s="208"/>
      <c r="BG612" s="208"/>
      <c r="BH612" s="208"/>
      <c r="BI612" s="208"/>
      <c r="BJ612" s="208"/>
      <c r="BK612" s="208"/>
      <c r="BL612" s="208"/>
      <c r="BM612" s="208"/>
      <c r="BN612" s="208"/>
      <c r="BO612" s="208"/>
      <c r="BP612" s="208"/>
      <c r="BQ612" s="208"/>
      <c r="BR612" s="208"/>
      <c r="BS612" s="208"/>
      <c r="BT612" s="208"/>
      <c r="BU612" s="208"/>
      <c r="BV612" s="208"/>
      <c r="BW612" s="208"/>
      <c r="BX612" s="208"/>
      <c r="BY612" s="208"/>
    </row>
    <row r="613" spans="1:77">
      <c r="A613" s="227"/>
      <c r="B613" s="208"/>
      <c r="C613" s="248"/>
      <c r="D613" s="248"/>
      <c r="E613" s="208"/>
      <c r="F613" s="208"/>
      <c r="G613" s="208"/>
      <c r="H613" s="208"/>
      <c r="I613" s="208"/>
      <c r="J613" s="208"/>
      <c r="K613" s="208"/>
      <c r="L613" s="208"/>
      <c r="M613" s="208"/>
      <c r="N613" s="208"/>
      <c r="O613" s="208"/>
      <c r="P613" s="208"/>
      <c r="Q613" s="208"/>
      <c r="R613" s="208"/>
      <c r="S613" s="208"/>
      <c r="T613" s="208"/>
      <c r="U613" s="208"/>
      <c r="V613" s="208"/>
      <c r="W613" s="208"/>
      <c r="X613" s="208"/>
      <c r="Y613" s="208"/>
      <c r="Z613" s="208"/>
      <c r="AA613" s="208"/>
      <c r="AB613" s="208"/>
      <c r="AC613" s="208"/>
      <c r="AD613" s="208"/>
      <c r="AE613" s="208"/>
      <c r="AF613" s="208"/>
      <c r="AG613" s="208"/>
      <c r="AH613" s="208"/>
      <c r="AI613" s="208"/>
      <c r="AJ613" s="208"/>
      <c r="AK613" s="208"/>
      <c r="AL613" s="208"/>
      <c r="AM613" s="208"/>
      <c r="AN613" s="208"/>
      <c r="AO613" s="208"/>
      <c r="AP613" s="208"/>
      <c r="AQ613" s="208"/>
      <c r="AR613" s="208"/>
      <c r="AS613" s="208"/>
      <c r="AT613" s="208"/>
      <c r="AU613" s="208"/>
      <c r="AV613" s="208"/>
      <c r="AW613" s="208"/>
      <c r="AX613" s="208"/>
      <c r="AY613" s="208"/>
      <c r="AZ613" s="209"/>
      <c r="BA613" s="208"/>
      <c r="BB613" s="208"/>
      <c r="BC613" s="208"/>
      <c r="BD613" s="210"/>
      <c r="BE613" s="208"/>
      <c r="BF613" s="208"/>
      <c r="BG613" s="208"/>
      <c r="BH613" s="208"/>
      <c r="BI613" s="208"/>
      <c r="BJ613" s="208"/>
      <c r="BK613" s="208"/>
      <c r="BL613" s="208"/>
      <c r="BM613" s="208"/>
      <c r="BN613" s="208"/>
      <c r="BO613" s="208"/>
      <c r="BP613" s="208"/>
      <c r="BQ613" s="208"/>
      <c r="BR613" s="208"/>
      <c r="BS613" s="208"/>
      <c r="BT613" s="208"/>
      <c r="BU613" s="208"/>
      <c r="BV613" s="208"/>
      <c r="BW613" s="208"/>
      <c r="BX613" s="208"/>
      <c r="BY613" s="208"/>
    </row>
    <row r="614" spans="1:77">
      <c r="A614" s="227"/>
      <c r="B614" s="208"/>
      <c r="C614" s="248"/>
      <c r="D614" s="248"/>
      <c r="E614" s="208"/>
      <c r="F614" s="208"/>
      <c r="G614" s="208"/>
      <c r="H614" s="208"/>
      <c r="I614" s="208"/>
      <c r="J614" s="208"/>
      <c r="K614" s="208"/>
      <c r="L614" s="208"/>
      <c r="M614" s="208"/>
      <c r="N614" s="208"/>
      <c r="O614" s="208"/>
      <c r="P614" s="208"/>
      <c r="Q614" s="208"/>
      <c r="R614" s="208"/>
      <c r="S614" s="208"/>
      <c r="T614" s="208"/>
      <c r="U614" s="208"/>
      <c r="V614" s="208"/>
      <c r="W614" s="208"/>
      <c r="X614" s="208"/>
      <c r="Y614" s="208"/>
      <c r="Z614" s="208"/>
      <c r="AA614" s="208"/>
      <c r="AB614" s="208"/>
      <c r="AC614" s="208"/>
      <c r="AD614" s="208"/>
      <c r="AE614" s="208"/>
      <c r="AF614" s="208"/>
      <c r="AG614" s="208"/>
      <c r="AH614" s="208"/>
      <c r="AI614" s="208"/>
      <c r="AJ614" s="208"/>
      <c r="AK614" s="208"/>
      <c r="AL614" s="208"/>
      <c r="AM614" s="208"/>
      <c r="AN614" s="208"/>
      <c r="AO614" s="208"/>
      <c r="AP614" s="208"/>
      <c r="AQ614" s="208"/>
      <c r="AR614" s="208"/>
      <c r="AS614" s="208"/>
      <c r="AT614" s="208"/>
      <c r="AU614" s="208"/>
      <c r="AV614" s="208"/>
      <c r="AW614" s="208"/>
      <c r="AX614" s="208"/>
      <c r="AY614" s="208"/>
      <c r="AZ614" s="209"/>
      <c r="BA614" s="208"/>
      <c r="BB614" s="208"/>
      <c r="BC614" s="208"/>
      <c r="BD614" s="210"/>
      <c r="BE614" s="208"/>
      <c r="BF614" s="208"/>
      <c r="BG614" s="208"/>
      <c r="BH614" s="208"/>
      <c r="BI614" s="208"/>
      <c r="BJ614" s="208"/>
      <c r="BK614" s="208"/>
      <c r="BL614" s="208"/>
      <c r="BM614" s="208"/>
      <c r="BN614" s="208"/>
      <c r="BO614" s="208"/>
      <c r="BP614" s="208"/>
      <c r="BQ614" s="208"/>
      <c r="BR614" s="208"/>
      <c r="BS614" s="208"/>
      <c r="BT614" s="208"/>
      <c r="BU614" s="208"/>
      <c r="BV614" s="208"/>
      <c r="BW614" s="208"/>
      <c r="BX614" s="208"/>
      <c r="BY614" s="208"/>
    </row>
    <row r="615" spans="1:77">
      <c r="A615" s="227"/>
      <c r="B615" s="208"/>
      <c r="C615" s="248"/>
      <c r="D615" s="248"/>
      <c r="E615" s="208"/>
      <c r="F615" s="208"/>
      <c r="G615" s="208"/>
      <c r="H615" s="208"/>
      <c r="I615" s="208"/>
      <c r="J615" s="208"/>
      <c r="K615" s="208"/>
      <c r="L615" s="208"/>
      <c r="M615" s="208"/>
      <c r="N615" s="208"/>
      <c r="O615" s="208"/>
      <c r="P615" s="208"/>
      <c r="Q615" s="208"/>
      <c r="R615" s="208"/>
      <c r="S615" s="208"/>
      <c r="T615" s="208"/>
      <c r="U615" s="208"/>
      <c r="V615" s="208"/>
      <c r="W615" s="208"/>
      <c r="X615" s="208"/>
      <c r="Y615" s="208"/>
      <c r="Z615" s="208"/>
      <c r="AA615" s="208"/>
      <c r="AB615" s="208"/>
      <c r="AC615" s="208"/>
      <c r="AD615" s="208"/>
      <c r="AE615" s="208"/>
      <c r="AF615" s="208"/>
      <c r="AG615" s="208"/>
      <c r="AH615" s="208"/>
      <c r="AI615" s="208"/>
      <c r="AJ615" s="208"/>
      <c r="AK615" s="208"/>
      <c r="AL615" s="208"/>
      <c r="AM615" s="208"/>
      <c r="AN615" s="208"/>
      <c r="AO615" s="208"/>
      <c r="AP615" s="208"/>
      <c r="AQ615" s="208"/>
      <c r="AR615" s="208"/>
      <c r="AS615" s="208"/>
      <c r="AT615" s="208"/>
      <c r="AU615" s="208"/>
      <c r="AV615" s="208"/>
      <c r="AW615" s="208"/>
      <c r="AX615" s="208"/>
      <c r="AY615" s="208"/>
      <c r="AZ615" s="209"/>
      <c r="BA615" s="208"/>
      <c r="BB615" s="208"/>
      <c r="BC615" s="208"/>
      <c r="BD615" s="210"/>
      <c r="BE615" s="208"/>
      <c r="BF615" s="208"/>
      <c r="BG615" s="208"/>
      <c r="BH615" s="208"/>
      <c r="BI615" s="208"/>
      <c r="BJ615" s="208"/>
      <c r="BK615" s="208"/>
      <c r="BL615" s="208"/>
      <c r="BM615" s="208"/>
      <c r="BN615" s="208"/>
      <c r="BO615" s="208"/>
      <c r="BP615" s="208"/>
      <c r="BQ615" s="208"/>
      <c r="BR615" s="208"/>
      <c r="BS615" s="208"/>
      <c r="BT615" s="208"/>
      <c r="BU615" s="208"/>
      <c r="BV615" s="208"/>
      <c r="BW615" s="208"/>
      <c r="BX615" s="208"/>
      <c r="BY615" s="208"/>
    </row>
    <row r="616" spans="1:77">
      <c r="A616" s="227"/>
      <c r="B616" s="208"/>
      <c r="C616" s="248"/>
      <c r="D616" s="248"/>
      <c r="E616" s="208"/>
      <c r="F616" s="208"/>
      <c r="G616" s="208"/>
      <c r="H616" s="208"/>
      <c r="I616" s="208"/>
      <c r="J616" s="208"/>
      <c r="K616" s="208"/>
      <c r="L616" s="208"/>
      <c r="M616" s="208"/>
      <c r="N616" s="208"/>
      <c r="O616" s="208"/>
      <c r="P616" s="208"/>
      <c r="Q616" s="208"/>
      <c r="R616" s="208"/>
      <c r="S616" s="208"/>
      <c r="T616" s="208"/>
      <c r="U616" s="208"/>
      <c r="V616" s="208"/>
      <c r="W616" s="208"/>
      <c r="X616" s="208"/>
      <c r="Y616" s="208"/>
      <c r="Z616" s="208"/>
      <c r="AA616" s="208"/>
      <c r="AB616" s="208"/>
      <c r="AC616" s="208"/>
      <c r="AD616" s="208"/>
      <c r="AE616" s="208"/>
      <c r="AF616" s="208"/>
      <c r="AG616" s="208"/>
      <c r="AH616" s="208"/>
      <c r="AI616" s="208"/>
      <c r="AJ616" s="208"/>
      <c r="AK616" s="208"/>
      <c r="AL616" s="208"/>
      <c r="AM616" s="208"/>
      <c r="AN616" s="208"/>
      <c r="AO616" s="208"/>
      <c r="AP616" s="208"/>
      <c r="AQ616" s="208"/>
      <c r="AR616" s="208"/>
      <c r="AS616" s="208"/>
      <c r="AT616" s="208"/>
      <c r="AU616" s="208"/>
      <c r="AV616" s="208"/>
      <c r="AW616" s="208"/>
      <c r="AX616" s="208"/>
      <c r="AY616" s="208"/>
      <c r="AZ616" s="209"/>
      <c r="BA616" s="208"/>
      <c r="BB616" s="208"/>
      <c r="BC616" s="208"/>
      <c r="BD616" s="210"/>
      <c r="BE616" s="208"/>
      <c r="BF616" s="208"/>
      <c r="BG616" s="208"/>
      <c r="BH616" s="208"/>
      <c r="BI616" s="208"/>
      <c r="BJ616" s="208"/>
      <c r="BK616" s="208"/>
      <c r="BL616" s="208"/>
      <c r="BM616" s="208"/>
      <c r="BN616" s="208"/>
      <c r="BO616" s="208"/>
      <c r="BP616" s="208"/>
      <c r="BQ616" s="208"/>
      <c r="BR616" s="208"/>
      <c r="BS616" s="208"/>
      <c r="BT616" s="208"/>
      <c r="BU616" s="208"/>
      <c r="BV616" s="208"/>
      <c r="BW616" s="208"/>
      <c r="BX616" s="208"/>
      <c r="BY616" s="208"/>
    </row>
    <row r="617" spans="1:77">
      <c r="A617" s="227"/>
      <c r="B617" s="208"/>
      <c r="C617" s="248"/>
      <c r="D617" s="248"/>
      <c r="E617" s="208"/>
      <c r="F617" s="208"/>
      <c r="G617" s="208"/>
      <c r="H617" s="208"/>
      <c r="I617" s="208"/>
      <c r="J617" s="208"/>
      <c r="K617" s="208"/>
      <c r="L617" s="208"/>
      <c r="M617" s="208"/>
      <c r="N617" s="208"/>
      <c r="O617" s="208"/>
      <c r="P617" s="208"/>
      <c r="Q617" s="208"/>
      <c r="R617" s="208"/>
      <c r="S617" s="208"/>
      <c r="T617" s="208"/>
      <c r="U617" s="208"/>
      <c r="V617" s="208"/>
      <c r="W617" s="208"/>
      <c r="X617" s="208"/>
      <c r="Y617" s="208"/>
      <c r="Z617" s="208"/>
      <c r="AA617" s="208"/>
      <c r="AB617" s="208"/>
      <c r="AC617" s="208"/>
      <c r="AD617" s="208"/>
      <c r="AE617" s="208"/>
      <c r="AF617" s="208"/>
      <c r="AG617" s="208"/>
      <c r="AH617" s="208"/>
      <c r="AI617" s="208"/>
      <c r="AJ617" s="208"/>
      <c r="AK617" s="208"/>
      <c r="AL617" s="208"/>
      <c r="AM617" s="208"/>
      <c r="AN617" s="208"/>
      <c r="AO617" s="208"/>
      <c r="AP617" s="208"/>
      <c r="AQ617" s="208"/>
      <c r="AR617" s="208"/>
      <c r="AS617" s="208"/>
      <c r="AT617" s="208"/>
      <c r="AU617" s="208"/>
      <c r="AV617" s="208"/>
      <c r="AW617" s="208"/>
      <c r="AX617" s="208"/>
      <c r="AY617" s="208"/>
      <c r="AZ617" s="209"/>
      <c r="BA617" s="208"/>
      <c r="BB617" s="208"/>
      <c r="BC617" s="208"/>
      <c r="BD617" s="210"/>
      <c r="BE617" s="208"/>
      <c r="BF617" s="208"/>
      <c r="BG617" s="208"/>
      <c r="BH617" s="208"/>
      <c r="BI617" s="208"/>
      <c r="BJ617" s="208"/>
      <c r="BK617" s="208"/>
      <c r="BL617" s="208"/>
      <c r="BM617" s="208"/>
      <c r="BN617" s="208"/>
      <c r="BO617" s="208"/>
      <c r="BP617" s="208"/>
      <c r="BQ617" s="208"/>
      <c r="BR617" s="208"/>
      <c r="BS617" s="208"/>
      <c r="BT617" s="208"/>
      <c r="BU617" s="208"/>
      <c r="BV617" s="208"/>
      <c r="BW617" s="208"/>
      <c r="BX617" s="208"/>
      <c r="BY617" s="208"/>
    </row>
    <row r="618" spans="1:77">
      <c r="A618" s="227"/>
      <c r="B618" s="208"/>
      <c r="C618" s="248"/>
      <c r="D618" s="248"/>
      <c r="E618" s="208"/>
      <c r="F618" s="208"/>
      <c r="G618" s="208"/>
      <c r="H618" s="208"/>
      <c r="I618" s="208"/>
      <c r="J618" s="208"/>
      <c r="K618" s="208"/>
      <c r="L618" s="208"/>
      <c r="M618" s="208"/>
      <c r="N618" s="208"/>
      <c r="O618" s="208"/>
      <c r="P618" s="208"/>
      <c r="Q618" s="208"/>
      <c r="R618" s="208"/>
      <c r="S618" s="208"/>
      <c r="T618" s="208"/>
      <c r="U618" s="208"/>
      <c r="V618" s="208"/>
      <c r="W618" s="208"/>
      <c r="X618" s="208"/>
      <c r="Y618" s="208"/>
      <c r="Z618" s="208"/>
      <c r="AA618" s="208"/>
      <c r="AB618" s="208"/>
      <c r="AC618" s="208"/>
      <c r="AD618" s="208"/>
      <c r="AE618" s="208"/>
      <c r="AF618" s="208"/>
      <c r="AG618" s="208"/>
      <c r="AH618" s="208"/>
      <c r="AI618" s="208"/>
      <c r="AJ618" s="208"/>
      <c r="AK618" s="208"/>
      <c r="AL618" s="208"/>
      <c r="AM618" s="208"/>
      <c r="AN618" s="208"/>
      <c r="AO618" s="208"/>
      <c r="AP618" s="208"/>
      <c r="AQ618" s="208"/>
      <c r="AR618" s="208"/>
      <c r="AS618" s="208"/>
      <c r="AT618" s="208"/>
      <c r="AU618" s="208"/>
      <c r="AV618" s="208"/>
      <c r="AW618" s="208"/>
      <c r="AX618" s="208"/>
      <c r="AY618" s="208"/>
      <c r="AZ618" s="209"/>
      <c r="BA618" s="208"/>
      <c r="BB618" s="208"/>
      <c r="BC618" s="208"/>
      <c r="BD618" s="210"/>
      <c r="BE618" s="208"/>
      <c r="BF618" s="208"/>
      <c r="BG618" s="208"/>
      <c r="BH618" s="208"/>
      <c r="BI618" s="208"/>
      <c r="BJ618" s="208"/>
      <c r="BK618" s="208"/>
      <c r="BL618" s="208"/>
      <c r="BM618" s="208"/>
      <c r="BN618" s="208"/>
      <c r="BO618" s="208"/>
      <c r="BP618" s="208"/>
      <c r="BQ618" s="208"/>
      <c r="BR618" s="208"/>
      <c r="BS618" s="208"/>
      <c r="BT618" s="208"/>
      <c r="BU618" s="208"/>
      <c r="BV618" s="208"/>
      <c r="BW618" s="208"/>
      <c r="BX618" s="208"/>
      <c r="BY618" s="208"/>
    </row>
    <row r="619" spans="1:77">
      <c r="A619" s="227"/>
      <c r="B619" s="208"/>
      <c r="C619" s="248"/>
      <c r="D619" s="248"/>
      <c r="E619" s="208"/>
      <c r="F619" s="208"/>
      <c r="G619" s="208"/>
      <c r="H619" s="208"/>
      <c r="I619" s="208"/>
      <c r="J619" s="208"/>
      <c r="K619" s="208"/>
      <c r="L619" s="208"/>
      <c r="M619" s="208"/>
      <c r="N619" s="208"/>
      <c r="O619" s="208"/>
      <c r="P619" s="208"/>
      <c r="Q619" s="208"/>
      <c r="R619" s="208"/>
      <c r="S619" s="208"/>
      <c r="T619" s="208"/>
      <c r="U619" s="208"/>
      <c r="V619" s="208"/>
      <c r="W619" s="208"/>
      <c r="X619" s="208"/>
      <c r="Y619" s="208"/>
      <c r="Z619" s="208"/>
      <c r="AA619" s="208"/>
      <c r="AB619" s="208"/>
      <c r="AC619" s="208"/>
      <c r="AD619" s="208"/>
      <c r="AE619" s="208"/>
      <c r="AF619" s="208"/>
      <c r="AG619" s="208"/>
      <c r="AH619" s="208"/>
      <c r="AI619" s="208"/>
      <c r="AJ619" s="208"/>
      <c r="AK619" s="208"/>
      <c r="AL619" s="208"/>
      <c r="AM619" s="208"/>
      <c r="AN619" s="208"/>
      <c r="AO619" s="208"/>
      <c r="AP619" s="208"/>
      <c r="AQ619" s="208"/>
      <c r="AR619" s="208"/>
      <c r="AS619" s="208"/>
      <c r="AT619" s="208"/>
      <c r="AU619" s="208"/>
      <c r="AV619" s="208"/>
      <c r="AW619" s="208"/>
      <c r="AX619" s="208"/>
      <c r="AY619" s="208"/>
      <c r="AZ619" s="209"/>
      <c r="BA619" s="208"/>
      <c r="BB619" s="208"/>
      <c r="BC619" s="208"/>
      <c r="BD619" s="210"/>
      <c r="BE619" s="208"/>
      <c r="BF619" s="208"/>
      <c r="BG619" s="208"/>
      <c r="BH619" s="208"/>
      <c r="BI619" s="208"/>
      <c r="BJ619" s="208"/>
      <c r="BK619" s="208"/>
      <c r="BL619" s="208"/>
      <c r="BM619" s="208"/>
      <c r="BN619" s="208"/>
      <c r="BO619" s="208"/>
      <c r="BP619" s="208"/>
      <c r="BQ619" s="208"/>
      <c r="BR619" s="208"/>
      <c r="BS619" s="208"/>
      <c r="BT619" s="208"/>
      <c r="BU619" s="208"/>
      <c r="BV619" s="208"/>
      <c r="BW619" s="208"/>
      <c r="BX619" s="208"/>
      <c r="BY619" s="208"/>
    </row>
    <row r="620" spans="1:77">
      <c r="A620" s="227"/>
      <c r="B620" s="208"/>
      <c r="C620" s="248"/>
      <c r="D620" s="248"/>
      <c r="E620" s="208"/>
      <c r="F620" s="208"/>
      <c r="G620" s="208"/>
      <c r="H620" s="208"/>
      <c r="I620" s="208"/>
      <c r="J620" s="208"/>
      <c r="K620" s="208"/>
      <c r="L620" s="208"/>
      <c r="M620" s="208"/>
      <c r="N620" s="208"/>
      <c r="O620" s="208"/>
      <c r="P620" s="208"/>
      <c r="Q620" s="208"/>
      <c r="R620" s="208"/>
      <c r="S620" s="208"/>
      <c r="T620" s="208"/>
      <c r="U620" s="208"/>
      <c r="V620" s="208"/>
      <c r="W620" s="208"/>
      <c r="X620" s="208"/>
      <c r="Y620" s="208"/>
      <c r="Z620" s="208"/>
      <c r="AA620" s="208"/>
      <c r="AB620" s="208"/>
      <c r="AC620" s="208"/>
      <c r="AD620" s="208"/>
      <c r="AE620" s="208"/>
      <c r="AF620" s="208"/>
      <c r="AG620" s="208"/>
      <c r="AH620" s="208"/>
      <c r="AI620" s="208"/>
      <c r="AJ620" s="208"/>
      <c r="AK620" s="208"/>
      <c r="AL620" s="208"/>
      <c r="AM620" s="208"/>
      <c r="AN620" s="208"/>
      <c r="AO620" s="208"/>
      <c r="AP620" s="208"/>
      <c r="AQ620" s="208"/>
      <c r="AR620" s="208"/>
      <c r="AS620" s="208"/>
      <c r="AT620" s="208"/>
      <c r="AU620" s="208"/>
      <c r="AV620" s="208"/>
      <c r="AW620" s="208"/>
      <c r="AX620" s="208"/>
      <c r="AY620" s="208"/>
      <c r="AZ620" s="209"/>
      <c r="BA620" s="208"/>
      <c r="BB620" s="208"/>
      <c r="BC620" s="208"/>
      <c r="BD620" s="210"/>
      <c r="BE620" s="208"/>
      <c r="BF620" s="208"/>
      <c r="BG620" s="208"/>
      <c r="BH620" s="208"/>
      <c r="BI620" s="208"/>
      <c r="BJ620" s="208"/>
      <c r="BK620" s="208"/>
      <c r="BL620" s="208"/>
      <c r="BM620" s="208"/>
      <c r="BN620" s="208"/>
      <c r="BO620" s="208"/>
      <c r="BP620" s="208"/>
      <c r="BQ620" s="208"/>
      <c r="BR620" s="208"/>
      <c r="BS620" s="208"/>
      <c r="BT620" s="208"/>
      <c r="BU620" s="208"/>
      <c r="BV620" s="208"/>
      <c r="BW620" s="208"/>
      <c r="BX620" s="208"/>
      <c r="BY620" s="208"/>
    </row>
    <row r="621" spans="1:77">
      <c r="A621" s="227"/>
      <c r="B621" s="208"/>
      <c r="C621" s="248"/>
      <c r="D621" s="248"/>
      <c r="E621" s="208"/>
      <c r="F621" s="208"/>
      <c r="G621" s="208"/>
      <c r="H621" s="208"/>
      <c r="I621" s="208"/>
      <c r="J621" s="208"/>
      <c r="K621" s="208"/>
      <c r="L621" s="208"/>
      <c r="M621" s="208"/>
      <c r="N621" s="208"/>
      <c r="O621" s="208"/>
      <c r="P621" s="208"/>
      <c r="Q621" s="208"/>
      <c r="R621" s="208"/>
      <c r="S621" s="208"/>
      <c r="T621" s="208"/>
      <c r="U621" s="208"/>
      <c r="V621" s="208"/>
      <c r="W621" s="208"/>
      <c r="X621" s="208"/>
      <c r="Y621" s="208"/>
      <c r="Z621" s="208"/>
      <c r="AA621" s="208"/>
      <c r="AB621" s="208"/>
      <c r="AC621" s="208"/>
      <c r="AD621" s="208"/>
      <c r="AE621" s="208"/>
      <c r="AF621" s="208"/>
      <c r="AG621" s="208"/>
      <c r="AH621" s="208"/>
      <c r="AI621" s="208"/>
      <c r="AJ621" s="208"/>
      <c r="AK621" s="208"/>
      <c r="AL621" s="208"/>
      <c r="AM621" s="208"/>
      <c r="AN621" s="208"/>
      <c r="AO621" s="208"/>
      <c r="AP621" s="208"/>
      <c r="AQ621" s="208"/>
      <c r="AR621" s="208"/>
      <c r="AS621" s="208"/>
      <c r="AT621" s="208"/>
      <c r="AU621" s="208"/>
      <c r="AV621" s="208"/>
      <c r="AW621" s="208"/>
      <c r="AX621" s="208"/>
      <c r="AY621" s="208"/>
      <c r="AZ621" s="209"/>
      <c r="BA621" s="208"/>
      <c r="BB621" s="208"/>
      <c r="BC621" s="208"/>
      <c r="BD621" s="210"/>
      <c r="BE621" s="208"/>
      <c r="BF621" s="208"/>
      <c r="BG621" s="208"/>
      <c r="BH621" s="208"/>
      <c r="BI621" s="208"/>
      <c r="BJ621" s="208"/>
      <c r="BK621" s="208"/>
      <c r="BL621" s="208"/>
      <c r="BM621" s="208"/>
      <c r="BN621" s="208"/>
      <c r="BO621" s="208"/>
      <c r="BP621" s="208"/>
      <c r="BQ621" s="208"/>
      <c r="BR621" s="208"/>
      <c r="BS621" s="208"/>
      <c r="BT621" s="208"/>
      <c r="BU621" s="208"/>
      <c r="BV621" s="208"/>
      <c r="BW621" s="208"/>
      <c r="BX621" s="208"/>
      <c r="BY621" s="208"/>
    </row>
    <row r="622" spans="1:77">
      <c r="A622" s="227"/>
      <c r="B622" s="208"/>
      <c r="C622" s="248"/>
      <c r="D622" s="248"/>
      <c r="E622" s="208"/>
      <c r="F622" s="208"/>
      <c r="G622" s="208"/>
      <c r="H622" s="208"/>
      <c r="I622" s="208"/>
      <c r="J622" s="208"/>
      <c r="K622" s="208"/>
      <c r="L622" s="208"/>
      <c r="M622" s="208"/>
      <c r="N622" s="208"/>
      <c r="O622" s="208"/>
      <c r="P622" s="208"/>
      <c r="Q622" s="208"/>
      <c r="R622" s="208"/>
      <c r="S622" s="208"/>
      <c r="T622" s="208"/>
      <c r="U622" s="208"/>
      <c r="V622" s="208"/>
      <c r="W622" s="208"/>
      <c r="X622" s="208"/>
      <c r="Y622" s="208"/>
      <c r="Z622" s="208"/>
      <c r="AA622" s="208"/>
      <c r="AB622" s="208"/>
      <c r="AC622" s="208"/>
      <c r="AD622" s="208"/>
      <c r="AE622" s="208"/>
      <c r="AF622" s="208"/>
      <c r="AG622" s="208"/>
      <c r="AH622" s="208"/>
      <c r="AI622" s="208"/>
      <c r="AJ622" s="208"/>
      <c r="AK622" s="208"/>
      <c r="AL622" s="208"/>
      <c r="AM622" s="208"/>
      <c r="AN622" s="208"/>
      <c r="AO622" s="208"/>
      <c r="AP622" s="208"/>
      <c r="AQ622" s="208"/>
      <c r="AR622" s="208"/>
      <c r="AS622" s="208"/>
      <c r="AT622" s="208"/>
      <c r="AU622" s="208"/>
      <c r="AV622" s="208"/>
      <c r="AW622" s="208"/>
      <c r="AX622" s="208"/>
      <c r="AY622" s="208"/>
      <c r="AZ622" s="209"/>
      <c r="BA622" s="208"/>
      <c r="BB622" s="208"/>
      <c r="BC622" s="208"/>
      <c r="BD622" s="210"/>
      <c r="BE622" s="208"/>
      <c r="BF622" s="208"/>
      <c r="BG622" s="208"/>
      <c r="BH622" s="208"/>
      <c r="BI622" s="208"/>
      <c r="BJ622" s="208"/>
      <c r="BK622" s="208"/>
      <c r="BL622" s="208"/>
      <c r="BM622" s="208"/>
      <c r="BN622" s="208"/>
      <c r="BO622" s="208"/>
      <c r="BP622" s="208"/>
      <c r="BQ622" s="208"/>
      <c r="BR622" s="208"/>
      <c r="BS622" s="208"/>
      <c r="BT622" s="208"/>
      <c r="BU622" s="208"/>
      <c r="BV622" s="208"/>
      <c r="BW622" s="208"/>
      <c r="BX622" s="208"/>
      <c r="BY622" s="208"/>
    </row>
    <row r="623" spans="1:77">
      <c r="A623" s="227"/>
      <c r="B623" s="208"/>
      <c r="C623" s="248"/>
      <c r="D623" s="248"/>
      <c r="E623" s="208"/>
      <c r="F623" s="208"/>
      <c r="G623" s="208"/>
      <c r="H623" s="208"/>
      <c r="I623" s="208"/>
      <c r="J623" s="208"/>
      <c r="K623" s="208"/>
      <c r="L623" s="208"/>
      <c r="M623" s="208"/>
      <c r="N623" s="208"/>
      <c r="O623" s="208"/>
      <c r="P623" s="208"/>
      <c r="Q623" s="208"/>
      <c r="R623" s="208"/>
      <c r="S623" s="208"/>
      <c r="T623" s="208"/>
      <c r="U623" s="208"/>
      <c r="V623" s="208"/>
      <c r="W623" s="208"/>
      <c r="X623" s="208"/>
      <c r="Y623" s="208"/>
      <c r="Z623" s="208"/>
      <c r="AA623" s="208"/>
      <c r="AB623" s="208"/>
      <c r="AC623" s="208"/>
      <c r="AD623" s="208"/>
      <c r="AE623" s="208"/>
      <c r="AF623" s="208"/>
      <c r="AG623" s="208"/>
      <c r="AH623" s="208"/>
      <c r="AI623" s="208"/>
      <c r="AJ623" s="208"/>
      <c r="AK623" s="208"/>
      <c r="AL623" s="208"/>
      <c r="AM623" s="208"/>
      <c r="AN623" s="208"/>
      <c r="AO623" s="208"/>
      <c r="AP623" s="208"/>
      <c r="AQ623" s="208"/>
      <c r="AR623" s="208"/>
      <c r="AS623" s="208"/>
      <c r="AT623" s="208"/>
      <c r="AU623" s="208"/>
      <c r="AV623" s="208"/>
      <c r="AW623" s="208"/>
      <c r="AX623" s="208"/>
      <c r="AY623" s="208"/>
      <c r="AZ623" s="209"/>
      <c r="BA623" s="208"/>
      <c r="BB623" s="208"/>
      <c r="BC623" s="208"/>
      <c r="BD623" s="210"/>
      <c r="BE623" s="208"/>
      <c r="BF623" s="208"/>
      <c r="BG623" s="208"/>
      <c r="BH623" s="208"/>
      <c r="BI623" s="208"/>
      <c r="BJ623" s="208"/>
      <c r="BK623" s="208"/>
      <c r="BL623" s="208"/>
      <c r="BM623" s="208"/>
      <c r="BN623" s="208"/>
      <c r="BO623" s="208"/>
      <c r="BP623" s="208"/>
      <c r="BQ623" s="208"/>
      <c r="BR623" s="208"/>
      <c r="BS623" s="208"/>
      <c r="BT623" s="208"/>
      <c r="BU623" s="208"/>
      <c r="BV623" s="208"/>
      <c r="BW623" s="208"/>
      <c r="BX623" s="208"/>
      <c r="BY623" s="208"/>
    </row>
    <row r="624" spans="1:77">
      <c r="A624" s="227"/>
      <c r="B624" s="208"/>
      <c r="C624" s="248"/>
      <c r="D624" s="248"/>
      <c r="E624" s="208"/>
      <c r="F624" s="208"/>
      <c r="G624" s="208"/>
      <c r="H624" s="208"/>
      <c r="I624" s="208"/>
      <c r="J624" s="208"/>
      <c r="K624" s="208"/>
      <c r="L624" s="208"/>
      <c r="M624" s="208"/>
      <c r="N624" s="208"/>
      <c r="O624" s="208"/>
      <c r="P624" s="208"/>
      <c r="Q624" s="208"/>
      <c r="R624" s="208"/>
      <c r="S624" s="208"/>
      <c r="T624" s="208"/>
      <c r="U624" s="208"/>
      <c r="V624" s="208"/>
      <c r="W624" s="208"/>
      <c r="X624" s="208"/>
      <c r="Y624" s="208"/>
      <c r="Z624" s="208"/>
      <c r="AA624" s="208"/>
      <c r="AB624" s="208"/>
      <c r="AC624" s="208"/>
      <c r="AD624" s="208"/>
      <c r="AE624" s="208"/>
      <c r="AF624" s="208"/>
      <c r="AG624" s="208"/>
      <c r="AH624" s="208"/>
      <c r="AI624" s="208"/>
      <c r="AJ624" s="208"/>
      <c r="AK624" s="208"/>
      <c r="AL624" s="208"/>
      <c r="AM624" s="208"/>
      <c r="AN624" s="208"/>
      <c r="AO624" s="208"/>
      <c r="AP624" s="208"/>
      <c r="AQ624" s="208"/>
      <c r="AR624" s="208"/>
      <c r="AS624" s="208"/>
      <c r="AT624" s="208"/>
      <c r="AU624" s="208"/>
      <c r="AV624" s="208"/>
      <c r="AW624" s="208"/>
      <c r="AX624" s="208"/>
      <c r="AY624" s="208"/>
      <c r="AZ624" s="209"/>
      <c r="BA624" s="208"/>
      <c r="BB624" s="208"/>
      <c r="BC624" s="208"/>
      <c r="BD624" s="210"/>
      <c r="BE624" s="208"/>
      <c r="BF624" s="208"/>
      <c r="BG624" s="208"/>
      <c r="BH624" s="208"/>
      <c r="BI624" s="208"/>
      <c r="BJ624" s="208"/>
      <c r="BK624" s="208"/>
      <c r="BL624" s="208"/>
      <c r="BM624" s="208"/>
      <c r="BN624" s="208"/>
      <c r="BO624" s="208"/>
      <c r="BP624" s="208"/>
      <c r="BQ624" s="208"/>
      <c r="BR624" s="208"/>
      <c r="BS624" s="208"/>
      <c r="BT624" s="208"/>
      <c r="BU624" s="208"/>
      <c r="BV624" s="208"/>
      <c r="BW624" s="208"/>
      <c r="BX624" s="208"/>
      <c r="BY624" s="208"/>
    </row>
    <row r="625" spans="1:77">
      <c r="A625" s="227"/>
      <c r="B625" s="208"/>
      <c r="C625" s="248"/>
      <c r="D625" s="248"/>
      <c r="E625" s="208"/>
      <c r="F625" s="208"/>
      <c r="G625" s="208"/>
      <c r="H625" s="208"/>
      <c r="I625" s="208"/>
      <c r="J625" s="208"/>
      <c r="K625" s="208"/>
      <c r="L625" s="208"/>
      <c r="M625" s="208"/>
      <c r="N625" s="208"/>
      <c r="O625" s="208"/>
      <c r="P625" s="208"/>
      <c r="Q625" s="208"/>
      <c r="R625" s="208"/>
      <c r="S625" s="208"/>
      <c r="T625" s="208"/>
      <c r="U625" s="208"/>
      <c r="V625" s="208"/>
      <c r="W625" s="208"/>
      <c r="X625" s="208"/>
      <c r="Y625" s="208"/>
      <c r="Z625" s="208"/>
      <c r="AA625" s="208"/>
      <c r="AB625" s="208"/>
      <c r="AC625" s="208"/>
      <c r="AD625" s="208"/>
      <c r="AE625" s="208"/>
      <c r="AF625" s="208"/>
      <c r="AG625" s="208"/>
      <c r="AH625" s="208"/>
      <c r="AI625" s="208"/>
      <c r="AJ625" s="208"/>
      <c r="AK625" s="208"/>
      <c r="AL625" s="208"/>
      <c r="AM625" s="208"/>
      <c r="AN625" s="208"/>
      <c r="AO625" s="208"/>
      <c r="AP625" s="208"/>
      <c r="AQ625" s="208"/>
      <c r="AR625" s="208"/>
      <c r="AS625" s="208"/>
      <c r="AT625" s="208"/>
      <c r="AU625" s="208"/>
      <c r="AV625" s="208"/>
      <c r="AW625" s="208"/>
      <c r="AX625" s="208"/>
      <c r="AY625" s="208"/>
      <c r="AZ625" s="209"/>
      <c r="BA625" s="208"/>
      <c r="BB625" s="208"/>
      <c r="BC625" s="208"/>
      <c r="BD625" s="210"/>
      <c r="BE625" s="208"/>
      <c r="BF625" s="208"/>
      <c r="BG625" s="208"/>
      <c r="BH625" s="208"/>
      <c r="BI625" s="208"/>
      <c r="BJ625" s="208"/>
      <c r="BK625" s="208"/>
      <c r="BL625" s="208"/>
      <c r="BM625" s="208"/>
      <c r="BN625" s="208"/>
      <c r="BO625" s="208"/>
      <c r="BP625" s="208"/>
      <c r="BQ625" s="208"/>
      <c r="BR625" s="208"/>
      <c r="BS625" s="208"/>
      <c r="BT625" s="208"/>
      <c r="BU625" s="208"/>
      <c r="BV625" s="208"/>
      <c r="BW625" s="208"/>
      <c r="BX625" s="208"/>
      <c r="BY625" s="208"/>
    </row>
    <row r="626" spans="1:77">
      <c r="A626" s="227"/>
      <c r="B626" s="208"/>
      <c r="C626" s="248"/>
      <c r="D626" s="248"/>
      <c r="E626" s="208"/>
      <c r="F626" s="208"/>
      <c r="G626" s="208"/>
      <c r="H626" s="208"/>
      <c r="I626" s="208"/>
      <c r="J626" s="208"/>
      <c r="K626" s="208"/>
      <c r="L626" s="208"/>
      <c r="M626" s="208"/>
      <c r="N626" s="208"/>
      <c r="O626" s="208"/>
      <c r="P626" s="208"/>
      <c r="Q626" s="208"/>
      <c r="R626" s="208"/>
      <c r="S626" s="208"/>
      <c r="T626" s="208"/>
      <c r="U626" s="208"/>
      <c r="V626" s="208"/>
      <c r="W626" s="208"/>
      <c r="X626" s="208"/>
      <c r="Y626" s="208"/>
      <c r="Z626" s="208"/>
      <c r="AA626" s="208"/>
      <c r="AB626" s="208"/>
      <c r="AC626" s="208"/>
      <c r="AD626" s="208"/>
      <c r="AE626" s="208"/>
      <c r="AF626" s="208"/>
      <c r="AG626" s="208"/>
      <c r="AH626" s="208"/>
      <c r="AI626" s="208"/>
      <c r="AJ626" s="208"/>
      <c r="AK626" s="208"/>
      <c r="AL626" s="208"/>
      <c r="AM626" s="208"/>
      <c r="AN626" s="208"/>
      <c r="AO626" s="208"/>
      <c r="AP626" s="208"/>
      <c r="AQ626" s="208"/>
      <c r="AR626" s="208"/>
      <c r="AS626" s="208"/>
      <c r="AT626" s="208"/>
      <c r="AU626" s="208"/>
      <c r="AV626" s="208"/>
      <c r="AW626" s="208"/>
      <c r="AX626" s="208"/>
      <c r="AY626" s="208"/>
      <c r="AZ626" s="209"/>
      <c r="BA626" s="208"/>
      <c r="BB626" s="208"/>
      <c r="BC626" s="208"/>
      <c r="BD626" s="210"/>
      <c r="BE626" s="208"/>
      <c r="BF626" s="208"/>
      <c r="BG626" s="208"/>
      <c r="BH626" s="208"/>
      <c r="BI626" s="208"/>
      <c r="BJ626" s="208"/>
      <c r="BK626" s="208"/>
      <c r="BL626" s="208"/>
      <c r="BM626" s="208"/>
      <c r="BN626" s="208"/>
      <c r="BO626" s="208"/>
      <c r="BP626" s="208"/>
      <c r="BQ626" s="208"/>
      <c r="BR626" s="208"/>
      <c r="BS626" s="208"/>
      <c r="BT626" s="208"/>
      <c r="BU626" s="208"/>
      <c r="BV626" s="208"/>
      <c r="BW626" s="208"/>
      <c r="BX626" s="208"/>
      <c r="BY626" s="208"/>
    </row>
    <row r="627" spans="1:77">
      <c r="A627" s="227"/>
      <c r="B627" s="208"/>
      <c r="C627" s="248"/>
      <c r="D627" s="248"/>
      <c r="E627" s="208"/>
      <c r="F627" s="208"/>
      <c r="G627" s="208"/>
      <c r="H627" s="208"/>
      <c r="I627" s="208"/>
      <c r="J627" s="208"/>
      <c r="K627" s="208"/>
      <c r="L627" s="208"/>
      <c r="M627" s="208"/>
      <c r="N627" s="208"/>
      <c r="O627" s="208"/>
      <c r="P627" s="208"/>
      <c r="Q627" s="208"/>
      <c r="R627" s="208"/>
      <c r="S627" s="208"/>
      <c r="T627" s="208"/>
      <c r="U627" s="208"/>
      <c r="V627" s="208"/>
      <c r="W627" s="208"/>
      <c r="X627" s="208"/>
      <c r="Y627" s="208"/>
      <c r="Z627" s="208"/>
      <c r="AA627" s="208"/>
      <c r="AB627" s="208"/>
      <c r="AC627" s="208"/>
      <c r="AD627" s="208"/>
      <c r="AE627" s="208"/>
      <c r="AF627" s="208"/>
      <c r="AG627" s="208"/>
      <c r="AH627" s="208"/>
      <c r="AI627" s="208"/>
      <c r="AJ627" s="208"/>
      <c r="AK627" s="208"/>
      <c r="AL627" s="208"/>
      <c r="AM627" s="208"/>
      <c r="AN627" s="208"/>
      <c r="AO627" s="208"/>
      <c r="AP627" s="208"/>
      <c r="AQ627" s="208"/>
      <c r="AR627" s="208"/>
      <c r="AS627" s="208"/>
      <c r="AT627" s="208"/>
      <c r="AU627" s="208"/>
      <c r="AV627" s="208"/>
      <c r="AW627" s="208"/>
      <c r="AX627" s="208"/>
      <c r="AY627" s="208"/>
      <c r="AZ627" s="209"/>
      <c r="BA627" s="208"/>
      <c r="BB627" s="208"/>
      <c r="BC627" s="208"/>
      <c r="BD627" s="210"/>
      <c r="BE627" s="208"/>
      <c r="BF627" s="208"/>
      <c r="BG627" s="208"/>
      <c r="BH627" s="208"/>
      <c r="BI627" s="208"/>
      <c r="BJ627" s="208"/>
      <c r="BK627" s="208"/>
      <c r="BL627" s="208"/>
      <c r="BM627" s="208"/>
      <c r="BN627" s="208"/>
      <c r="BO627" s="208"/>
      <c r="BP627" s="208"/>
      <c r="BQ627" s="208"/>
      <c r="BR627" s="208"/>
      <c r="BS627" s="208"/>
      <c r="BT627" s="208"/>
      <c r="BU627" s="208"/>
      <c r="BV627" s="208"/>
      <c r="BW627" s="208"/>
      <c r="BX627" s="208"/>
      <c r="BY627" s="208"/>
    </row>
    <row r="628" spans="1:77">
      <c r="A628" s="227"/>
      <c r="B628" s="208"/>
      <c r="C628" s="248"/>
      <c r="D628" s="248"/>
      <c r="E628" s="208"/>
      <c r="F628" s="208"/>
      <c r="G628" s="208"/>
      <c r="H628" s="208"/>
      <c r="I628" s="208"/>
      <c r="J628" s="208"/>
      <c r="K628" s="208"/>
      <c r="L628" s="208"/>
      <c r="M628" s="208"/>
      <c r="N628" s="208"/>
      <c r="O628" s="208"/>
      <c r="P628" s="208"/>
      <c r="Q628" s="208"/>
      <c r="R628" s="208"/>
      <c r="S628" s="208"/>
      <c r="T628" s="208"/>
      <c r="U628" s="208"/>
      <c r="V628" s="208"/>
      <c r="W628" s="208"/>
      <c r="X628" s="208"/>
      <c r="Y628" s="208"/>
      <c r="Z628" s="208"/>
      <c r="AA628" s="208"/>
      <c r="AB628" s="208"/>
      <c r="AC628" s="208"/>
      <c r="AD628" s="208"/>
      <c r="AE628" s="208"/>
      <c r="AF628" s="208"/>
      <c r="AG628" s="208"/>
      <c r="AH628" s="208"/>
      <c r="AI628" s="208"/>
      <c r="AJ628" s="208"/>
      <c r="AK628" s="208"/>
      <c r="AL628" s="208"/>
      <c r="AM628" s="208"/>
      <c r="AN628" s="208"/>
      <c r="AO628" s="208"/>
      <c r="AP628" s="208"/>
      <c r="AQ628" s="208"/>
      <c r="AR628" s="208"/>
      <c r="AS628" s="208"/>
      <c r="AT628" s="208"/>
      <c r="AU628" s="208"/>
      <c r="AV628" s="208"/>
      <c r="AW628" s="208"/>
      <c r="AX628" s="208"/>
      <c r="AY628" s="208"/>
      <c r="AZ628" s="209"/>
      <c r="BA628" s="208"/>
      <c r="BB628" s="208"/>
      <c r="BC628" s="208"/>
      <c r="BD628" s="210"/>
      <c r="BE628" s="208"/>
      <c r="BF628" s="208"/>
      <c r="BG628" s="208"/>
      <c r="BH628" s="208"/>
      <c r="BI628" s="208"/>
      <c r="BJ628" s="208"/>
      <c r="BK628" s="208"/>
      <c r="BL628" s="208"/>
      <c r="BM628" s="208"/>
      <c r="BN628" s="208"/>
      <c r="BO628" s="208"/>
      <c r="BP628" s="208"/>
      <c r="BQ628" s="208"/>
      <c r="BR628" s="208"/>
      <c r="BS628" s="208"/>
      <c r="BT628" s="208"/>
      <c r="BU628" s="208"/>
      <c r="BV628" s="208"/>
      <c r="BW628" s="208"/>
      <c r="BX628" s="208"/>
      <c r="BY628" s="208"/>
    </row>
    <row r="629" spans="1:77">
      <c r="A629" s="227"/>
      <c r="B629" s="208"/>
      <c r="C629" s="248"/>
      <c r="D629" s="248"/>
      <c r="E629" s="208"/>
      <c r="F629" s="208"/>
      <c r="G629" s="208"/>
      <c r="H629" s="208"/>
      <c r="I629" s="208"/>
      <c r="J629" s="208"/>
      <c r="K629" s="208"/>
      <c r="L629" s="208"/>
      <c r="M629" s="208"/>
      <c r="N629" s="208"/>
      <c r="O629" s="208"/>
      <c r="P629" s="208"/>
      <c r="Q629" s="208"/>
      <c r="R629" s="208"/>
      <c r="S629" s="208"/>
      <c r="T629" s="208"/>
      <c r="U629" s="208"/>
      <c r="V629" s="208"/>
      <c r="W629" s="208"/>
      <c r="X629" s="208"/>
      <c r="Y629" s="208"/>
      <c r="Z629" s="208"/>
      <c r="AA629" s="208"/>
      <c r="AB629" s="208"/>
      <c r="AC629" s="208"/>
      <c r="AD629" s="208"/>
      <c r="AE629" s="208"/>
      <c r="AF629" s="208"/>
      <c r="AG629" s="208"/>
      <c r="AH629" s="208"/>
      <c r="AI629" s="208"/>
      <c r="AJ629" s="208"/>
      <c r="AK629" s="208"/>
      <c r="AL629" s="208"/>
      <c r="AM629" s="208"/>
      <c r="AN629" s="208"/>
      <c r="AO629" s="208"/>
      <c r="AP629" s="208"/>
      <c r="AQ629" s="208"/>
      <c r="AR629" s="208"/>
      <c r="AS629" s="208"/>
      <c r="AT629" s="208"/>
      <c r="AU629" s="208"/>
      <c r="AV629" s="208"/>
      <c r="AW629" s="208"/>
      <c r="AX629" s="208"/>
      <c r="AY629" s="208"/>
      <c r="AZ629" s="209"/>
      <c r="BA629" s="208"/>
      <c r="BB629" s="208"/>
      <c r="BC629" s="208"/>
      <c r="BD629" s="210"/>
      <c r="BE629" s="208"/>
      <c r="BF629" s="208"/>
      <c r="BG629" s="208"/>
      <c r="BH629" s="208"/>
      <c r="BI629" s="208"/>
      <c r="BJ629" s="208"/>
      <c r="BK629" s="208"/>
      <c r="BL629" s="208"/>
      <c r="BM629" s="208"/>
      <c r="BN629" s="208"/>
      <c r="BO629" s="208"/>
      <c r="BP629" s="208"/>
      <c r="BQ629" s="208"/>
      <c r="BR629" s="208"/>
      <c r="BS629" s="208"/>
      <c r="BT629" s="208"/>
      <c r="BU629" s="208"/>
      <c r="BV629" s="208"/>
      <c r="BW629" s="208"/>
      <c r="BX629" s="208"/>
      <c r="BY629" s="208"/>
    </row>
    <row r="630" spans="1:77">
      <c r="A630" s="227"/>
      <c r="B630" s="208"/>
      <c r="C630" s="248"/>
      <c r="D630" s="248"/>
      <c r="E630" s="208"/>
      <c r="F630" s="208"/>
      <c r="G630" s="208"/>
      <c r="H630" s="208"/>
      <c r="I630" s="208"/>
      <c r="J630" s="208"/>
      <c r="K630" s="208"/>
      <c r="L630" s="208"/>
      <c r="M630" s="208"/>
      <c r="N630" s="208"/>
      <c r="O630" s="208"/>
      <c r="P630" s="208"/>
      <c r="Q630" s="208"/>
      <c r="R630" s="208"/>
      <c r="S630" s="208"/>
      <c r="T630" s="208"/>
      <c r="U630" s="208"/>
      <c r="V630" s="208"/>
      <c r="W630" s="208"/>
      <c r="X630" s="208"/>
      <c r="Y630" s="208"/>
      <c r="Z630" s="208"/>
      <c r="AA630" s="208"/>
      <c r="AB630" s="208"/>
      <c r="AC630" s="208"/>
      <c r="AD630" s="208"/>
      <c r="AE630" s="208"/>
      <c r="AF630" s="208"/>
      <c r="AG630" s="208"/>
      <c r="AH630" s="208"/>
      <c r="AI630" s="208"/>
      <c r="AJ630" s="208"/>
      <c r="AK630" s="208"/>
      <c r="AL630" s="208"/>
      <c r="AM630" s="208"/>
      <c r="AN630" s="208"/>
      <c r="AO630" s="208"/>
      <c r="AP630" s="208"/>
      <c r="AQ630" s="208"/>
      <c r="AR630" s="208"/>
      <c r="AS630" s="208"/>
      <c r="AT630" s="208"/>
      <c r="AU630" s="208"/>
      <c r="AV630" s="208"/>
      <c r="AW630" s="208"/>
      <c r="AX630" s="208"/>
      <c r="AY630" s="208"/>
      <c r="AZ630" s="209"/>
      <c r="BA630" s="208"/>
      <c r="BB630" s="208"/>
      <c r="BC630" s="208"/>
      <c r="BD630" s="210"/>
      <c r="BE630" s="208"/>
      <c r="BF630" s="208"/>
      <c r="BG630" s="208"/>
      <c r="BH630" s="208"/>
      <c r="BI630" s="208"/>
      <c r="BJ630" s="208"/>
      <c r="BK630" s="208"/>
      <c r="BL630" s="208"/>
      <c r="BM630" s="208"/>
      <c r="BN630" s="208"/>
      <c r="BO630" s="208"/>
      <c r="BP630" s="208"/>
      <c r="BQ630" s="208"/>
      <c r="BR630" s="208"/>
      <c r="BS630" s="208"/>
      <c r="BT630" s="208"/>
      <c r="BU630" s="208"/>
      <c r="BV630" s="208"/>
      <c r="BW630" s="208"/>
      <c r="BX630" s="208"/>
      <c r="BY630" s="208"/>
    </row>
    <row r="631" spans="1:77">
      <c r="A631" s="227"/>
      <c r="B631" s="208"/>
      <c r="C631" s="248"/>
      <c r="D631" s="248"/>
      <c r="E631" s="208"/>
      <c r="F631" s="208"/>
      <c r="G631" s="208"/>
      <c r="H631" s="208"/>
      <c r="I631" s="208"/>
      <c r="J631" s="208"/>
      <c r="K631" s="208"/>
      <c r="L631" s="208"/>
      <c r="M631" s="208"/>
      <c r="N631" s="208"/>
      <c r="O631" s="208"/>
      <c r="P631" s="208"/>
      <c r="Q631" s="208"/>
      <c r="R631" s="208"/>
      <c r="S631" s="208"/>
      <c r="T631" s="208"/>
      <c r="U631" s="208"/>
      <c r="V631" s="208"/>
      <c r="W631" s="208"/>
      <c r="X631" s="208"/>
      <c r="Y631" s="208"/>
      <c r="Z631" s="208"/>
      <c r="AA631" s="208"/>
      <c r="AB631" s="208"/>
      <c r="AC631" s="208"/>
      <c r="AD631" s="208"/>
      <c r="AE631" s="208"/>
      <c r="AF631" s="208"/>
      <c r="AG631" s="208"/>
      <c r="AH631" s="208"/>
      <c r="AI631" s="208"/>
      <c r="AJ631" s="208"/>
      <c r="AK631" s="208"/>
      <c r="AL631" s="208"/>
      <c r="AM631" s="208"/>
      <c r="AN631" s="208"/>
      <c r="AO631" s="208"/>
      <c r="AP631" s="208"/>
      <c r="AQ631" s="208"/>
      <c r="AR631" s="208"/>
      <c r="AS631" s="208"/>
      <c r="AT631" s="208"/>
      <c r="AU631" s="208"/>
      <c r="AV631" s="208"/>
      <c r="AW631" s="208"/>
      <c r="AX631" s="208"/>
      <c r="AY631" s="208"/>
      <c r="AZ631" s="209"/>
      <c r="BA631" s="208"/>
      <c r="BB631" s="208"/>
      <c r="BC631" s="208"/>
      <c r="BD631" s="210"/>
      <c r="BE631" s="208"/>
      <c r="BF631" s="208"/>
      <c r="BG631" s="208"/>
      <c r="BH631" s="208"/>
      <c r="BI631" s="208"/>
      <c r="BJ631" s="208"/>
      <c r="BK631" s="208"/>
      <c r="BL631" s="208"/>
      <c r="BM631" s="208"/>
      <c r="BN631" s="208"/>
      <c r="BO631" s="208"/>
      <c r="BP631" s="208"/>
      <c r="BQ631" s="208"/>
      <c r="BR631" s="208"/>
      <c r="BS631" s="208"/>
      <c r="BT631" s="208"/>
      <c r="BU631" s="208"/>
      <c r="BV631" s="208"/>
      <c r="BW631" s="208"/>
      <c r="BX631" s="208"/>
      <c r="BY631" s="208"/>
    </row>
    <row r="632" spans="1:77">
      <c r="A632" s="227"/>
      <c r="B632" s="208"/>
      <c r="C632" s="248"/>
      <c r="D632" s="248"/>
      <c r="E632" s="208"/>
      <c r="F632" s="208"/>
      <c r="G632" s="208"/>
      <c r="H632" s="208"/>
      <c r="I632" s="208"/>
      <c r="J632" s="208"/>
      <c r="K632" s="208"/>
      <c r="L632" s="208"/>
      <c r="M632" s="208"/>
      <c r="N632" s="208"/>
      <c r="O632" s="208"/>
      <c r="P632" s="208"/>
      <c r="Q632" s="208"/>
      <c r="R632" s="208"/>
      <c r="S632" s="208"/>
      <c r="T632" s="208"/>
      <c r="U632" s="208"/>
      <c r="V632" s="208"/>
      <c r="W632" s="208"/>
      <c r="X632" s="208"/>
      <c r="Y632" s="208"/>
      <c r="Z632" s="208"/>
      <c r="AA632" s="208"/>
      <c r="AB632" s="208"/>
      <c r="AC632" s="208"/>
      <c r="AD632" s="208"/>
      <c r="AE632" s="208"/>
      <c r="AF632" s="208"/>
      <c r="AG632" s="208"/>
      <c r="AH632" s="208"/>
      <c r="AI632" s="208"/>
      <c r="AJ632" s="208"/>
      <c r="AK632" s="208"/>
      <c r="AL632" s="208"/>
      <c r="AM632" s="208"/>
      <c r="AN632" s="208"/>
      <c r="AO632" s="208"/>
      <c r="AP632" s="208"/>
      <c r="AQ632" s="208"/>
      <c r="AR632" s="208"/>
      <c r="AS632" s="208"/>
      <c r="AT632" s="208"/>
      <c r="AU632" s="208"/>
      <c r="AV632" s="208"/>
      <c r="AW632" s="208"/>
      <c r="AX632" s="208"/>
      <c r="AY632" s="208"/>
      <c r="AZ632" s="209"/>
      <c r="BA632" s="208"/>
      <c r="BB632" s="208"/>
      <c r="BC632" s="208"/>
      <c r="BD632" s="210"/>
      <c r="BE632" s="208"/>
      <c r="BF632" s="208"/>
      <c r="BG632" s="208"/>
      <c r="BH632" s="208"/>
      <c r="BI632" s="208"/>
      <c r="BJ632" s="208"/>
      <c r="BK632" s="208"/>
      <c r="BL632" s="208"/>
      <c r="BM632" s="208"/>
      <c r="BN632" s="208"/>
      <c r="BO632" s="208"/>
      <c r="BP632" s="208"/>
      <c r="BQ632" s="208"/>
      <c r="BR632" s="208"/>
      <c r="BS632" s="208"/>
      <c r="BT632" s="208"/>
      <c r="BU632" s="208"/>
      <c r="BV632" s="208"/>
      <c r="BW632" s="208"/>
      <c r="BX632" s="208"/>
      <c r="BY632" s="208"/>
    </row>
    <row r="633" spans="1:77">
      <c r="A633" s="227"/>
      <c r="B633" s="208"/>
      <c r="C633" s="248"/>
      <c r="D633" s="248"/>
      <c r="E633" s="208"/>
      <c r="F633" s="208"/>
      <c r="G633" s="208"/>
      <c r="H633" s="208"/>
      <c r="I633" s="208"/>
      <c r="J633" s="208"/>
      <c r="K633" s="208"/>
      <c r="L633" s="208"/>
      <c r="M633" s="208"/>
      <c r="N633" s="208"/>
      <c r="O633" s="208"/>
      <c r="P633" s="208"/>
      <c r="Q633" s="208"/>
      <c r="R633" s="208"/>
      <c r="S633" s="208"/>
      <c r="T633" s="208"/>
      <c r="U633" s="208"/>
      <c r="V633" s="208"/>
      <c r="W633" s="208"/>
      <c r="X633" s="208"/>
      <c r="Y633" s="208"/>
      <c r="Z633" s="208"/>
      <c r="AA633" s="208"/>
      <c r="AB633" s="208"/>
      <c r="AC633" s="208"/>
      <c r="AD633" s="208"/>
      <c r="AE633" s="208"/>
      <c r="AF633" s="208"/>
      <c r="AG633" s="208"/>
      <c r="AH633" s="208"/>
      <c r="AI633" s="208"/>
      <c r="AJ633" s="208"/>
      <c r="AK633" s="208"/>
      <c r="AL633" s="208"/>
      <c r="AM633" s="208"/>
      <c r="AN633" s="208"/>
      <c r="AO633" s="208"/>
      <c r="AP633" s="208"/>
      <c r="AQ633" s="208"/>
      <c r="AR633" s="208"/>
      <c r="AS633" s="208"/>
      <c r="AT633" s="208"/>
      <c r="AU633" s="208"/>
      <c r="AV633" s="208"/>
      <c r="AW633" s="208"/>
      <c r="AX633" s="208"/>
      <c r="AY633" s="208"/>
      <c r="AZ633" s="209"/>
      <c r="BA633" s="208"/>
      <c r="BB633" s="208"/>
      <c r="BC633" s="208"/>
      <c r="BD633" s="210"/>
      <c r="BE633" s="208"/>
      <c r="BF633" s="208"/>
      <c r="BG633" s="208"/>
      <c r="BH633" s="208"/>
      <c r="BI633" s="208"/>
      <c r="BJ633" s="208"/>
      <c r="BK633" s="208"/>
      <c r="BL633" s="208"/>
      <c r="BM633" s="208"/>
      <c r="BN633" s="208"/>
      <c r="BO633" s="208"/>
      <c r="BP633" s="208"/>
      <c r="BQ633" s="208"/>
      <c r="BR633" s="208"/>
      <c r="BS633" s="208"/>
      <c r="BT633" s="208"/>
      <c r="BU633" s="208"/>
      <c r="BV633" s="208"/>
      <c r="BW633" s="208"/>
      <c r="BX633" s="208"/>
      <c r="BY633" s="208"/>
    </row>
    <row r="634" spans="1:77">
      <c r="A634" s="227"/>
      <c r="B634" s="208"/>
      <c r="C634" s="248"/>
      <c r="D634" s="248"/>
      <c r="E634" s="208"/>
      <c r="F634" s="208"/>
      <c r="G634" s="208"/>
      <c r="H634" s="208"/>
      <c r="I634" s="208"/>
      <c r="J634" s="208"/>
      <c r="K634" s="208"/>
      <c r="L634" s="208"/>
      <c r="M634" s="208"/>
      <c r="N634" s="208"/>
      <c r="O634" s="208"/>
      <c r="P634" s="208"/>
      <c r="Q634" s="208"/>
      <c r="R634" s="208"/>
      <c r="S634" s="208"/>
      <c r="T634" s="208"/>
      <c r="U634" s="208"/>
      <c r="V634" s="208"/>
      <c r="W634" s="208"/>
      <c r="X634" s="208"/>
      <c r="Y634" s="208"/>
      <c r="Z634" s="208"/>
      <c r="AA634" s="208"/>
      <c r="AB634" s="208"/>
      <c r="AC634" s="208"/>
      <c r="AD634" s="208"/>
      <c r="AE634" s="208"/>
      <c r="AF634" s="208"/>
      <c r="AG634" s="208"/>
      <c r="AH634" s="208"/>
      <c r="AI634" s="208"/>
      <c r="AJ634" s="208"/>
      <c r="AK634" s="208"/>
      <c r="AL634" s="208"/>
      <c r="AM634" s="208"/>
      <c r="AN634" s="208"/>
      <c r="AO634" s="208"/>
      <c r="AP634" s="208"/>
      <c r="AQ634" s="208"/>
      <c r="AR634" s="208"/>
      <c r="AS634" s="208"/>
      <c r="AT634" s="208"/>
      <c r="AU634" s="208"/>
      <c r="AV634" s="208"/>
      <c r="AW634" s="208"/>
      <c r="AX634" s="208"/>
      <c r="AY634" s="208"/>
      <c r="AZ634" s="209"/>
      <c r="BA634" s="208"/>
      <c r="BB634" s="208"/>
      <c r="BC634" s="208"/>
      <c r="BD634" s="210"/>
      <c r="BE634" s="208"/>
      <c r="BF634" s="208"/>
      <c r="BG634" s="208"/>
      <c r="BH634" s="208"/>
      <c r="BI634" s="208"/>
      <c r="BJ634" s="208"/>
      <c r="BK634" s="208"/>
      <c r="BL634" s="208"/>
      <c r="BM634" s="208"/>
      <c r="BN634" s="208"/>
      <c r="BO634" s="208"/>
      <c r="BP634" s="208"/>
      <c r="BQ634" s="208"/>
      <c r="BR634" s="208"/>
      <c r="BS634" s="208"/>
      <c r="BT634" s="208"/>
      <c r="BU634" s="208"/>
      <c r="BV634" s="208"/>
      <c r="BW634" s="208"/>
      <c r="BX634" s="208"/>
      <c r="BY634" s="208"/>
    </row>
    <row r="635" spans="1:77">
      <c r="A635" s="227"/>
      <c r="B635" s="208"/>
      <c r="C635" s="248"/>
      <c r="D635" s="248"/>
      <c r="E635" s="208"/>
      <c r="F635" s="208"/>
      <c r="G635" s="208"/>
      <c r="H635" s="208"/>
      <c r="I635" s="208"/>
      <c r="J635" s="208"/>
      <c r="K635" s="208"/>
      <c r="L635" s="208"/>
      <c r="M635" s="208"/>
      <c r="N635" s="208"/>
      <c r="O635" s="208"/>
      <c r="P635" s="208"/>
      <c r="Q635" s="208"/>
      <c r="R635" s="208"/>
      <c r="S635" s="208"/>
      <c r="T635" s="208"/>
      <c r="U635" s="208"/>
      <c r="V635" s="208"/>
      <c r="W635" s="208"/>
      <c r="X635" s="208"/>
      <c r="Y635" s="208"/>
      <c r="Z635" s="208"/>
      <c r="AA635" s="208"/>
      <c r="AB635" s="208"/>
      <c r="AC635" s="208"/>
      <c r="AD635" s="208"/>
      <c r="AE635" s="208"/>
      <c r="AF635" s="208"/>
      <c r="AG635" s="208"/>
      <c r="AH635" s="208"/>
      <c r="AI635" s="208"/>
      <c r="AJ635" s="208"/>
      <c r="AK635" s="208"/>
      <c r="AL635" s="208"/>
      <c r="AM635" s="208"/>
      <c r="AN635" s="208"/>
      <c r="AO635" s="208"/>
      <c r="AP635" s="208"/>
      <c r="AQ635" s="208"/>
      <c r="AR635" s="208"/>
      <c r="AS635" s="208"/>
      <c r="AT635" s="208"/>
      <c r="AU635" s="208"/>
      <c r="AV635" s="208"/>
      <c r="AW635" s="208"/>
      <c r="AX635" s="208"/>
      <c r="AY635" s="208"/>
      <c r="AZ635" s="209"/>
      <c r="BA635" s="208"/>
      <c r="BB635" s="208"/>
      <c r="BC635" s="208"/>
      <c r="BD635" s="210"/>
      <c r="BE635" s="208"/>
      <c r="BF635" s="208"/>
      <c r="BG635" s="208"/>
      <c r="BH635" s="208"/>
      <c r="BI635" s="208"/>
      <c r="BJ635" s="208"/>
      <c r="BK635" s="208"/>
      <c r="BL635" s="208"/>
      <c r="BM635" s="208"/>
      <c r="BN635" s="208"/>
      <c r="BO635" s="208"/>
      <c r="BP635" s="208"/>
      <c r="BQ635" s="208"/>
      <c r="BR635" s="208"/>
      <c r="BS635" s="208"/>
      <c r="BT635" s="208"/>
      <c r="BU635" s="208"/>
      <c r="BV635" s="208"/>
      <c r="BW635" s="208"/>
      <c r="BX635" s="208"/>
      <c r="BY635" s="208"/>
    </row>
    <row r="636" spans="1:77">
      <c r="A636" s="227"/>
      <c r="B636" s="208"/>
      <c r="C636" s="248"/>
      <c r="D636" s="248"/>
      <c r="E636" s="208"/>
      <c r="F636" s="208"/>
      <c r="G636" s="208"/>
      <c r="H636" s="208"/>
      <c r="I636" s="208"/>
      <c r="J636" s="208"/>
      <c r="K636" s="208"/>
      <c r="L636" s="208"/>
      <c r="M636" s="208"/>
      <c r="N636" s="208"/>
      <c r="O636" s="208"/>
      <c r="P636" s="208"/>
      <c r="Q636" s="208"/>
      <c r="R636" s="208"/>
      <c r="S636" s="208"/>
      <c r="T636" s="208"/>
      <c r="U636" s="208"/>
      <c r="V636" s="208"/>
      <c r="W636" s="208"/>
      <c r="X636" s="208"/>
      <c r="Y636" s="208"/>
      <c r="Z636" s="208"/>
      <c r="AA636" s="208"/>
      <c r="AB636" s="208"/>
      <c r="AC636" s="208"/>
      <c r="AD636" s="208"/>
      <c r="AE636" s="208"/>
      <c r="AF636" s="208"/>
      <c r="AG636" s="208"/>
      <c r="AH636" s="208"/>
      <c r="AI636" s="208"/>
      <c r="AJ636" s="208"/>
      <c r="AK636" s="208"/>
      <c r="AL636" s="208"/>
      <c r="AM636" s="208"/>
      <c r="AN636" s="208"/>
      <c r="AO636" s="208"/>
      <c r="AP636" s="208"/>
      <c r="AQ636" s="208"/>
      <c r="AR636" s="208"/>
      <c r="AS636" s="208"/>
      <c r="AT636" s="208"/>
      <c r="AU636" s="208"/>
      <c r="AV636" s="208"/>
      <c r="AW636" s="208"/>
      <c r="AX636" s="208"/>
      <c r="AY636" s="208"/>
      <c r="AZ636" s="209"/>
      <c r="BA636" s="208"/>
      <c r="BB636" s="208"/>
      <c r="BC636" s="208"/>
      <c r="BD636" s="210"/>
      <c r="BE636" s="208"/>
      <c r="BF636" s="208"/>
      <c r="BG636" s="208"/>
      <c r="BH636" s="208"/>
      <c r="BI636" s="208"/>
      <c r="BJ636" s="208"/>
      <c r="BK636" s="208"/>
      <c r="BL636" s="208"/>
      <c r="BM636" s="208"/>
      <c r="BN636" s="208"/>
      <c r="BO636" s="208"/>
      <c r="BP636" s="208"/>
      <c r="BQ636" s="208"/>
      <c r="BR636" s="208"/>
      <c r="BS636" s="208"/>
      <c r="BT636" s="208"/>
      <c r="BU636" s="208"/>
      <c r="BV636" s="208"/>
      <c r="BW636" s="208"/>
      <c r="BX636" s="208"/>
      <c r="BY636" s="208"/>
    </row>
    <row r="637" spans="1:77">
      <c r="A637" s="227"/>
      <c r="B637" s="208"/>
      <c r="C637" s="248"/>
      <c r="D637" s="248"/>
      <c r="E637" s="208"/>
      <c r="F637" s="208"/>
      <c r="G637" s="208"/>
      <c r="H637" s="208"/>
      <c r="I637" s="208"/>
      <c r="J637" s="208"/>
      <c r="K637" s="208"/>
      <c r="L637" s="208"/>
      <c r="M637" s="208"/>
      <c r="N637" s="208"/>
      <c r="O637" s="208"/>
      <c r="P637" s="208"/>
      <c r="Q637" s="208"/>
      <c r="R637" s="208"/>
      <c r="S637" s="208"/>
      <c r="T637" s="208"/>
      <c r="U637" s="208"/>
      <c r="V637" s="208"/>
      <c r="W637" s="208"/>
      <c r="X637" s="208"/>
      <c r="Y637" s="208"/>
      <c r="Z637" s="208"/>
      <c r="AA637" s="208"/>
      <c r="AB637" s="208"/>
      <c r="AC637" s="208"/>
      <c r="AD637" s="208"/>
      <c r="AE637" s="208"/>
      <c r="AF637" s="208"/>
      <c r="AG637" s="208"/>
      <c r="AH637" s="208"/>
      <c r="AI637" s="208"/>
      <c r="AJ637" s="208"/>
      <c r="AK637" s="208"/>
      <c r="AL637" s="208"/>
      <c r="AM637" s="208"/>
      <c r="AN637" s="208"/>
      <c r="AO637" s="208"/>
      <c r="AP637" s="208"/>
      <c r="AQ637" s="208"/>
      <c r="AR637" s="208"/>
      <c r="AS637" s="208"/>
      <c r="AT637" s="208"/>
      <c r="AU637" s="208"/>
      <c r="AV637" s="208"/>
      <c r="AW637" s="208"/>
      <c r="AX637" s="208"/>
      <c r="AY637" s="208"/>
      <c r="AZ637" s="209"/>
      <c r="BA637" s="208"/>
      <c r="BB637" s="208"/>
      <c r="BC637" s="208"/>
      <c r="BD637" s="210"/>
      <c r="BE637" s="208"/>
      <c r="BF637" s="208"/>
      <c r="BG637" s="208"/>
      <c r="BH637" s="208"/>
      <c r="BI637" s="208"/>
      <c r="BJ637" s="208"/>
      <c r="BK637" s="208"/>
      <c r="BL637" s="208"/>
      <c r="BM637" s="208"/>
      <c r="BN637" s="208"/>
      <c r="BO637" s="208"/>
      <c r="BP637" s="208"/>
      <c r="BQ637" s="208"/>
      <c r="BR637" s="208"/>
      <c r="BS637" s="208"/>
      <c r="BT637" s="208"/>
      <c r="BU637" s="208"/>
      <c r="BV637" s="208"/>
      <c r="BW637" s="208"/>
      <c r="BX637" s="208"/>
      <c r="BY637" s="208"/>
    </row>
    <row r="638" spans="1:77">
      <c r="A638" s="227"/>
      <c r="B638" s="208"/>
      <c r="C638" s="248"/>
      <c r="D638" s="248"/>
      <c r="E638" s="208"/>
      <c r="F638" s="208"/>
      <c r="G638" s="208"/>
      <c r="H638" s="208"/>
      <c r="I638" s="208"/>
      <c r="J638" s="208"/>
      <c r="K638" s="208"/>
      <c r="L638" s="208"/>
      <c r="M638" s="208"/>
      <c r="N638" s="208"/>
      <c r="O638" s="208"/>
      <c r="P638" s="208"/>
      <c r="Q638" s="208"/>
      <c r="R638" s="208"/>
      <c r="S638" s="208"/>
      <c r="T638" s="208"/>
      <c r="U638" s="208"/>
      <c r="V638" s="208"/>
      <c r="W638" s="208"/>
      <c r="X638" s="208"/>
      <c r="Y638" s="208"/>
      <c r="Z638" s="208"/>
      <c r="AA638" s="208"/>
      <c r="AB638" s="208"/>
      <c r="AC638" s="208"/>
      <c r="AD638" s="208"/>
      <c r="AE638" s="208"/>
      <c r="AF638" s="208"/>
      <c r="AG638" s="208"/>
      <c r="AH638" s="208"/>
      <c r="AI638" s="208"/>
      <c r="AJ638" s="208"/>
      <c r="AK638" s="208"/>
      <c r="AL638" s="208"/>
      <c r="AM638" s="208"/>
      <c r="AN638" s="208"/>
      <c r="AO638" s="208"/>
      <c r="AP638" s="208"/>
      <c r="AQ638" s="208"/>
      <c r="AR638" s="208"/>
      <c r="AS638" s="208"/>
      <c r="AT638" s="208"/>
      <c r="AU638" s="208"/>
      <c r="AV638" s="208"/>
      <c r="AW638" s="208"/>
      <c r="AX638" s="208"/>
      <c r="AY638" s="208"/>
      <c r="AZ638" s="209"/>
      <c r="BA638" s="208"/>
      <c r="BB638" s="208"/>
      <c r="BC638" s="208"/>
      <c r="BD638" s="210"/>
      <c r="BE638" s="208"/>
      <c r="BF638" s="208"/>
      <c r="BG638" s="208"/>
      <c r="BH638" s="208"/>
      <c r="BI638" s="208"/>
      <c r="BJ638" s="208"/>
      <c r="BK638" s="208"/>
      <c r="BL638" s="208"/>
      <c r="BM638" s="208"/>
      <c r="BN638" s="208"/>
      <c r="BO638" s="208"/>
      <c r="BP638" s="208"/>
      <c r="BQ638" s="208"/>
      <c r="BR638" s="208"/>
      <c r="BS638" s="208"/>
      <c r="BT638" s="208"/>
      <c r="BU638" s="208"/>
      <c r="BV638" s="208"/>
      <c r="BW638" s="208"/>
      <c r="BX638" s="208"/>
      <c r="BY638" s="208"/>
    </row>
    <row r="639" spans="1:77">
      <c r="A639" s="227"/>
      <c r="B639" s="208"/>
      <c r="C639" s="248"/>
      <c r="D639" s="248"/>
      <c r="E639" s="208"/>
      <c r="F639" s="208"/>
      <c r="G639" s="208"/>
      <c r="H639" s="208"/>
      <c r="I639" s="208"/>
      <c r="J639" s="208"/>
      <c r="K639" s="208"/>
      <c r="L639" s="208"/>
      <c r="M639" s="208"/>
      <c r="N639" s="208"/>
      <c r="O639" s="208"/>
      <c r="P639" s="208"/>
      <c r="Q639" s="208"/>
      <c r="R639" s="208"/>
      <c r="S639" s="208"/>
      <c r="T639" s="208"/>
      <c r="U639" s="208"/>
      <c r="V639" s="208"/>
      <c r="W639" s="208"/>
      <c r="X639" s="208"/>
      <c r="Y639" s="208"/>
      <c r="Z639" s="208"/>
      <c r="AA639" s="208"/>
      <c r="AB639" s="208"/>
      <c r="AC639" s="208"/>
      <c r="AD639" s="208"/>
      <c r="AE639" s="208"/>
      <c r="AF639" s="208"/>
      <c r="AG639" s="208"/>
      <c r="AH639" s="208"/>
      <c r="AI639" s="208"/>
      <c r="AJ639" s="208"/>
      <c r="AK639" s="208"/>
      <c r="AL639" s="208"/>
      <c r="AM639" s="208"/>
      <c r="AN639" s="208"/>
      <c r="AO639" s="208"/>
      <c r="AP639" s="208"/>
      <c r="AQ639" s="208"/>
      <c r="AR639" s="208"/>
      <c r="AS639" s="208"/>
      <c r="AT639" s="208"/>
      <c r="AU639" s="208"/>
      <c r="AV639" s="208"/>
      <c r="AW639" s="208"/>
      <c r="AX639" s="208"/>
      <c r="AY639" s="208"/>
      <c r="AZ639" s="209"/>
      <c r="BA639" s="208"/>
      <c r="BB639" s="208"/>
      <c r="BC639" s="208"/>
      <c r="BD639" s="210"/>
      <c r="BE639" s="208"/>
      <c r="BF639" s="208"/>
      <c r="BG639" s="208"/>
      <c r="BH639" s="208"/>
      <c r="BI639" s="208"/>
      <c r="BJ639" s="208"/>
      <c r="BK639" s="208"/>
      <c r="BL639" s="208"/>
      <c r="BM639" s="208"/>
      <c r="BN639" s="208"/>
      <c r="BO639" s="208"/>
      <c r="BP639" s="208"/>
      <c r="BQ639" s="208"/>
      <c r="BR639" s="208"/>
      <c r="BS639" s="208"/>
      <c r="BT639" s="208"/>
      <c r="BU639" s="208"/>
      <c r="BV639" s="208"/>
      <c r="BW639" s="208"/>
      <c r="BX639" s="208"/>
      <c r="BY639" s="208"/>
    </row>
    <row r="640" spans="1:77">
      <c r="A640" s="227"/>
      <c r="B640" s="208"/>
      <c r="C640" s="248"/>
      <c r="D640" s="248"/>
      <c r="E640" s="208"/>
      <c r="F640" s="208"/>
      <c r="G640" s="208"/>
      <c r="H640" s="208"/>
      <c r="I640" s="208"/>
      <c r="J640" s="208"/>
      <c r="K640" s="208"/>
      <c r="L640" s="208"/>
      <c r="M640" s="208"/>
      <c r="N640" s="208"/>
      <c r="O640" s="208"/>
      <c r="P640" s="208"/>
      <c r="Q640" s="208"/>
      <c r="R640" s="208"/>
      <c r="S640" s="208"/>
      <c r="T640" s="208"/>
      <c r="U640" s="208"/>
      <c r="V640" s="208"/>
      <c r="W640" s="208"/>
      <c r="X640" s="208"/>
      <c r="Y640" s="208"/>
      <c r="Z640" s="208"/>
      <c r="AA640" s="208"/>
      <c r="AB640" s="208"/>
      <c r="AC640" s="208"/>
      <c r="AD640" s="208"/>
      <c r="AE640" s="208"/>
      <c r="AF640" s="208"/>
      <c r="AG640" s="208"/>
      <c r="AH640" s="208"/>
      <c r="AI640" s="208"/>
      <c r="AJ640" s="208"/>
      <c r="AK640" s="208"/>
      <c r="AL640" s="208"/>
      <c r="AM640" s="208"/>
      <c r="AN640" s="208"/>
      <c r="AO640" s="208"/>
      <c r="AP640" s="208"/>
      <c r="AQ640" s="208"/>
      <c r="AR640" s="208"/>
      <c r="AS640" s="208"/>
      <c r="AT640" s="208"/>
      <c r="AU640" s="208"/>
      <c r="AV640" s="208"/>
      <c r="AW640" s="208"/>
      <c r="AX640" s="208"/>
      <c r="AY640" s="208"/>
      <c r="AZ640" s="209"/>
      <c r="BA640" s="208"/>
      <c r="BB640" s="208"/>
      <c r="BC640" s="208"/>
      <c r="BD640" s="210"/>
      <c r="BE640" s="208"/>
      <c r="BF640" s="208"/>
      <c r="BG640" s="208"/>
      <c r="BH640" s="208"/>
      <c r="BI640" s="208"/>
      <c r="BJ640" s="208"/>
      <c r="BK640" s="208"/>
      <c r="BL640" s="208"/>
      <c r="BM640" s="208"/>
      <c r="BN640" s="208"/>
      <c r="BO640" s="208"/>
      <c r="BP640" s="208"/>
      <c r="BQ640" s="208"/>
      <c r="BR640" s="208"/>
      <c r="BS640" s="208"/>
      <c r="BT640" s="208"/>
      <c r="BU640" s="208"/>
      <c r="BV640" s="208"/>
      <c r="BW640" s="208"/>
      <c r="BX640" s="208"/>
      <c r="BY640" s="208"/>
    </row>
    <row r="641" spans="1:77">
      <c r="A641" s="227"/>
      <c r="B641" s="208"/>
      <c r="C641" s="248"/>
      <c r="D641" s="248"/>
      <c r="E641" s="208"/>
      <c r="F641" s="208"/>
      <c r="G641" s="208"/>
      <c r="H641" s="208"/>
      <c r="I641" s="208"/>
      <c r="J641" s="208"/>
      <c r="K641" s="208"/>
      <c r="L641" s="208"/>
      <c r="M641" s="208"/>
      <c r="N641" s="208"/>
      <c r="O641" s="208"/>
      <c r="P641" s="208"/>
      <c r="Q641" s="208"/>
      <c r="R641" s="208"/>
      <c r="S641" s="208"/>
      <c r="T641" s="208"/>
      <c r="U641" s="208"/>
      <c r="V641" s="208"/>
      <c r="W641" s="208"/>
      <c r="X641" s="208"/>
      <c r="Y641" s="208"/>
      <c r="Z641" s="208"/>
      <c r="AA641" s="208"/>
      <c r="AB641" s="208"/>
      <c r="AC641" s="208"/>
      <c r="AD641" s="208"/>
      <c r="AE641" s="208"/>
      <c r="AF641" s="208"/>
      <c r="AG641" s="208"/>
      <c r="AH641" s="208"/>
      <c r="AI641" s="208"/>
      <c r="AJ641" s="208"/>
      <c r="AK641" s="208"/>
      <c r="AL641" s="208"/>
      <c r="AM641" s="208"/>
      <c r="AN641" s="208"/>
      <c r="AO641" s="208"/>
      <c r="AP641" s="208"/>
      <c r="AQ641" s="208"/>
      <c r="AR641" s="208"/>
      <c r="AS641" s="208"/>
      <c r="AT641" s="208"/>
      <c r="AU641" s="208"/>
      <c r="AV641" s="208"/>
      <c r="AW641" s="208"/>
      <c r="AX641" s="208"/>
      <c r="AY641" s="208"/>
      <c r="AZ641" s="209"/>
      <c r="BA641" s="208"/>
      <c r="BB641" s="208"/>
      <c r="BC641" s="208"/>
      <c r="BD641" s="210"/>
      <c r="BE641" s="208"/>
      <c r="BF641" s="208"/>
      <c r="BG641" s="208"/>
      <c r="BH641" s="208"/>
      <c r="BI641" s="208"/>
      <c r="BJ641" s="208"/>
      <c r="BK641" s="208"/>
      <c r="BL641" s="208"/>
      <c r="BM641" s="208"/>
      <c r="BN641" s="208"/>
      <c r="BO641" s="208"/>
      <c r="BP641" s="208"/>
      <c r="BQ641" s="208"/>
      <c r="BR641" s="208"/>
      <c r="BS641" s="208"/>
      <c r="BT641" s="208"/>
      <c r="BU641" s="208"/>
      <c r="BV641" s="208"/>
      <c r="BW641" s="208"/>
      <c r="BX641" s="208"/>
      <c r="BY641" s="208"/>
    </row>
    <row r="642" spans="1:77">
      <c r="A642" s="227"/>
      <c r="B642" s="208"/>
      <c r="C642" s="248"/>
      <c r="D642" s="248"/>
      <c r="E642" s="208"/>
      <c r="F642" s="208"/>
      <c r="G642" s="208"/>
      <c r="H642" s="208"/>
      <c r="I642" s="208"/>
      <c r="J642" s="208"/>
      <c r="K642" s="208"/>
      <c r="L642" s="208"/>
      <c r="M642" s="208"/>
      <c r="N642" s="208"/>
      <c r="O642" s="208"/>
      <c r="P642" s="208"/>
      <c r="Q642" s="208"/>
      <c r="R642" s="208"/>
      <c r="S642" s="208"/>
      <c r="T642" s="208"/>
      <c r="U642" s="208"/>
      <c r="V642" s="208"/>
      <c r="W642" s="208"/>
      <c r="X642" s="208"/>
      <c r="Y642" s="208"/>
      <c r="Z642" s="208"/>
      <c r="AA642" s="208"/>
      <c r="AB642" s="208"/>
      <c r="AC642" s="208"/>
      <c r="AD642" s="208"/>
      <c r="AE642" s="208"/>
      <c r="AF642" s="208"/>
      <c r="AG642" s="208"/>
      <c r="AH642" s="208"/>
      <c r="AI642" s="208"/>
      <c r="AJ642" s="208"/>
      <c r="AK642" s="208"/>
      <c r="AL642" s="208"/>
      <c r="AM642" s="208"/>
      <c r="AN642" s="208"/>
      <c r="AO642" s="208"/>
      <c r="AP642" s="208"/>
      <c r="AQ642" s="208"/>
      <c r="AR642" s="208"/>
      <c r="AS642" s="208"/>
      <c r="AT642" s="208"/>
      <c r="AU642" s="208"/>
      <c r="AV642" s="208"/>
      <c r="AW642" s="208"/>
      <c r="AX642" s="208"/>
      <c r="AY642" s="208"/>
      <c r="AZ642" s="209"/>
      <c r="BA642" s="208"/>
      <c r="BB642" s="208"/>
      <c r="BC642" s="208"/>
      <c r="BD642" s="210"/>
      <c r="BE642" s="208"/>
      <c r="BF642" s="208"/>
      <c r="BG642" s="208"/>
      <c r="BH642" s="208"/>
      <c r="BI642" s="208"/>
      <c r="BJ642" s="208"/>
      <c r="BK642" s="208"/>
      <c r="BL642" s="208"/>
      <c r="BM642" s="208"/>
      <c r="BN642" s="208"/>
      <c r="BO642" s="208"/>
      <c r="BP642" s="208"/>
      <c r="BQ642" s="208"/>
      <c r="BR642" s="208"/>
      <c r="BS642" s="208"/>
      <c r="BT642" s="208"/>
      <c r="BU642" s="208"/>
      <c r="BV642" s="208"/>
      <c r="BW642" s="208"/>
      <c r="BX642" s="208"/>
      <c r="BY642" s="208"/>
    </row>
    <row r="643" spans="1:77">
      <c r="A643" s="227"/>
      <c r="B643" s="208"/>
      <c r="C643" s="248"/>
      <c r="D643" s="248"/>
      <c r="E643" s="208"/>
      <c r="F643" s="208"/>
      <c r="G643" s="208"/>
      <c r="H643" s="208"/>
      <c r="I643" s="208"/>
      <c r="J643" s="208"/>
      <c r="K643" s="208"/>
      <c r="L643" s="208"/>
      <c r="M643" s="208"/>
      <c r="N643" s="208"/>
      <c r="O643" s="208"/>
      <c r="P643" s="208"/>
      <c r="Q643" s="208"/>
      <c r="R643" s="208"/>
      <c r="S643" s="208"/>
      <c r="T643" s="208"/>
      <c r="U643" s="208"/>
      <c r="V643" s="208"/>
      <c r="W643" s="208"/>
      <c r="X643" s="208"/>
      <c r="Y643" s="208"/>
      <c r="Z643" s="208"/>
      <c r="AA643" s="208"/>
      <c r="AB643" s="208"/>
      <c r="AC643" s="208"/>
      <c r="AD643" s="208"/>
      <c r="AE643" s="208"/>
      <c r="AF643" s="208"/>
      <c r="AG643" s="208"/>
      <c r="AH643" s="208"/>
      <c r="AI643" s="208"/>
      <c r="AJ643" s="208"/>
      <c r="AK643" s="208"/>
      <c r="AL643" s="208"/>
      <c r="AM643" s="208"/>
      <c r="AN643" s="208"/>
      <c r="AO643" s="208"/>
      <c r="AP643" s="208"/>
      <c r="AQ643" s="208"/>
      <c r="AR643" s="208"/>
      <c r="AS643" s="208"/>
      <c r="AT643" s="208"/>
      <c r="AU643" s="208"/>
      <c r="AV643" s="208"/>
      <c r="AW643" s="208"/>
      <c r="AX643" s="208"/>
      <c r="AY643" s="208"/>
      <c r="AZ643" s="209"/>
      <c r="BA643" s="208"/>
      <c r="BB643" s="208"/>
      <c r="BC643" s="208"/>
      <c r="BD643" s="210"/>
      <c r="BE643" s="208"/>
      <c r="BF643" s="208"/>
      <c r="BG643" s="208"/>
      <c r="BH643" s="208"/>
      <c r="BI643" s="208"/>
      <c r="BJ643" s="208"/>
      <c r="BK643" s="208"/>
      <c r="BL643" s="208"/>
      <c r="BM643" s="208"/>
      <c r="BN643" s="208"/>
      <c r="BO643" s="208"/>
      <c r="BP643" s="208"/>
      <c r="BQ643" s="208"/>
      <c r="BR643" s="208"/>
      <c r="BS643" s="208"/>
      <c r="BT643" s="208"/>
      <c r="BU643" s="208"/>
      <c r="BV643" s="208"/>
      <c r="BW643" s="208"/>
      <c r="BX643" s="208"/>
      <c r="BY643" s="208"/>
    </row>
    <row r="644" spans="1:77">
      <c r="A644" s="227"/>
      <c r="B644" s="208"/>
      <c r="C644" s="248"/>
      <c r="D644" s="248"/>
      <c r="E644" s="208"/>
      <c r="F644" s="208"/>
      <c r="G644" s="208"/>
      <c r="H644" s="208"/>
      <c r="I644" s="208"/>
      <c r="J644" s="208"/>
      <c r="K644" s="208"/>
      <c r="L644" s="208"/>
      <c r="M644" s="208"/>
      <c r="N644" s="208"/>
      <c r="O644" s="208"/>
      <c r="P644" s="208"/>
      <c r="Q644" s="208"/>
      <c r="R644" s="208"/>
      <c r="S644" s="208"/>
      <c r="T644" s="208"/>
      <c r="U644" s="208"/>
      <c r="V644" s="208"/>
      <c r="W644" s="208"/>
      <c r="X644" s="208"/>
      <c r="Y644" s="208"/>
      <c r="Z644" s="208"/>
      <c r="AA644" s="208"/>
      <c r="AB644" s="208"/>
      <c r="AC644" s="208"/>
      <c r="AD644" s="208"/>
      <c r="AE644" s="208"/>
      <c r="AF644" s="208"/>
      <c r="AG644" s="208"/>
      <c r="AH644" s="208"/>
      <c r="AI644" s="208"/>
      <c r="AJ644" s="208"/>
      <c r="AK644" s="208"/>
      <c r="AL644" s="208"/>
      <c r="AM644" s="208"/>
      <c r="AN644" s="208"/>
      <c r="AO644" s="208"/>
      <c r="AP644" s="208"/>
      <c r="AQ644" s="208"/>
      <c r="AR644" s="208"/>
      <c r="AS644" s="208"/>
      <c r="AT644" s="208"/>
      <c r="AU644" s="208"/>
      <c r="AV644" s="208"/>
      <c r="AW644" s="208"/>
      <c r="AX644" s="208"/>
      <c r="AY644" s="208"/>
      <c r="AZ644" s="209"/>
      <c r="BA644" s="208"/>
      <c r="BB644" s="208"/>
      <c r="BC644" s="208"/>
      <c r="BD644" s="210"/>
      <c r="BE644" s="208"/>
      <c r="BF644" s="208"/>
      <c r="BG644" s="208"/>
      <c r="BH644" s="208"/>
      <c r="BI644" s="208"/>
      <c r="BJ644" s="208"/>
      <c r="BK644" s="208"/>
      <c r="BL644" s="208"/>
      <c r="BM644" s="208"/>
      <c r="BN644" s="208"/>
      <c r="BO644" s="208"/>
      <c r="BP644" s="208"/>
      <c r="BQ644" s="208"/>
      <c r="BR644" s="208"/>
      <c r="BS644" s="208"/>
      <c r="BT644" s="208"/>
      <c r="BU644" s="208"/>
      <c r="BV644" s="208"/>
      <c r="BW644" s="208"/>
      <c r="BX644" s="208"/>
      <c r="BY644" s="208"/>
    </row>
    <row r="645" spans="1:77">
      <c r="A645" s="227"/>
      <c r="B645" s="208"/>
      <c r="C645" s="248"/>
      <c r="D645" s="248"/>
      <c r="E645" s="208"/>
      <c r="F645" s="208"/>
      <c r="G645" s="208"/>
      <c r="H645" s="208"/>
      <c r="I645" s="208"/>
      <c r="J645" s="208"/>
      <c r="K645" s="208"/>
      <c r="L645" s="208"/>
      <c r="M645" s="208"/>
      <c r="N645" s="208"/>
      <c r="O645" s="208"/>
      <c r="P645" s="208"/>
      <c r="Q645" s="208"/>
      <c r="R645" s="208"/>
      <c r="S645" s="208"/>
      <c r="T645" s="208"/>
      <c r="U645" s="208"/>
      <c r="V645" s="208"/>
      <c r="W645" s="208"/>
      <c r="X645" s="208"/>
      <c r="Y645" s="208"/>
      <c r="Z645" s="208"/>
      <c r="AA645" s="208"/>
      <c r="AB645" s="208"/>
      <c r="AC645" s="208"/>
      <c r="AD645" s="208"/>
      <c r="AE645" s="208"/>
      <c r="AF645" s="208"/>
      <c r="AG645" s="208"/>
      <c r="AH645" s="208"/>
      <c r="AI645" s="208"/>
      <c r="AJ645" s="208"/>
      <c r="AK645" s="208"/>
      <c r="AL645" s="208"/>
      <c r="AM645" s="208"/>
      <c r="AN645" s="208"/>
      <c r="AO645" s="208"/>
      <c r="AP645" s="208"/>
      <c r="AQ645" s="208"/>
      <c r="AR645" s="208"/>
      <c r="AS645" s="208"/>
      <c r="AT645" s="208"/>
      <c r="AU645" s="208"/>
      <c r="AV645" s="208"/>
      <c r="AW645" s="208"/>
      <c r="AX645" s="208"/>
      <c r="AY645" s="208"/>
      <c r="AZ645" s="209"/>
      <c r="BA645" s="208"/>
      <c r="BB645" s="208"/>
      <c r="BC645" s="208"/>
      <c r="BD645" s="210"/>
      <c r="BE645" s="208"/>
      <c r="BF645" s="208"/>
      <c r="BG645" s="208"/>
      <c r="BH645" s="208"/>
      <c r="BI645" s="208"/>
      <c r="BJ645" s="208"/>
      <c r="BK645" s="208"/>
      <c r="BL645" s="208"/>
      <c r="BM645" s="208"/>
      <c r="BN645" s="208"/>
      <c r="BO645" s="208"/>
      <c r="BP645" s="208"/>
      <c r="BQ645" s="208"/>
      <c r="BR645" s="208"/>
      <c r="BS645" s="208"/>
      <c r="BT645" s="208"/>
      <c r="BU645" s="208"/>
      <c r="BV645" s="208"/>
      <c r="BW645" s="208"/>
      <c r="BX645" s="208"/>
      <c r="BY645" s="208"/>
    </row>
    <row r="646" spans="1:77">
      <c r="A646" s="227"/>
      <c r="B646" s="208"/>
      <c r="C646" s="248"/>
      <c r="D646" s="248"/>
      <c r="E646" s="208"/>
      <c r="F646" s="208"/>
      <c r="G646" s="208"/>
      <c r="H646" s="208"/>
      <c r="I646" s="208"/>
      <c r="J646" s="208"/>
      <c r="K646" s="208"/>
      <c r="L646" s="208"/>
      <c r="M646" s="208"/>
      <c r="N646" s="208"/>
      <c r="O646" s="208"/>
      <c r="P646" s="208"/>
      <c r="Q646" s="208"/>
      <c r="R646" s="208"/>
      <c r="S646" s="208"/>
      <c r="T646" s="208"/>
      <c r="U646" s="208"/>
      <c r="V646" s="208"/>
      <c r="W646" s="208"/>
      <c r="X646" s="208"/>
      <c r="Y646" s="208"/>
      <c r="Z646" s="208"/>
      <c r="AA646" s="208"/>
      <c r="AB646" s="208"/>
      <c r="AC646" s="208"/>
      <c r="AD646" s="208"/>
      <c r="AE646" s="208"/>
      <c r="AF646" s="208"/>
      <c r="AG646" s="208"/>
      <c r="AH646" s="208"/>
      <c r="AI646" s="208"/>
      <c r="AJ646" s="208"/>
      <c r="AK646" s="208"/>
      <c r="AL646" s="208"/>
      <c r="AM646" s="208"/>
      <c r="AN646" s="208"/>
      <c r="AO646" s="208"/>
      <c r="AP646" s="208"/>
      <c r="AQ646" s="208"/>
      <c r="AR646" s="208"/>
      <c r="AS646" s="208"/>
      <c r="AT646" s="208"/>
      <c r="AU646" s="208"/>
      <c r="AV646" s="208"/>
      <c r="AW646" s="208"/>
      <c r="AX646" s="208"/>
      <c r="AY646" s="208"/>
      <c r="AZ646" s="209"/>
      <c r="BA646" s="208"/>
      <c r="BB646" s="208"/>
      <c r="BC646" s="208"/>
      <c r="BD646" s="210"/>
      <c r="BE646" s="208"/>
      <c r="BF646" s="208"/>
      <c r="BG646" s="208"/>
      <c r="BH646" s="208"/>
      <c r="BI646" s="208"/>
      <c r="BJ646" s="208"/>
      <c r="BK646" s="208"/>
      <c r="BL646" s="208"/>
      <c r="BM646" s="208"/>
      <c r="BN646" s="208"/>
      <c r="BO646" s="208"/>
      <c r="BP646" s="208"/>
      <c r="BQ646" s="208"/>
      <c r="BR646" s="208"/>
      <c r="BS646" s="208"/>
      <c r="BT646" s="208"/>
      <c r="BU646" s="208"/>
      <c r="BV646" s="208"/>
      <c r="BW646" s="208"/>
      <c r="BX646" s="208"/>
      <c r="BY646" s="208"/>
    </row>
    <row r="647" spans="1:77">
      <c r="A647" s="227"/>
      <c r="B647" s="208"/>
      <c r="C647" s="248"/>
      <c r="D647" s="248"/>
      <c r="E647" s="208"/>
      <c r="F647" s="208"/>
      <c r="G647" s="208"/>
      <c r="H647" s="208"/>
      <c r="I647" s="208"/>
      <c r="J647" s="208"/>
      <c r="K647" s="208"/>
      <c r="L647" s="208"/>
      <c r="M647" s="208"/>
      <c r="N647" s="208"/>
      <c r="O647" s="208"/>
      <c r="P647" s="208"/>
      <c r="Q647" s="208"/>
      <c r="R647" s="208"/>
      <c r="S647" s="208"/>
      <c r="T647" s="208"/>
      <c r="U647" s="208"/>
      <c r="V647" s="208"/>
      <c r="W647" s="208"/>
      <c r="X647" s="208"/>
      <c r="Y647" s="208"/>
      <c r="Z647" s="208"/>
      <c r="AA647" s="208"/>
      <c r="AB647" s="208"/>
      <c r="AC647" s="208"/>
      <c r="AD647" s="208"/>
      <c r="AE647" s="208"/>
      <c r="AF647" s="208"/>
      <c r="AG647" s="208"/>
      <c r="AH647" s="208"/>
      <c r="AI647" s="208"/>
      <c r="AJ647" s="208"/>
      <c r="AK647" s="208"/>
      <c r="AL647" s="208"/>
      <c r="AM647" s="208"/>
      <c r="AN647" s="208"/>
      <c r="AO647" s="208"/>
      <c r="AP647" s="208"/>
      <c r="AQ647" s="208"/>
      <c r="AR647" s="208"/>
      <c r="AS647" s="208"/>
      <c r="AT647" s="208"/>
      <c r="AU647" s="208"/>
      <c r="AV647" s="208"/>
      <c r="AW647" s="208"/>
      <c r="AX647" s="208"/>
      <c r="AY647" s="208"/>
      <c r="AZ647" s="209"/>
      <c r="BA647" s="208"/>
      <c r="BB647" s="208"/>
      <c r="BC647" s="208"/>
      <c r="BD647" s="210"/>
      <c r="BE647" s="208"/>
      <c r="BF647" s="208"/>
      <c r="BG647" s="208"/>
      <c r="BH647" s="208"/>
      <c r="BI647" s="208"/>
      <c r="BJ647" s="208"/>
      <c r="BK647" s="208"/>
      <c r="BL647" s="208"/>
      <c r="BM647" s="208"/>
      <c r="BN647" s="208"/>
      <c r="BO647" s="208"/>
      <c r="BP647" s="208"/>
      <c r="BQ647" s="208"/>
      <c r="BR647" s="208"/>
      <c r="BS647" s="208"/>
      <c r="BT647" s="208"/>
      <c r="BU647" s="208"/>
      <c r="BV647" s="208"/>
      <c r="BW647" s="208"/>
      <c r="BX647" s="208"/>
      <c r="BY647" s="208"/>
    </row>
    <row r="648" spans="1:77">
      <c r="A648" s="227"/>
      <c r="B648" s="208"/>
      <c r="C648" s="248"/>
      <c r="D648" s="248"/>
      <c r="E648" s="208"/>
      <c r="F648" s="208"/>
      <c r="G648" s="208"/>
      <c r="H648" s="208"/>
      <c r="I648" s="208"/>
      <c r="J648" s="208"/>
      <c r="K648" s="208"/>
      <c r="L648" s="208"/>
      <c r="M648" s="208"/>
      <c r="N648" s="208"/>
      <c r="O648" s="208"/>
      <c r="P648" s="208"/>
      <c r="Q648" s="208"/>
      <c r="R648" s="208"/>
      <c r="S648" s="208"/>
      <c r="T648" s="208"/>
      <c r="U648" s="208"/>
      <c r="V648" s="208"/>
      <c r="W648" s="208"/>
      <c r="X648" s="208"/>
      <c r="Y648" s="208"/>
      <c r="Z648" s="208"/>
      <c r="AA648" s="208"/>
      <c r="AB648" s="208"/>
      <c r="AC648" s="208"/>
      <c r="AD648" s="208"/>
      <c r="AE648" s="208"/>
      <c r="AF648" s="208"/>
      <c r="AG648" s="208"/>
      <c r="AH648" s="208"/>
      <c r="AI648" s="208"/>
      <c r="AJ648" s="208"/>
      <c r="AK648" s="208"/>
      <c r="AL648" s="208"/>
      <c r="AM648" s="208"/>
      <c r="AN648" s="208"/>
      <c r="AO648" s="208"/>
      <c r="AP648" s="208"/>
      <c r="AQ648" s="208"/>
      <c r="AR648" s="208"/>
      <c r="AS648" s="208"/>
      <c r="AT648" s="208"/>
      <c r="AU648" s="208"/>
      <c r="AV648" s="208"/>
      <c r="AW648" s="208"/>
      <c r="AX648" s="208"/>
      <c r="AY648" s="208"/>
      <c r="AZ648" s="209"/>
      <c r="BA648" s="208"/>
      <c r="BB648" s="208"/>
      <c r="BC648" s="208"/>
      <c r="BD648" s="210"/>
      <c r="BE648" s="208"/>
      <c r="BF648" s="208"/>
      <c r="BG648" s="208"/>
      <c r="BH648" s="208"/>
      <c r="BI648" s="208"/>
      <c r="BJ648" s="208"/>
      <c r="BK648" s="208"/>
      <c r="BL648" s="208"/>
      <c r="BM648" s="208"/>
      <c r="BN648" s="208"/>
      <c r="BO648" s="208"/>
      <c r="BP648" s="208"/>
      <c r="BQ648" s="208"/>
      <c r="BR648" s="208"/>
      <c r="BS648" s="208"/>
      <c r="BT648" s="208"/>
      <c r="BU648" s="208"/>
      <c r="BV648" s="208"/>
      <c r="BW648" s="208"/>
      <c r="BX648" s="208"/>
      <c r="BY648" s="208"/>
    </row>
    <row r="649" spans="1:77">
      <c r="A649" s="227"/>
      <c r="B649" s="208"/>
      <c r="C649" s="248"/>
      <c r="D649" s="248"/>
      <c r="E649" s="208"/>
      <c r="F649" s="208"/>
      <c r="G649" s="208"/>
      <c r="H649" s="208"/>
      <c r="I649" s="208"/>
      <c r="J649" s="208"/>
      <c r="K649" s="208"/>
      <c r="L649" s="208"/>
      <c r="M649" s="208"/>
      <c r="N649" s="208"/>
      <c r="O649" s="208"/>
      <c r="P649" s="208"/>
      <c r="Q649" s="208"/>
      <c r="R649" s="208"/>
      <c r="S649" s="208"/>
      <c r="T649" s="208"/>
      <c r="U649" s="208"/>
      <c r="V649" s="208"/>
      <c r="W649" s="208"/>
      <c r="X649" s="208"/>
      <c r="Y649" s="208"/>
      <c r="Z649" s="208"/>
      <c r="AA649" s="208"/>
      <c r="AB649" s="208"/>
      <c r="AC649" s="208"/>
      <c r="AD649" s="208"/>
      <c r="AE649" s="208"/>
      <c r="AF649" s="208"/>
      <c r="AG649" s="208"/>
      <c r="AH649" s="208"/>
      <c r="AI649" s="208"/>
      <c r="AJ649" s="208"/>
      <c r="AK649" s="208"/>
      <c r="AL649" s="208"/>
      <c r="AM649" s="208"/>
      <c r="AN649" s="208"/>
      <c r="AO649" s="208"/>
      <c r="AP649" s="208"/>
      <c r="AQ649" s="208"/>
      <c r="AR649" s="208"/>
      <c r="AS649" s="208"/>
      <c r="AT649" s="208"/>
      <c r="AU649" s="208"/>
      <c r="AV649" s="208"/>
      <c r="AW649" s="208"/>
      <c r="AX649" s="208"/>
      <c r="AY649" s="208"/>
      <c r="AZ649" s="209"/>
      <c r="BA649" s="208"/>
      <c r="BB649" s="208"/>
      <c r="BC649" s="208"/>
      <c r="BD649" s="210"/>
      <c r="BE649" s="208"/>
      <c r="BF649" s="208"/>
      <c r="BG649" s="208"/>
      <c r="BH649" s="208"/>
      <c r="BI649" s="208"/>
      <c r="BJ649" s="208"/>
      <c r="BK649" s="208"/>
      <c r="BL649" s="208"/>
      <c r="BM649" s="208"/>
      <c r="BN649" s="208"/>
      <c r="BO649" s="208"/>
      <c r="BP649" s="208"/>
      <c r="BQ649" s="208"/>
      <c r="BR649" s="208"/>
      <c r="BS649" s="208"/>
      <c r="BT649" s="208"/>
      <c r="BU649" s="208"/>
      <c r="BV649" s="208"/>
      <c r="BW649" s="208"/>
      <c r="BX649" s="208"/>
      <c r="BY649" s="208"/>
    </row>
    <row r="650" spans="1:77">
      <c r="A650" s="227"/>
      <c r="B650" s="208"/>
      <c r="C650" s="248"/>
      <c r="D650" s="248"/>
      <c r="E650" s="208"/>
      <c r="F650" s="208"/>
      <c r="G650" s="208"/>
      <c r="H650" s="208"/>
      <c r="I650" s="208"/>
      <c r="J650" s="208"/>
      <c r="K650" s="208"/>
      <c r="L650" s="208"/>
      <c r="M650" s="208"/>
      <c r="N650" s="208"/>
      <c r="O650" s="208"/>
      <c r="P650" s="208"/>
      <c r="Q650" s="208"/>
      <c r="R650" s="208"/>
      <c r="S650" s="208"/>
      <c r="T650" s="208"/>
      <c r="U650" s="208"/>
      <c r="V650" s="208"/>
      <c r="W650" s="208"/>
      <c r="X650" s="208"/>
      <c r="Y650" s="208"/>
      <c r="Z650" s="208"/>
      <c r="AA650" s="208"/>
      <c r="AB650" s="208"/>
      <c r="AC650" s="208"/>
      <c r="AD650" s="208"/>
      <c r="AE650" s="208"/>
      <c r="AF650" s="208"/>
      <c r="AG650" s="208"/>
      <c r="AH650" s="208"/>
      <c r="AI650" s="208"/>
      <c r="AJ650" s="208"/>
      <c r="AK650" s="208"/>
      <c r="AL650" s="208"/>
      <c r="AM650" s="208"/>
      <c r="AN650" s="208"/>
      <c r="AO650" s="208"/>
      <c r="AP650" s="208"/>
      <c r="AQ650" s="208"/>
      <c r="AR650" s="208"/>
      <c r="AS650" s="208"/>
      <c r="AT650" s="208"/>
      <c r="AU650" s="208"/>
      <c r="AV650" s="208"/>
      <c r="AW650" s="208"/>
      <c r="AX650" s="208"/>
      <c r="AY650" s="208"/>
      <c r="AZ650" s="209"/>
      <c r="BA650" s="208"/>
      <c r="BB650" s="208"/>
      <c r="BC650" s="208"/>
      <c r="BD650" s="210"/>
      <c r="BE650" s="208"/>
      <c r="BF650" s="208"/>
      <c r="BG650" s="208"/>
      <c r="BH650" s="208"/>
      <c r="BI650" s="208"/>
      <c r="BJ650" s="208"/>
      <c r="BK650" s="208"/>
      <c r="BL650" s="208"/>
      <c r="BM650" s="208"/>
      <c r="BN650" s="208"/>
      <c r="BO650" s="208"/>
      <c r="BP650" s="208"/>
      <c r="BQ650" s="208"/>
      <c r="BR650" s="208"/>
      <c r="BS650" s="208"/>
      <c r="BT650" s="208"/>
      <c r="BU650" s="208"/>
      <c r="BV650" s="208"/>
      <c r="BW650" s="208"/>
      <c r="BX650" s="208"/>
      <c r="BY650" s="208"/>
    </row>
    <row r="651" spans="1:77">
      <c r="A651" s="227"/>
      <c r="B651" s="208"/>
      <c r="C651" s="248"/>
      <c r="D651" s="248"/>
      <c r="E651" s="208"/>
      <c r="F651" s="208"/>
      <c r="G651" s="208"/>
      <c r="H651" s="208"/>
      <c r="I651" s="208"/>
      <c r="J651" s="208"/>
      <c r="K651" s="208"/>
      <c r="L651" s="208"/>
      <c r="M651" s="208"/>
      <c r="N651" s="208"/>
      <c r="O651" s="208"/>
      <c r="P651" s="208"/>
      <c r="Q651" s="208"/>
      <c r="R651" s="208"/>
      <c r="S651" s="208"/>
      <c r="T651" s="208"/>
      <c r="U651" s="208"/>
      <c r="V651" s="208"/>
      <c r="W651" s="208"/>
      <c r="X651" s="208"/>
      <c r="Y651" s="208"/>
      <c r="Z651" s="208"/>
      <c r="AA651" s="208"/>
      <c r="AB651" s="208"/>
      <c r="AC651" s="208"/>
      <c r="AD651" s="208"/>
      <c r="AE651" s="208"/>
      <c r="AF651" s="208"/>
      <c r="AG651" s="208"/>
      <c r="AH651" s="208"/>
      <c r="AI651" s="208"/>
      <c r="AJ651" s="208"/>
      <c r="AK651" s="208"/>
      <c r="AL651" s="208"/>
      <c r="AM651" s="208"/>
      <c r="AN651" s="208"/>
      <c r="AO651" s="208"/>
      <c r="AP651" s="208"/>
      <c r="AQ651" s="208"/>
      <c r="AR651" s="208"/>
      <c r="AS651" s="208"/>
      <c r="AT651" s="208"/>
      <c r="AU651" s="208"/>
      <c r="AV651" s="208"/>
      <c r="AW651" s="208"/>
      <c r="AX651" s="208"/>
      <c r="AY651" s="208"/>
      <c r="AZ651" s="209"/>
      <c r="BA651" s="208"/>
      <c r="BB651" s="208"/>
      <c r="BC651" s="208"/>
      <c r="BD651" s="210"/>
      <c r="BE651" s="208"/>
      <c r="BF651" s="208"/>
      <c r="BG651" s="208"/>
      <c r="BH651" s="208"/>
      <c r="BI651" s="208"/>
      <c r="BJ651" s="208"/>
      <c r="BK651" s="208"/>
      <c r="BL651" s="208"/>
      <c r="BM651" s="208"/>
      <c r="BN651" s="208"/>
      <c r="BO651" s="208"/>
      <c r="BP651" s="208"/>
      <c r="BQ651" s="208"/>
      <c r="BR651" s="208"/>
      <c r="BS651" s="208"/>
      <c r="BT651" s="208"/>
      <c r="BU651" s="208"/>
      <c r="BV651" s="208"/>
      <c r="BW651" s="208"/>
      <c r="BX651" s="208"/>
      <c r="BY651" s="208"/>
    </row>
    <row r="652" spans="1:77">
      <c r="A652" s="227"/>
      <c r="B652" s="208"/>
      <c r="C652" s="248"/>
      <c r="D652" s="248"/>
      <c r="E652" s="208"/>
      <c r="F652" s="208"/>
      <c r="G652" s="208"/>
      <c r="H652" s="208"/>
      <c r="I652" s="208"/>
      <c r="J652" s="208"/>
      <c r="K652" s="208"/>
      <c r="L652" s="208"/>
      <c r="M652" s="208"/>
      <c r="N652" s="208"/>
      <c r="O652" s="208"/>
      <c r="P652" s="208"/>
      <c r="Q652" s="208"/>
      <c r="R652" s="208"/>
      <c r="S652" s="208"/>
      <c r="T652" s="208"/>
      <c r="U652" s="208"/>
      <c r="V652" s="208"/>
      <c r="W652" s="208"/>
      <c r="X652" s="208"/>
      <c r="Y652" s="208"/>
      <c r="Z652" s="208"/>
      <c r="AA652" s="208"/>
      <c r="AB652" s="208"/>
      <c r="AC652" s="208"/>
      <c r="AD652" s="208"/>
      <c r="AE652" s="208"/>
      <c r="AF652" s="208"/>
      <c r="AG652" s="208"/>
      <c r="AH652" s="208"/>
      <c r="AI652" s="208"/>
      <c r="AJ652" s="208"/>
      <c r="AK652" s="208"/>
      <c r="AL652" s="208"/>
      <c r="AM652" s="208"/>
      <c r="AN652" s="208"/>
      <c r="AO652" s="208"/>
      <c r="AP652" s="208"/>
      <c r="AQ652" s="208"/>
      <c r="AR652" s="208"/>
      <c r="AS652" s="208"/>
      <c r="AT652" s="208"/>
      <c r="AU652" s="208"/>
      <c r="AV652" s="208"/>
      <c r="AW652" s="208"/>
      <c r="AX652" s="208"/>
      <c r="AY652" s="208"/>
      <c r="AZ652" s="209"/>
      <c r="BA652" s="208"/>
      <c r="BB652" s="208"/>
      <c r="BC652" s="208"/>
      <c r="BD652" s="210"/>
      <c r="BE652" s="208"/>
      <c r="BF652" s="208"/>
      <c r="BG652" s="208"/>
      <c r="BH652" s="208"/>
      <c r="BI652" s="208"/>
      <c r="BJ652" s="208"/>
      <c r="BK652" s="208"/>
      <c r="BL652" s="208"/>
      <c r="BM652" s="208"/>
      <c r="BN652" s="208"/>
      <c r="BO652" s="208"/>
      <c r="BP652" s="208"/>
      <c r="BQ652" s="208"/>
      <c r="BR652" s="208"/>
      <c r="BS652" s="208"/>
      <c r="BT652" s="208"/>
      <c r="BU652" s="208"/>
      <c r="BV652" s="208"/>
      <c r="BW652" s="208"/>
      <c r="BX652" s="208"/>
      <c r="BY652" s="208"/>
    </row>
    <row r="653" spans="1:77">
      <c r="A653" s="227"/>
      <c r="B653" s="208"/>
      <c r="C653" s="248"/>
      <c r="D653" s="248"/>
      <c r="E653" s="208"/>
      <c r="F653" s="208"/>
      <c r="G653" s="208"/>
      <c r="H653" s="208"/>
      <c r="I653" s="208"/>
      <c r="J653" s="208"/>
      <c r="K653" s="208"/>
      <c r="L653" s="208"/>
      <c r="M653" s="208"/>
      <c r="N653" s="208"/>
      <c r="O653" s="208"/>
      <c r="P653" s="208"/>
      <c r="Q653" s="208"/>
      <c r="R653" s="208"/>
      <c r="S653" s="208"/>
      <c r="T653" s="208"/>
      <c r="U653" s="208"/>
      <c r="V653" s="208"/>
      <c r="W653" s="208"/>
      <c r="X653" s="208"/>
      <c r="Y653" s="208"/>
      <c r="Z653" s="208"/>
      <c r="AA653" s="208"/>
      <c r="AB653" s="208"/>
      <c r="AC653" s="208"/>
      <c r="AD653" s="208"/>
      <c r="AE653" s="208"/>
      <c r="AF653" s="208"/>
      <c r="AG653" s="208"/>
      <c r="AH653" s="208"/>
      <c r="AI653" s="208"/>
      <c r="AJ653" s="208"/>
      <c r="AK653" s="208"/>
      <c r="AL653" s="208"/>
      <c r="AM653" s="208"/>
      <c r="AN653" s="208"/>
      <c r="AO653" s="208"/>
      <c r="AP653" s="208"/>
      <c r="AQ653" s="208"/>
      <c r="AR653" s="208"/>
      <c r="AS653" s="208"/>
      <c r="AT653" s="208"/>
      <c r="AU653" s="208"/>
      <c r="AV653" s="208"/>
      <c r="AW653" s="208"/>
      <c r="AX653" s="208"/>
      <c r="AY653" s="208"/>
      <c r="AZ653" s="209"/>
      <c r="BA653" s="208"/>
      <c r="BB653" s="208"/>
      <c r="BC653" s="208"/>
      <c r="BD653" s="210"/>
      <c r="BE653" s="208"/>
      <c r="BF653" s="208"/>
      <c r="BG653" s="208"/>
      <c r="BH653" s="208"/>
      <c r="BI653" s="208"/>
      <c r="BJ653" s="208"/>
      <c r="BK653" s="208"/>
      <c r="BL653" s="208"/>
      <c r="BM653" s="208"/>
      <c r="BN653" s="208"/>
      <c r="BO653" s="208"/>
      <c r="BP653" s="208"/>
      <c r="BQ653" s="208"/>
      <c r="BR653" s="208"/>
      <c r="BS653" s="208"/>
      <c r="BT653" s="208"/>
      <c r="BU653" s="208"/>
      <c r="BV653" s="208"/>
      <c r="BW653" s="208"/>
      <c r="BX653" s="208"/>
      <c r="BY653" s="208"/>
    </row>
    <row r="654" spans="1:77">
      <c r="A654" s="227"/>
      <c r="B654" s="208"/>
      <c r="C654" s="248"/>
      <c r="D654" s="248"/>
      <c r="E654" s="208"/>
      <c r="F654" s="208"/>
      <c r="G654" s="208"/>
      <c r="H654" s="208"/>
      <c r="I654" s="208"/>
      <c r="J654" s="208"/>
      <c r="K654" s="208"/>
      <c r="L654" s="208"/>
      <c r="M654" s="208"/>
      <c r="N654" s="208"/>
      <c r="O654" s="208"/>
      <c r="P654" s="208"/>
      <c r="Q654" s="208"/>
      <c r="R654" s="208"/>
      <c r="S654" s="208"/>
      <c r="T654" s="208"/>
      <c r="U654" s="208"/>
      <c r="V654" s="208"/>
      <c r="W654" s="208"/>
      <c r="X654" s="208"/>
      <c r="Y654" s="208"/>
      <c r="Z654" s="208"/>
      <c r="AA654" s="208"/>
      <c r="AB654" s="208"/>
      <c r="AC654" s="208"/>
      <c r="AD654" s="208"/>
      <c r="AE654" s="208"/>
      <c r="AF654" s="208"/>
      <c r="AG654" s="208"/>
      <c r="AH654" s="208"/>
      <c r="AI654" s="208"/>
      <c r="AJ654" s="208"/>
      <c r="AK654" s="208"/>
      <c r="AL654" s="208"/>
      <c r="AM654" s="208"/>
      <c r="AN654" s="208"/>
      <c r="AO654" s="208"/>
      <c r="AP654" s="208"/>
      <c r="AQ654" s="208"/>
      <c r="AR654" s="208"/>
      <c r="AS654" s="208"/>
      <c r="AT654" s="208"/>
      <c r="AU654" s="208"/>
      <c r="AV654" s="208"/>
      <c r="AW654" s="208"/>
      <c r="AX654" s="208"/>
      <c r="AY654" s="208"/>
      <c r="AZ654" s="209"/>
      <c r="BA654" s="208"/>
      <c r="BB654" s="208"/>
      <c r="BC654" s="208"/>
      <c r="BD654" s="210"/>
      <c r="BE654" s="208"/>
      <c r="BF654" s="208"/>
      <c r="BG654" s="208"/>
      <c r="BH654" s="208"/>
      <c r="BI654" s="208"/>
      <c r="BJ654" s="208"/>
      <c r="BK654" s="208"/>
      <c r="BL654" s="208"/>
      <c r="BM654" s="208"/>
      <c r="BN654" s="208"/>
      <c r="BO654" s="208"/>
      <c r="BP654" s="208"/>
      <c r="BQ654" s="208"/>
      <c r="BR654" s="208"/>
      <c r="BS654" s="208"/>
      <c r="BT654" s="208"/>
      <c r="BU654" s="208"/>
      <c r="BV654" s="208"/>
      <c r="BW654" s="208"/>
      <c r="BX654" s="208"/>
      <c r="BY654" s="208"/>
    </row>
    <row r="655" spans="1:77">
      <c r="A655" s="227"/>
      <c r="B655" s="208"/>
      <c r="C655" s="248"/>
      <c r="D655" s="248"/>
      <c r="E655" s="208"/>
      <c r="F655" s="208"/>
      <c r="G655" s="208"/>
      <c r="H655" s="208"/>
      <c r="I655" s="208"/>
      <c r="J655" s="208"/>
      <c r="K655" s="208"/>
      <c r="L655" s="208"/>
      <c r="M655" s="208"/>
      <c r="N655" s="208"/>
      <c r="O655" s="208"/>
      <c r="P655" s="208"/>
      <c r="Q655" s="208"/>
      <c r="R655" s="208"/>
      <c r="S655" s="208"/>
      <c r="T655" s="208"/>
      <c r="U655" s="208"/>
      <c r="V655" s="208"/>
      <c r="W655" s="208"/>
      <c r="X655" s="208"/>
      <c r="Y655" s="208"/>
      <c r="Z655" s="208"/>
      <c r="AA655" s="208"/>
      <c r="AB655" s="208"/>
      <c r="AC655" s="208"/>
      <c r="AD655" s="208"/>
      <c r="AE655" s="208"/>
      <c r="AF655" s="208"/>
      <c r="AG655" s="208"/>
      <c r="AH655" s="208"/>
      <c r="AI655" s="208"/>
      <c r="AJ655" s="208"/>
      <c r="AK655" s="208"/>
      <c r="AL655" s="208"/>
      <c r="AM655" s="208"/>
      <c r="AN655" s="208"/>
      <c r="AO655" s="208"/>
      <c r="AP655" s="208"/>
      <c r="AQ655" s="208"/>
      <c r="AR655" s="208"/>
      <c r="AS655" s="208"/>
      <c r="AT655" s="208"/>
      <c r="AU655" s="208"/>
      <c r="AV655" s="208"/>
      <c r="AW655" s="208"/>
      <c r="AX655" s="208"/>
      <c r="AY655" s="208"/>
      <c r="AZ655" s="209"/>
      <c r="BA655" s="208"/>
      <c r="BB655" s="208"/>
      <c r="BC655" s="208"/>
      <c r="BD655" s="210"/>
      <c r="BE655" s="208"/>
      <c r="BF655" s="208"/>
      <c r="BG655" s="208"/>
      <c r="BH655" s="208"/>
      <c r="BI655" s="208"/>
      <c r="BJ655" s="208"/>
      <c r="BK655" s="208"/>
      <c r="BL655" s="208"/>
      <c r="BM655" s="208"/>
      <c r="BN655" s="208"/>
      <c r="BO655" s="208"/>
      <c r="BP655" s="208"/>
      <c r="BQ655" s="208"/>
      <c r="BR655" s="208"/>
      <c r="BS655" s="208"/>
      <c r="BT655" s="208"/>
      <c r="BU655" s="208"/>
      <c r="BV655" s="208"/>
      <c r="BW655" s="208"/>
      <c r="BX655" s="208"/>
      <c r="BY655" s="208"/>
    </row>
    <row r="656" spans="1:77">
      <c r="A656" s="227"/>
      <c r="B656" s="208"/>
      <c r="C656" s="248"/>
      <c r="D656" s="248"/>
      <c r="E656" s="208"/>
      <c r="F656" s="208"/>
      <c r="G656" s="208"/>
      <c r="H656" s="208"/>
      <c r="I656" s="208"/>
      <c r="J656" s="208"/>
      <c r="K656" s="208"/>
      <c r="L656" s="208"/>
      <c r="M656" s="208"/>
      <c r="N656" s="208"/>
      <c r="O656" s="208"/>
      <c r="P656" s="208"/>
      <c r="Q656" s="208"/>
      <c r="R656" s="208"/>
      <c r="S656" s="208"/>
      <c r="T656" s="208"/>
      <c r="U656" s="208"/>
      <c r="V656" s="208"/>
      <c r="W656" s="208"/>
      <c r="X656" s="208"/>
      <c r="Y656" s="208"/>
      <c r="Z656" s="208"/>
      <c r="AA656" s="208"/>
      <c r="AB656" s="208"/>
      <c r="AC656" s="208"/>
      <c r="AD656" s="208"/>
      <c r="AE656" s="208"/>
      <c r="AF656" s="208"/>
      <c r="AG656" s="208"/>
      <c r="AH656" s="208"/>
      <c r="AI656" s="208"/>
      <c r="AJ656" s="208"/>
      <c r="AK656" s="208"/>
      <c r="AL656" s="208"/>
      <c r="AM656" s="208"/>
      <c r="AN656" s="208"/>
      <c r="AO656" s="208"/>
      <c r="AP656" s="208"/>
      <c r="AQ656" s="208"/>
      <c r="AR656" s="208"/>
      <c r="AS656" s="208"/>
      <c r="AT656" s="208"/>
      <c r="AU656" s="208"/>
      <c r="AV656" s="208"/>
      <c r="AW656" s="208"/>
      <c r="AX656" s="208"/>
      <c r="AY656" s="208"/>
      <c r="AZ656" s="209"/>
      <c r="BA656" s="208"/>
      <c r="BB656" s="208"/>
      <c r="BC656" s="208"/>
      <c r="BD656" s="210"/>
      <c r="BE656" s="208"/>
      <c r="BF656" s="208"/>
      <c r="BG656" s="208"/>
      <c r="BH656" s="208"/>
      <c r="BI656" s="208"/>
      <c r="BJ656" s="208"/>
      <c r="BK656" s="208"/>
      <c r="BL656" s="208"/>
      <c r="BM656" s="208"/>
      <c r="BN656" s="208"/>
      <c r="BO656" s="208"/>
      <c r="BP656" s="208"/>
      <c r="BQ656" s="208"/>
      <c r="BR656" s="208"/>
      <c r="BS656" s="208"/>
      <c r="BT656" s="208"/>
      <c r="BU656" s="208"/>
      <c r="BV656" s="208"/>
      <c r="BW656" s="208"/>
      <c r="BX656" s="208"/>
      <c r="BY656" s="208"/>
    </row>
    <row r="657" spans="1:77">
      <c r="A657" s="227"/>
      <c r="B657" s="208"/>
      <c r="C657" s="248"/>
      <c r="D657" s="248"/>
      <c r="E657" s="208"/>
      <c r="F657" s="208"/>
      <c r="G657" s="208"/>
      <c r="H657" s="208"/>
      <c r="I657" s="208"/>
      <c r="J657" s="208"/>
      <c r="K657" s="208"/>
      <c r="L657" s="208"/>
      <c r="M657" s="208"/>
      <c r="N657" s="208"/>
      <c r="O657" s="208"/>
      <c r="P657" s="208"/>
      <c r="Q657" s="208"/>
      <c r="R657" s="208"/>
      <c r="S657" s="208"/>
      <c r="T657" s="208"/>
      <c r="U657" s="208"/>
      <c r="V657" s="208"/>
      <c r="W657" s="208"/>
      <c r="X657" s="208"/>
      <c r="Y657" s="208"/>
      <c r="Z657" s="208"/>
      <c r="AA657" s="208"/>
      <c r="AB657" s="208"/>
      <c r="AC657" s="208"/>
      <c r="AD657" s="208"/>
      <c r="AE657" s="208"/>
      <c r="AF657" s="208"/>
      <c r="AG657" s="208"/>
      <c r="AH657" s="208"/>
      <c r="AI657" s="208"/>
      <c r="AJ657" s="208"/>
      <c r="AK657" s="208"/>
      <c r="AL657" s="208"/>
      <c r="AM657" s="208"/>
      <c r="AN657" s="208"/>
      <c r="AO657" s="208"/>
      <c r="AP657" s="208"/>
      <c r="AQ657" s="208"/>
      <c r="AR657" s="208"/>
      <c r="AS657" s="208"/>
      <c r="AT657" s="208"/>
      <c r="AU657" s="208"/>
      <c r="AV657" s="208"/>
      <c r="AW657" s="208"/>
      <c r="AX657" s="208"/>
      <c r="AY657" s="208"/>
      <c r="AZ657" s="209"/>
      <c r="BA657" s="208"/>
      <c r="BB657" s="208"/>
      <c r="BC657" s="208"/>
      <c r="BD657" s="210"/>
      <c r="BE657" s="208"/>
      <c r="BF657" s="208"/>
      <c r="BG657" s="208"/>
      <c r="BH657" s="208"/>
      <c r="BI657" s="208"/>
      <c r="BJ657" s="208"/>
      <c r="BK657" s="208"/>
      <c r="BL657" s="208"/>
      <c r="BM657" s="208"/>
      <c r="BN657" s="208"/>
      <c r="BO657" s="208"/>
      <c r="BP657" s="208"/>
      <c r="BQ657" s="208"/>
      <c r="BR657" s="208"/>
      <c r="BS657" s="208"/>
      <c r="BT657" s="208"/>
      <c r="BU657" s="208"/>
      <c r="BV657" s="208"/>
      <c r="BW657" s="208"/>
      <c r="BX657" s="208"/>
      <c r="BY657" s="208"/>
    </row>
    <row r="658" spans="1:77">
      <c r="A658" s="227"/>
      <c r="B658" s="208"/>
      <c r="C658" s="248"/>
      <c r="D658" s="248"/>
      <c r="E658" s="208"/>
      <c r="F658" s="208"/>
      <c r="G658" s="208"/>
      <c r="H658" s="208"/>
      <c r="I658" s="208"/>
      <c r="J658" s="208"/>
      <c r="K658" s="208"/>
      <c r="L658" s="208"/>
      <c r="M658" s="208"/>
      <c r="N658" s="208"/>
      <c r="O658" s="208"/>
      <c r="P658" s="208"/>
      <c r="Q658" s="208"/>
      <c r="R658" s="208"/>
      <c r="S658" s="208"/>
      <c r="T658" s="208"/>
      <c r="U658" s="208"/>
      <c r="V658" s="208"/>
      <c r="W658" s="208"/>
      <c r="X658" s="208"/>
      <c r="Y658" s="208"/>
      <c r="Z658" s="208"/>
      <c r="AA658" s="208"/>
      <c r="AB658" s="208"/>
      <c r="AC658" s="208"/>
      <c r="AD658" s="208"/>
      <c r="AE658" s="208"/>
      <c r="AF658" s="208"/>
      <c r="AG658" s="208"/>
      <c r="AH658" s="208"/>
      <c r="AI658" s="208"/>
      <c r="AJ658" s="208"/>
      <c r="AK658" s="208"/>
      <c r="AL658" s="208"/>
      <c r="AM658" s="208"/>
      <c r="AN658" s="208"/>
      <c r="AO658" s="208"/>
      <c r="AP658" s="208"/>
      <c r="AQ658" s="208"/>
      <c r="AR658" s="208"/>
      <c r="AS658" s="208"/>
      <c r="AT658" s="208"/>
      <c r="AU658" s="208"/>
      <c r="AV658" s="208"/>
      <c r="AW658" s="208"/>
      <c r="AX658" s="208"/>
      <c r="AY658" s="208"/>
      <c r="AZ658" s="209"/>
      <c r="BA658" s="208"/>
      <c r="BB658" s="208"/>
      <c r="BC658" s="208"/>
      <c r="BD658" s="210"/>
      <c r="BE658" s="208"/>
      <c r="BF658" s="208"/>
      <c r="BG658" s="208"/>
      <c r="BH658" s="208"/>
      <c r="BI658" s="208"/>
      <c r="BJ658" s="208"/>
      <c r="BK658" s="208"/>
      <c r="BL658" s="208"/>
      <c r="BM658" s="208"/>
      <c r="BN658" s="208"/>
      <c r="BO658" s="208"/>
      <c r="BP658" s="208"/>
      <c r="BQ658" s="208"/>
      <c r="BR658" s="208"/>
      <c r="BS658" s="208"/>
      <c r="BT658" s="208"/>
      <c r="BU658" s="208"/>
      <c r="BV658" s="208"/>
      <c r="BW658" s="208"/>
      <c r="BX658" s="208"/>
      <c r="BY658" s="208"/>
    </row>
    <row r="659" spans="1:77">
      <c r="A659" s="227"/>
      <c r="B659" s="208"/>
      <c r="C659" s="248"/>
      <c r="D659" s="248"/>
      <c r="E659" s="208"/>
      <c r="F659" s="208"/>
      <c r="G659" s="208"/>
      <c r="H659" s="208"/>
      <c r="I659" s="208"/>
      <c r="J659" s="208"/>
      <c r="K659" s="208"/>
      <c r="L659" s="208"/>
      <c r="M659" s="208"/>
      <c r="N659" s="208"/>
      <c r="O659" s="208"/>
      <c r="P659" s="208"/>
      <c r="Q659" s="208"/>
      <c r="R659" s="208"/>
      <c r="S659" s="208"/>
      <c r="T659" s="208"/>
      <c r="U659" s="208"/>
      <c r="V659" s="208"/>
      <c r="W659" s="208"/>
      <c r="X659" s="208"/>
      <c r="Y659" s="208"/>
      <c r="Z659" s="208"/>
      <c r="AA659" s="208"/>
      <c r="AB659" s="208"/>
      <c r="AC659" s="208"/>
      <c r="AD659" s="208"/>
      <c r="AE659" s="208"/>
      <c r="AF659" s="208"/>
      <c r="AG659" s="208"/>
      <c r="AH659" s="208"/>
      <c r="AI659" s="208"/>
      <c r="AJ659" s="208"/>
      <c r="AK659" s="208"/>
      <c r="AL659" s="208"/>
      <c r="AM659" s="208"/>
      <c r="AN659" s="208"/>
      <c r="AO659" s="208"/>
      <c r="AP659" s="208"/>
      <c r="AQ659" s="208"/>
      <c r="AR659" s="208"/>
      <c r="AS659" s="208"/>
      <c r="AT659" s="208"/>
      <c r="AU659" s="208"/>
      <c r="AV659" s="208"/>
      <c r="AW659" s="208"/>
      <c r="AX659" s="208"/>
      <c r="AY659" s="208"/>
      <c r="AZ659" s="209"/>
      <c r="BA659" s="208"/>
      <c r="BB659" s="208"/>
      <c r="BC659" s="208"/>
      <c r="BD659" s="210"/>
      <c r="BE659" s="208"/>
      <c r="BF659" s="208"/>
      <c r="BG659" s="208"/>
      <c r="BH659" s="208"/>
      <c r="BI659" s="208"/>
      <c r="BJ659" s="208"/>
      <c r="BK659" s="208"/>
      <c r="BL659" s="208"/>
      <c r="BM659" s="208"/>
      <c r="BN659" s="208"/>
      <c r="BO659" s="208"/>
      <c r="BP659" s="208"/>
      <c r="BQ659" s="208"/>
      <c r="BR659" s="208"/>
      <c r="BS659" s="208"/>
      <c r="BT659" s="208"/>
      <c r="BU659" s="208"/>
      <c r="BV659" s="208"/>
      <c r="BW659" s="208"/>
      <c r="BX659" s="208"/>
      <c r="BY659" s="208"/>
    </row>
    <row r="660" spans="1:77">
      <c r="A660" s="227"/>
      <c r="B660" s="208"/>
      <c r="C660" s="248"/>
      <c r="D660" s="248"/>
      <c r="E660" s="208"/>
      <c r="F660" s="208"/>
      <c r="G660" s="208"/>
      <c r="H660" s="208"/>
      <c r="I660" s="208"/>
      <c r="J660" s="208"/>
      <c r="K660" s="208"/>
      <c r="L660" s="208"/>
      <c r="M660" s="208"/>
      <c r="N660" s="208"/>
      <c r="O660" s="208"/>
      <c r="P660" s="208"/>
      <c r="Q660" s="208"/>
      <c r="R660" s="208"/>
      <c r="S660" s="208"/>
      <c r="T660" s="208"/>
      <c r="U660" s="208"/>
      <c r="V660" s="208"/>
      <c r="W660" s="208"/>
      <c r="X660" s="208"/>
      <c r="Y660" s="208"/>
      <c r="Z660" s="208"/>
      <c r="AA660" s="208"/>
      <c r="AB660" s="208"/>
      <c r="AC660" s="208"/>
      <c r="AD660" s="208"/>
      <c r="AE660" s="208"/>
      <c r="AF660" s="208"/>
      <c r="AG660" s="208"/>
      <c r="AH660" s="208"/>
      <c r="AI660" s="208"/>
      <c r="AJ660" s="208"/>
      <c r="AK660" s="208"/>
      <c r="AL660" s="208"/>
      <c r="AM660" s="208"/>
      <c r="AN660" s="208"/>
      <c r="AO660" s="208"/>
      <c r="AP660" s="208"/>
      <c r="AQ660" s="208"/>
      <c r="AR660" s="208"/>
      <c r="AS660" s="208"/>
      <c r="AT660" s="208"/>
      <c r="AU660" s="208"/>
      <c r="AV660" s="208"/>
      <c r="AW660" s="208"/>
      <c r="AX660" s="208"/>
      <c r="AY660" s="208"/>
      <c r="AZ660" s="209"/>
      <c r="BA660" s="208"/>
      <c r="BB660" s="208"/>
      <c r="BC660" s="208"/>
      <c r="BD660" s="210"/>
      <c r="BE660" s="208"/>
      <c r="BF660" s="208"/>
      <c r="BG660" s="208"/>
      <c r="BH660" s="208"/>
      <c r="BI660" s="208"/>
      <c r="BJ660" s="208"/>
      <c r="BK660" s="208"/>
      <c r="BL660" s="208"/>
      <c r="BM660" s="208"/>
      <c r="BN660" s="208"/>
      <c r="BO660" s="208"/>
      <c r="BP660" s="208"/>
      <c r="BQ660" s="208"/>
      <c r="BR660" s="208"/>
      <c r="BS660" s="208"/>
      <c r="BT660" s="208"/>
      <c r="BU660" s="208"/>
      <c r="BV660" s="208"/>
      <c r="BW660" s="208"/>
      <c r="BX660" s="208"/>
      <c r="BY660" s="208"/>
    </row>
    <row r="661" spans="1:77">
      <c r="A661" s="227"/>
      <c r="B661" s="208"/>
      <c r="C661" s="248"/>
      <c r="D661" s="248"/>
      <c r="E661" s="208"/>
      <c r="F661" s="208"/>
      <c r="G661" s="208"/>
      <c r="H661" s="208"/>
      <c r="I661" s="208"/>
      <c r="J661" s="208"/>
      <c r="K661" s="208"/>
      <c r="L661" s="208"/>
      <c r="M661" s="208"/>
      <c r="N661" s="208"/>
      <c r="O661" s="208"/>
      <c r="P661" s="208"/>
      <c r="Q661" s="208"/>
      <c r="R661" s="208"/>
      <c r="S661" s="208"/>
      <c r="T661" s="208"/>
      <c r="U661" s="208"/>
      <c r="V661" s="208"/>
      <c r="W661" s="208"/>
      <c r="X661" s="208"/>
      <c r="Y661" s="208"/>
      <c r="Z661" s="208"/>
      <c r="AA661" s="208"/>
      <c r="AB661" s="208"/>
      <c r="AC661" s="208"/>
      <c r="AD661" s="208"/>
      <c r="AE661" s="208"/>
      <c r="AF661" s="208"/>
      <c r="AG661" s="208"/>
      <c r="AH661" s="208"/>
      <c r="AI661" s="208"/>
      <c r="AJ661" s="208"/>
      <c r="AK661" s="208"/>
      <c r="AL661" s="208"/>
      <c r="AM661" s="208"/>
      <c r="AN661" s="208"/>
      <c r="AO661" s="208"/>
      <c r="AP661" s="208"/>
      <c r="AQ661" s="208"/>
      <c r="AR661" s="208"/>
      <c r="AS661" s="208"/>
      <c r="AT661" s="208"/>
      <c r="AU661" s="208"/>
      <c r="AV661" s="208"/>
      <c r="AW661" s="208"/>
      <c r="AX661" s="208"/>
      <c r="AY661" s="208"/>
      <c r="AZ661" s="209"/>
      <c r="BA661" s="208"/>
      <c r="BB661" s="208"/>
      <c r="BC661" s="208"/>
      <c r="BD661" s="210"/>
      <c r="BE661" s="208"/>
      <c r="BF661" s="208"/>
      <c r="BG661" s="208"/>
      <c r="BH661" s="208"/>
      <c r="BI661" s="208"/>
      <c r="BJ661" s="208"/>
      <c r="BK661" s="208"/>
      <c r="BL661" s="208"/>
      <c r="BM661" s="208"/>
      <c r="BN661" s="208"/>
      <c r="BO661" s="208"/>
      <c r="BP661" s="208"/>
      <c r="BQ661" s="208"/>
      <c r="BR661" s="208"/>
      <c r="BS661" s="208"/>
      <c r="BT661" s="208"/>
      <c r="BU661" s="208"/>
      <c r="BV661" s="208"/>
      <c r="BW661" s="208"/>
      <c r="BX661" s="208"/>
      <c r="BY661" s="208"/>
    </row>
    <row r="662" spans="1:77">
      <c r="A662" s="227"/>
      <c r="B662" s="208"/>
      <c r="C662" s="248"/>
      <c r="D662" s="248"/>
      <c r="E662" s="208"/>
      <c r="F662" s="208"/>
      <c r="G662" s="208"/>
      <c r="H662" s="208"/>
      <c r="I662" s="208"/>
      <c r="J662" s="208"/>
      <c r="K662" s="208"/>
      <c r="L662" s="208"/>
      <c r="M662" s="208"/>
      <c r="N662" s="208"/>
      <c r="O662" s="208"/>
      <c r="P662" s="208"/>
      <c r="Q662" s="208"/>
      <c r="R662" s="208"/>
      <c r="S662" s="208"/>
      <c r="T662" s="208"/>
      <c r="U662" s="208"/>
      <c r="V662" s="208"/>
      <c r="W662" s="208"/>
      <c r="X662" s="208"/>
      <c r="Y662" s="208"/>
      <c r="Z662" s="208"/>
      <c r="AA662" s="208"/>
      <c r="AB662" s="208"/>
      <c r="AC662" s="208"/>
      <c r="AD662" s="208"/>
      <c r="AE662" s="208"/>
      <c r="AF662" s="208"/>
      <c r="AG662" s="208"/>
      <c r="AH662" s="208"/>
      <c r="AI662" s="208"/>
      <c r="AJ662" s="208"/>
      <c r="AK662" s="208"/>
      <c r="AL662" s="208"/>
      <c r="AM662" s="208"/>
      <c r="AN662" s="208"/>
      <c r="AO662" s="208"/>
      <c r="AP662" s="208"/>
      <c r="AQ662" s="208"/>
      <c r="AR662" s="208"/>
      <c r="AS662" s="208"/>
      <c r="AT662" s="208"/>
      <c r="AU662" s="208"/>
      <c r="AV662" s="208"/>
      <c r="AW662" s="208"/>
      <c r="AX662" s="208"/>
      <c r="AY662" s="208"/>
      <c r="AZ662" s="209"/>
      <c r="BA662" s="208"/>
      <c r="BB662" s="208"/>
      <c r="BC662" s="208"/>
      <c r="BD662" s="210"/>
      <c r="BE662" s="208"/>
      <c r="BF662" s="208"/>
      <c r="BG662" s="208"/>
      <c r="BH662" s="208"/>
      <c r="BI662" s="208"/>
      <c r="BJ662" s="208"/>
      <c r="BK662" s="208"/>
      <c r="BL662" s="208"/>
      <c r="BM662" s="208"/>
      <c r="BN662" s="208"/>
      <c r="BO662" s="208"/>
      <c r="BP662" s="208"/>
      <c r="BQ662" s="208"/>
      <c r="BR662" s="208"/>
      <c r="BS662" s="208"/>
      <c r="BT662" s="208"/>
      <c r="BU662" s="208"/>
      <c r="BV662" s="208"/>
      <c r="BW662" s="208"/>
      <c r="BX662" s="208"/>
      <c r="BY662" s="208"/>
    </row>
    <row r="663" spans="1:77">
      <c r="A663" s="227"/>
      <c r="B663" s="208"/>
      <c r="C663" s="248"/>
      <c r="D663" s="248"/>
      <c r="E663" s="208"/>
      <c r="F663" s="208"/>
      <c r="G663" s="208"/>
      <c r="H663" s="208"/>
      <c r="I663" s="208"/>
      <c r="J663" s="208"/>
      <c r="K663" s="208"/>
      <c r="L663" s="208"/>
      <c r="M663" s="208"/>
      <c r="N663" s="208"/>
      <c r="O663" s="208"/>
      <c r="P663" s="208"/>
      <c r="Q663" s="208"/>
      <c r="R663" s="208"/>
      <c r="S663" s="208"/>
      <c r="T663" s="208"/>
      <c r="U663" s="208"/>
      <c r="V663" s="208"/>
      <c r="W663" s="208"/>
      <c r="X663" s="208"/>
      <c r="Y663" s="208"/>
      <c r="Z663" s="208"/>
      <c r="AA663" s="208"/>
      <c r="AB663" s="208"/>
      <c r="AC663" s="208"/>
      <c r="AD663" s="208"/>
      <c r="AE663" s="208"/>
      <c r="AF663" s="208"/>
      <c r="AG663" s="208"/>
      <c r="AH663" s="208"/>
      <c r="AI663" s="208"/>
      <c r="AJ663" s="208"/>
      <c r="AK663" s="208"/>
      <c r="AL663" s="208"/>
      <c r="AM663" s="208"/>
      <c r="AN663" s="208"/>
      <c r="AO663" s="208"/>
      <c r="AP663" s="208"/>
      <c r="AQ663" s="208"/>
      <c r="AR663" s="208"/>
      <c r="AS663" s="208"/>
      <c r="AT663" s="208"/>
      <c r="AU663" s="208"/>
      <c r="AV663" s="208"/>
      <c r="AW663" s="208"/>
      <c r="AX663" s="208"/>
      <c r="AY663" s="208"/>
      <c r="AZ663" s="209"/>
      <c r="BA663" s="208"/>
      <c r="BB663" s="208"/>
      <c r="BC663" s="208"/>
      <c r="BD663" s="210"/>
      <c r="BE663" s="208"/>
      <c r="BF663" s="208"/>
      <c r="BG663" s="208"/>
      <c r="BH663" s="208"/>
      <c r="BI663" s="208"/>
      <c r="BJ663" s="208"/>
      <c r="BK663" s="208"/>
      <c r="BL663" s="208"/>
      <c r="BM663" s="208"/>
      <c r="BN663" s="208"/>
      <c r="BO663" s="208"/>
      <c r="BP663" s="208"/>
      <c r="BQ663" s="208"/>
      <c r="BR663" s="208"/>
      <c r="BS663" s="208"/>
      <c r="BT663" s="208"/>
      <c r="BU663" s="208"/>
      <c r="BV663" s="208"/>
      <c r="BW663" s="208"/>
      <c r="BX663" s="208"/>
      <c r="BY663" s="208"/>
    </row>
    <row r="664" spans="1:77">
      <c r="A664" s="227"/>
      <c r="B664" s="208"/>
      <c r="C664" s="248"/>
      <c r="D664" s="248"/>
      <c r="E664" s="208"/>
      <c r="F664" s="208"/>
      <c r="G664" s="208"/>
      <c r="H664" s="208"/>
      <c r="I664" s="208"/>
      <c r="J664" s="208"/>
      <c r="K664" s="208"/>
      <c r="L664" s="208"/>
      <c r="M664" s="208"/>
      <c r="N664" s="208"/>
      <c r="O664" s="208"/>
      <c r="P664" s="208"/>
      <c r="Q664" s="208"/>
      <c r="R664" s="208"/>
      <c r="S664" s="208"/>
      <c r="T664" s="208"/>
      <c r="U664" s="208"/>
      <c r="V664" s="208"/>
      <c r="W664" s="208"/>
      <c r="X664" s="208"/>
      <c r="Y664" s="208"/>
      <c r="Z664" s="208"/>
      <c r="AA664" s="208"/>
      <c r="AB664" s="208"/>
      <c r="AC664" s="208"/>
      <c r="AD664" s="208"/>
      <c r="AE664" s="208"/>
      <c r="AF664" s="208"/>
      <c r="AG664" s="208"/>
      <c r="AH664" s="208"/>
      <c r="AI664" s="208"/>
      <c r="AJ664" s="208"/>
      <c r="AK664" s="208"/>
      <c r="AL664" s="208"/>
      <c r="AM664" s="208"/>
      <c r="AN664" s="208"/>
      <c r="AO664" s="208"/>
      <c r="AP664" s="208"/>
      <c r="AQ664" s="208"/>
      <c r="AR664" s="208"/>
      <c r="AS664" s="208"/>
      <c r="AT664" s="208"/>
      <c r="AU664" s="208"/>
      <c r="AV664" s="208"/>
      <c r="AW664" s="208"/>
      <c r="AX664" s="208"/>
      <c r="AY664" s="208"/>
      <c r="AZ664" s="209"/>
      <c r="BA664" s="208"/>
      <c r="BB664" s="208"/>
      <c r="BC664" s="208"/>
      <c r="BD664" s="210"/>
      <c r="BE664" s="208"/>
      <c r="BF664" s="208"/>
      <c r="BG664" s="208"/>
      <c r="BH664" s="208"/>
      <c r="BI664" s="208"/>
      <c r="BJ664" s="208"/>
      <c r="BK664" s="208"/>
      <c r="BL664" s="208"/>
      <c r="BM664" s="208"/>
      <c r="BN664" s="208"/>
      <c r="BO664" s="208"/>
      <c r="BP664" s="208"/>
      <c r="BQ664" s="208"/>
      <c r="BR664" s="208"/>
      <c r="BS664" s="208"/>
      <c r="BT664" s="208"/>
      <c r="BU664" s="208"/>
      <c r="BV664" s="208"/>
      <c r="BW664" s="208"/>
      <c r="BX664" s="208"/>
      <c r="BY664" s="208"/>
    </row>
    <row r="665" spans="1:77">
      <c r="A665" s="227"/>
      <c r="B665" s="208"/>
      <c r="C665" s="248"/>
      <c r="D665" s="248"/>
      <c r="E665" s="208"/>
      <c r="F665" s="208"/>
      <c r="G665" s="208"/>
      <c r="H665" s="208"/>
      <c r="I665" s="208"/>
      <c r="J665" s="208"/>
      <c r="K665" s="208"/>
      <c r="L665" s="208"/>
      <c r="M665" s="208"/>
      <c r="N665" s="208"/>
      <c r="O665" s="208"/>
      <c r="P665" s="208"/>
      <c r="Q665" s="208"/>
      <c r="R665" s="208"/>
      <c r="S665" s="208"/>
      <c r="T665" s="208"/>
      <c r="U665" s="208"/>
      <c r="V665" s="208"/>
      <c r="W665" s="208"/>
      <c r="X665" s="208"/>
      <c r="Y665" s="208"/>
      <c r="Z665" s="208"/>
      <c r="AA665" s="208"/>
      <c r="AB665" s="208"/>
      <c r="AC665" s="208"/>
      <c r="AD665" s="208"/>
      <c r="AE665" s="208"/>
      <c r="AF665" s="208"/>
      <c r="AG665" s="208"/>
      <c r="AH665" s="208"/>
      <c r="AI665" s="208"/>
      <c r="AJ665" s="208"/>
      <c r="AK665" s="208"/>
      <c r="AL665" s="208"/>
      <c r="AM665" s="208"/>
      <c r="AN665" s="208"/>
      <c r="AO665" s="208"/>
      <c r="AP665" s="208"/>
      <c r="AQ665" s="208"/>
      <c r="AR665" s="208"/>
      <c r="AS665" s="208"/>
      <c r="AT665" s="208"/>
      <c r="AU665" s="208"/>
      <c r="AV665" s="208"/>
      <c r="AW665" s="208"/>
      <c r="AX665" s="208"/>
      <c r="AY665" s="208"/>
      <c r="AZ665" s="209"/>
      <c r="BA665" s="208"/>
      <c r="BB665" s="208"/>
      <c r="BC665" s="208"/>
      <c r="BD665" s="210"/>
      <c r="BE665" s="208"/>
      <c r="BF665" s="208"/>
      <c r="BG665" s="208"/>
      <c r="BH665" s="208"/>
      <c r="BI665" s="208"/>
      <c r="BJ665" s="208"/>
      <c r="BK665" s="208"/>
      <c r="BL665" s="208"/>
      <c r="BM665" s="208"/>
      <c r="BN665" s="208"/>
      <c r="BO665" s="208"/>
      <c r="BP665" s="208"/>
      <c r="BQ665" s="208"/>
      <c r="BR665" s="208"/>
      <c r="BS665" s="208"/>
      <c r="BT665" s="208"/>
      <c r="BU665" s="208"/>
      <c r="BV665" s="208"/>
      <c r="BW665" s="208"/>
      <c r="BX665" s="208"/>
      <c r="BY665" s="208"/>
    </row>
    <row r="666" spans="1:77">
      <c r="A666" s="227"/>
      <c r="B666" s="208"/>
      <c r="C666" s="248"/>
      <c r="D666" s="248"/>
      <c r="E666" s="208"/>
      <c r="F666" s="208"/>
      <c r="G666" s="208"/>
      <c r="H666" s="208"/>
      <c r="I666" s="208"/>
      <c r="J666" s="208"/>
      <c r="K666" s="208"/>
      <c r="L666" s="208"/>
      <c r="M666" s="208"/>
      <c r="N666" s="208"/>
      <c r="O666" s="208"/>
      <c r="P666" s="208"/>
      <c r="Q666" s="208"/>
      <c r="R666" s="208"/>
      <c r="S666" s="208"/>
      <c r="T666" s="208"/>
      <c r="U666" s="208"/>
      <c r="V666" s="208"/>
      <c r="W666" s="208"/>
      <c r="X666" s="208"/>
      <c r="Y666" s="208"/>
      <c r="Z666" s="208"/>
      <c r="AA666" s="208"/>
      <c r="AB666" s="208"/>
      <c r="AC666" s="208"/>
      <c r="AD666" s="208"/>
      <c r="AE666" s="208"/>
      <c r="AF666" s="208"/>
      <c r="AG666" s="208"/>
      <c r="AH666" s="208"/>
      <c r="AI666" s="208"/>
      <c r="AJ666" s="208"/>
      <c r="AK666" s="208"/>
      <c r="AL666" s="208"/>
      <c r="AM666" s="208"/>
      <c r="AN666" s="208"/>
      <c r="AO666" s="208"/>
      <c r="AP666" s="208"/>
      <c r="AQ666" s="208"/>
      <c r="AR666" s="208"/>
      <c r="AS666" s="208"/>
      <c r="AT666" s="208"/>
      <c r="AU666" s="208"/>
      <c r="AV666" s="208"/>
      <c r="AW666" s="208"/>
      <c r="AX666" s="208"/>
      <c r="AY666" s="208"/>
      <c r="AZ666" s="209"/>
      <c r="BA666" s="208"/>
      <c r="BB666" s="208"/>
      <c r="BC666" s="208"/>
      <c r="BD666" s="210"/>
      <c r="BE666" s="208"/>
      <c r="BF666" s="208"/>
      <c r="BG666" s="208"/>
      <c r="BH666" s="208"/>
      <c r="BI666" s="208"/>
      <c r="BJ666" s="208"/>
      <c r="BK666" s="208"/>
      <c r="BL666" s="208"/>
      <c r="BM666" s="208"/>
      <c r="BN666" s="208"/>
      <c r="BO666" s="208"/>
      <c r="BP666" s="208"/>
      <c r="BQ666" s="208"/>
      <c r="BR666" s="208"/>
      <c r="BS666" s="208"/>
      <c r="BT666" s="208"/>
      <c r="BU666" s="208"/>
      <c r="BV666" s="208"/>
      <c r="BW666" s="208"/>
      <c r="BX666" s="208"/>
      <c r="BY666" s="208"/>
    </row>
    <row r="667" spans="1:77">
      <c r="A667" s="227"/>
      <c r="B667" s="208"/>
      <c r="C667" s="248"/>
      <c r="D667" s="248"/>
      <c r="E667" s="208"/>
      <c r="F667" s="208"/>
      <c r="G667" s="208"/>
      <c r="H667" s="208"/>
      <c r="I667" s="208"/>
      <c r="J667" s="208"/>
      <c r="K667" s="208"/>
      <c r="L667" s="208"/>
      <c r="M667" s="208"/>
      <c r="N667" s="208"/>
      <c r="O667" s="208"/>
      <c r="P667" s="208"/>
      <c r="Q667" s="208"/>
      <c r="R667" s="208"/>
      <c r="S667" s="208"/>
      <c r="T667" s="208"/>
      <c r="U667" s="208"/>
      <c r="V667" s="208"/>
      <c r="W667" s="208"/>
      <c r="X667" s="208"/>
      <c r="Y667" s="208"/>
      <c r="Z667" s="208"/>
      <c r="AA667" s="208"/>
      <c r="AB667" s="208"/>
      <c r="AC667" s="208"/>
      <c r="AD667" s="208"/>
      <c r="AE667" s="208"/>
      <c r="AF667" s="208"/>
      <c r="AG667" s="208"/>
      <c r="AH667" s="208"/>
      <c r="AI667" s="208"/>
      <c r="AJ667" s="208"/>
      <c r="AK667" s="208"/>
      <c r="AL667" s="208"/>
      <c r="AM667" s="208"/>
      <c r="AN667" s="208"/>
      <c r="AO667" s="208"/>
      <c r="AP667" s="208"/>
      <c r="AQ667" s="208"/>
      <c r="AR667" s="208"/>
      <c r="AS667" s="208"/>
      <c r="AT667" s="208"/>
      <c r="AU667" s="208"/>
      <c r="AV667" s="208"/>
      <c r="AW667" s="208"/>
      <c r="AX667" s="208"/>
      <c r="AY667" s="208"/>
      <c r="AZ667" s="209"/>
      <c r="BA667" s="208"/>
      <c r="BB667" s="208"/>
      <c r="BC667" s="208"/>
      <c r="BD667" s="210"/>
      <c r="BE667" s="208"/>
      <c r="BF667" s="208"/>
      <c r="BG667" s="208"/>
      <c r="BH667" s="208"/>
      <c r="BI667" s="208"/>
      <c r="BJ667" s="208"/>
      <c r="BK667" s="208"/>
      <c r="BL667" s="208"/>
      <c r="BM667" s="208"/>
      <c r="BN667" s="208"/>
      <c r="BO667" s="208"/>
      <c r="BP667" s="208"/>
      <c r="BQ667" s="208"/>
      <c r="BR667" s="208"/>
      <c r="BS667" s="208"/>
      <c r="BT667" s="208"/>
      <c r="BU667" s="208"/>
      <c r="BV667" s="208"/>
      <c r="BW667" s="208"/>
      <c r="BX667" s="208"/>
      <c r="BY667" s="208"/>
    </row>
    <row r="668" spans="1:77">
      <c r="A668" s="227"/>
      <c r="B668" s="208"/>
      <c r="C668" s="248"/>
      <c r="D668" s="248"/>
      <c r="E668" s="208"/>
      <c r="F668" s="208"/>
      <c r="G668" s="208"/>
      <c r="H668" s="208"/>
      <c r="I668" s="208"/>
      <c r="J668" s="208"/>
      <c r="K668" s="208"/>
      <c r="L668" s="208"/>
      <c r="M668" s="208"/>
      <c r="N668" s="208"/>
      <c r="O668" s="208"/>
      <c r="P668" s="208"/>
      <c r="Q668" s="208"/>
      <c r="R668" s="208"/>
      <c r="S668" s="208"/>
      <c r="T668" s="208"/>
      <c r="U668" s="208"/>
      <c r="V668" s="208"/>
      <c r="W668" s="208"/>
      <c r="X668" s="208"/>
      <c r="Y668" s="208"/>
      <c r="Z668" s="208"/>
      <c r="AA668" s="208"/>
      <c r="AB668" s="208"/>
      <c r="AC668" s="208"/>
      <c r="AD668" s="208"/>
      <c r="AE668" s="208"/>
      <c r="AF668" s="208"/>
      <c r="AG668" s="208"/>
      <c r="AH668" s="208"/>
      <c r="AI668" s="208"/>
      <c r="AJ668" s="208"/>
      <c r="AK668" s="208"/>
      <c r="AL668" s="208"/>
      <c r="AM668" s="208"/>
      <c r="AN668" s="208"/>
      <c r="AO668" s="208"/>
      <c r="AP668" s="208"/>
      <c r="AQ668" s="208"/>
      <c r="AR668" s="208"/>
      <c r="AS668" s="208"/>
      <c r="AT668" s="208"/>
      <c r="AU668" s="208"/>
      <c r="AV668" s="208"/>
      <c r="AW668" s="208"/>
      <c r="AX668" s="208"/>
      <c r="AY668" s="208"/>
      <c r="AZ668" s="209"/>
      <c r="BA668" s="208"/>
      <c r="BB668" s="208"/>
      <c r="BC668" s="208"/>
      <c r="BD668" s="210"/>
      <c r="BE668" s="208"/>
      <c r="BF668" s="208"/>
      <c r="BG668" s="208"/>
      <c r="BH668" s="208"/>
      <c r="BI668" s="208"/>
      <c r="BJ668" s="208"/>
      <c r="BK668" s="208"/>
      <c r="BL668" s="208"/>
      <c r="BM668" s="208"/>
      <c r="BN668" s="208"/>
      <c r="BO668" s="208"/>
      <c r="BP668" s="208"/>
      <c r="BQ668" s="208"/>
      <c r="BR668" s="208"/>
      <c r="BS668" s="208"/>
      <c r="BT668" s="208"/>
      <c r="BU668" s="208"/>
      <c r="BV668" s="208"/>
      <c r="BW668" s="208"/>
      <c r="BX668" s="208"/>
      <c r="BY668" s="208"/>
    </row>
    <row r="669" spans="1:77">
      <c r="A669" s="227"/>
      <c r="B669" s="208"/>
      <c r="C669" s="248"/>
      <c r="D669" s="248"/>
      <c r="E669" s="208"/>
      <c r="F669" s="208"/>
      <c r="G669" s="208"/>
      <c r="H669" s="208"/>
      <c r="I669" s="208"/>
      <c r="J669" s="208"/>
      <c r="K669" s="208"/>
      <c r="L669" s="208"/>
      <c r="M669" s="208"/>
      <c r="N669" s="208"/>
      <c r="O669" s="208"/>
      <c r="P669" s="208"/>
      <c r="Q669" s="208"/>
      <c r="R669" s="208"/>
      <c r="S669" s="208"/>
      <c r="T669" s="208"/>
      <c r="U669" s="208"/>
      <c r="V669" s="208"/>
      <c r="W669" s="208"/>
      <c r="X669" s="208"/>
      <c r="Y669" s="208"/>
      <c r="Z669" s="208"/>
      <c r="AA669" s="208"/>
      <c r="AB669" s="208"/>
      <c r="AC669" s="208"/>
      <c r="AD669" s="208"/>
      <c r="AE669" s="208"/>
      <c r="AF669" s="208"/>
      <c r="AG669" s="208"/>
      <c r="AH669" s="208"/>
      <c r="AI669" s="208"/>
      <c r="AJ669" s="208"/>
      <c r="AK669" s="208"/>
      <c r="AL669" s="208"/>
      <c r="AM669" s="208"/>
      <c r="AN669" s="208"/>
      <c r="AO669" s="208"/>
      <c r="AP669" s="208"/>
      <c r="AQ669" s="208"/>
      <c r="AR669" s="208"/>
      <c r="AS669" s="208"/>
      <c r="AT669" s="208"/>
      <c r="AU669" s="208"/>
      <c r="AV669" s="208"/>
      <c r="AW669" s="208"/>
      <c r="AX669" s="208"/>
      <c r="AY669" s="208"/>
      <c r="AZ669" s="209"/>
      <c r="BA669" s="208"/>
      <c r="BB669" s="208"/>
      <c r="BC669" s="208"/>
      <c r="BD669" s="210"/>
      <c r="BE669" s="208"/>
      <c r="BF669" s="208"/>
      <c r="BG669" s="208"/>
      <c r="BH669" s="208"/>
      <c r="BI669" s="208"/>
      <c r="BJ669" s="208"/>
      <c r="BK669" s="208"/>
      <c r="BL669" s="208"/>
      <c r="BM669" s="208"/>
      <c r="BN669" s="208"/>
      <c r="BO669" s="208"/>
      <c r="BP669" s="208"/>
      <c r="BQ669" s="208"/>
      <c r="BR669" s="208"/>
      <c r="BS669" s="208"/>
      <c r="BT669" s="208"/>
      <c r="BU669" s="208"/>
      <c r="BV669" s="208"/>
      <c r="BW669" s="208"/>
      <c r="BX669" s="208"/>
      <c r="BY669" s="208"/>
    </row>
    <row r="670" spans="1:77">
      <c r="A670" s="227"/>
      <c r="B670" s="208"/>
      <c r="C670" s="248"/>
      <c r="D670" s="248"/>
      <c r="E670" s="208"/>
      <c r="F670" s="208"/>
      <c r="G670" s="208"/>
      <c r="H670" s="208"/>
      <c r="I670" s="208"/>
      <c r="J670" s="208"/>
      <c r="K670" s="208"/>
      <c r="L670" s="208"/>
      <c r="M670" s="208"/>
      <c r="N670" s="208"/>
      <c r="O670" s="208"/>
      <c r="P670" s="208"/>
      <c r="Q670" s="208"/>
      <c r="R670" s="208"/>
      <c r="S670" s="208"/>
      <c r="T670" s="208"/>
      <c r="U670" s="208"/>
      <c r="V670" s="208"/>
      <c r="W670" s="208"/>
      <c r="X670" s="208"/>
      <c r="Y670" s="208"/>
      <c r="Z670" s="208"/>
      <c r="AA670" s="208"/>
      <c r="AB670" s="208"/>
      <c r="AC670" s="208"/>
      <c r="AD670" s="208"/>
      <c r="AE670" s="208"/>
      <c r="AF670" s="208"/>
      <c r="AG670" s="208"/>
      <c r="AH670" s="208"/>
      <c r="AI670" s="208"/>
      <c r="AJ670" s="208"/>
      <c r="AK670" s="208"/>
      <c r="AL670" s="208"/>
      <c r="AM670" s="208"/>
      <c r="AN670" s="208"/>
      <c r="AO670" s="208"/>
      <c r="AP670" s="208"/>
      <c r="AQ670" s="208"/>
      <c r="AR670" s="208"/>
      <c r="AS670" s="208"/>
      <c r="AT670" s="208"/>
      <c r="AU670" s="208"/>
      <c r="AV670" s="208"/>
      <c r="AW670" s="208"/>
      <c r="AX670" s="208"/>
      <c r="AY670" s="208"/>
      <c r="AZ670" s="209"/>
      <c r="BA670" s="208"/>
      <c r="BB670" s="208"/>
      <c r="BC670" s="208"/>
      <c r="BD670" s="210"/>
      <c r="BE670" s="208"/>
      <c r="BF670" s="208"/>
      <c r="BG670" s="208"/>
      <c r="BH670" s="208"/>
      <c r="BI670" s="208"/>
      <c r="BJ670" s="208"/>
      <c r="BK670" s="208"/>
      <c r="BL670" s="208"/>
      <c r="BM670" s="208"/>
      <c r="BN670" s="208"/>
      <c r="BO670" s="208"/>
      <c r="BP670" s="208"/>
      <c r="BQ670" s="208"/>
      <c r="BR670" s="208"/>
      <c r="BS670" s="208"/>
      <c r="BT670" s="208"/>
      <c r="BU670" s="208"/>
      <c r="BV670" s="208"/>
      <c r="BW670" s="208"/>
      <c r="BX670" s="208"/>
      <c r="BY670" s="208"/>
    </row>
    <row r="671" spans="1:77">
      <c r="A671" s="227"/>
      <c r="B671" s="208"/>
      <c r="C671" s="248"/>
      <c r="D671" s="248"/>
      <c r="E671" s="208"/>
      <c r="F671" s="208"/>
      <c r="G671" s="208"/>
      <c r="H671" s="208"/>
      <c r="I671" s="208"/>
      <c r="J671" s="208"/>
      <c r="K671" s="208"/>
      <c r="L671" s="208"/>
      <c r="M671" s="208"/>
      <c r="N671" s="208"/>
      <c r="O671" s="208"/>
      <c r="P671" s="208"/>
      <c r="Q671" s="208"/>
      <c r="R671" s="208"/>
      <c r="S671" s="208"/>
      <c r="T671" s="208"/>
      <c r="U671" s="208"/>
      <c r="V671" s="208"/>
      <c r="W671" s="208"/>
      <c r="X671" s="208"/>
      <c r="Y671" s="208"/>
      <c r="Z671" s="208"/>
      <c r="AA671" s="208"/>
      <c r="AB671" s="208"/>
      <c r="AC671" s="208"/>
      <c r="AD671" s="208"/>
      <c r="AE671" s="208"/>
      <c r="AF671" s="208"/>
      <c r="AG671" s="208"/>
      <c r="AH671" s="208"/>
      <c r="AI671" s="208"/>
      <c r="AJ671" s="208"/>
      <c r="AK671" s="208"/>
      <c r="AL671" s="208"/>
      <c r="AM671" s="208"/>
      <c r="AN671" s="208"/>
      <c r="AO671" s="208"/>
      <c r="AP671" s="208"/>
      <c r="AQ671" s="208"/>
      <c r="AR671" s="208"/>
      <c r="AS671" s="208"/>
      <c r="AT671" s="208"/>
      <c r="AU671" s="208"/>
      <c r="AV671" s="208"/>
      <c r="AW671" s="208"/>
      <c r="AX671" s="208"/>
      <c r="AY671" s="208"/>
      <c r="AZ671" s="209"/>
      <c r="BA671" s="208"/>
      <c r="BB671" s="208"/>
      <c r="BC671" s="208"/>
      <c r="BD671" s="210"/>
      <c r="BE671" s="208"/>
      <c r="BF671" s="208"/>
      <c r="BG671" s="208"/>
      <c r="BH671" s="208"/>
      <c r="BI671" s="208"/>
      <c r="BJ671" s="208"/>
      <c r="BK671" s="208"/>
      <c r="BL671" s="208"/>
      <c r="BM671" s="208"/>
      <c r="BN671" s="208"/>
      <c r="BO671" s="208"/>
      <c r="BP671" s="208"/>
      <c r="BQ671" s="208"/>
      <c r="BR671" s="208"/>
      <c r="BS671" s="208"/>
      <c r="BT671" s="208"/>
      <c r="BU671" s="208"/>
      <c r="BV671" s="208"/>
      <c r="BW671" s="208"/>
      <c r="BX671" s="208"/>
      <c r="BY671" s="208"/>
    </row>
    <row r="672" spans="1:77">
      <c r="A672" s="227"/>
      <c r="B672" s="208"/>
      <c r="C672" s="248"/>
      <c r="D672" s="248"/>
      <c r="E672" s="208"/>
      <c r="F672" s="208"/>
      <c r="G672" s="208"/>
      <c r="H672" s="208"/>
      <c r="I672" s="208"/>
      <c r="J672" s="208"/>
      <c r="K672" s="208"/>
      <c r="L672" s="208"/>
      <c r="M672" s="208"/>
      <c r="N672" s="208"/>
      <c r="O672" s="208"/>
      <c r="P672" s="208"/>
      <c r="Q672" s="208"/>
      <c r="R672" s="208"/>
      <c r="S672" s="208"/>
      <c r="T672" s="208"/>
      <c r="U672" s="208"/>
      <c r="V672" s="208"/>
      <c r="W672" s="208"/>
      <c r="X672" s="208"/>
      <c r="Y672" s="208"/>
      <c r="Z672" s="208"/>
      <c r="AA672" s="208"/>
      <c r="AB672" s="208"/>
      <c r="AC672" s="208"/>
      <c r="AD672" s="208"/>
      <c r="AE672" s="208"/>
      <c r="AF672" s="208"/>
      <c r="AG672" s="208"/>
      <c r="AH672" s="208"/>
      <c r="AI672" s="208"/>
      <c r="AJ672" s="208"/>
      <c r="AK672" s="208"/>
      <c r="AL672" s="208"/>
      <c r="AM672" s="208"/>
      <c r="AN672" s="208"/>
      <c r="AO672" s="208"/>
      <c r="AP672" s="208"/>
      <c r="AQ672" s="208"/>
      <c r="AR672" s="208"/>
      <c r="AS672" s="208"/>
      <c r="AT672" s="208"/>
      <c r="AU672" s="208"/>
      <c r="AV672" s="208"/>
      <c r="AW672" s="208"/>
      <c r="AX672" s="208"/>
      <c r="AY672" s="208"/>
      <c r="AZ672" s="209"/>
      <c r="BA672" s="208"/>
      <c r="BB672" s="208"/>
      <c r="BC672" s="208"/>
      <c r="BD672" s="210"/>
      <c r="BE672" s="208"/>
      <c r="BF672" s="208"/>
      <c r="BG672" s="208"/>
      <c r="BH672" s="208"/>
      <c r="BI672" s="208"/>
      <c r="BJ672" s="208"/>
      <c r="BK672" s="208"/>
      <c r="BL672" s="208"/>
      <c r="BM672" s="208"/>
      <c r="BN672" s="208"/>
      <c r="BO672" s="208"/>
      <c r="BP672" s="208"/>
      <c r="BQ672" s="208"/>
      <c r="BR672" s="208"/>
      <c r="BS672" s="208"/>
      <c r="BT672" s="208"/>
      <c r="BU672" s="208"/>
      <c r="BV672" s="208"/>
      <c r="BW672" s="208"/>
      <c r="BX672" s="208"/>
      <c r="BY672" s="208"/>
    </row>
    <row r="673" spans="1:77">
      <c r="A673" s="227"/>
      <c r="B673" s="208"/>
      <c r="C673" s="248"/>
      <c r="D673" s="248"/>
      <c r="E673" s="208"/>
      <c r="F673" s="208"/>
      <c r="G673" s="208"/>
      <c r="H673" s="208"/>
      <c r="I673" s="208"/>
      <c r="J673" s="208"/>
      <c r="K673" s="208"/>
      <c r="L673" s="208"/>
      <c r="M673" s="208"/>
      <c r="N673" s="208"/>
      <c r="O673" s="208"/>
      <c r="P673" s="208"/>
      <c r="Q673" s="208"/>
      <c r="R673" s="208"/>
      <c r="S673" s="208"/>
      <c r="T673" s="208"/>
      <c r="U673" s="208"/>
      <c r="V673" s="208"/>
      <c r="W673" s="208"/>
      <c r="X673" s="208"/>
      <c r="Y673" s="208"/>
      <c r="Z673" s="208"/>
      <c r="AA673" s="208"/>
      <c r="AB673" s="208"/>
      <c r="AC673" s="208"/>
      <c r="AD673" s="208"/>
      <c r="AE673" s="208"/>
      <c r="AF673" s="208"/>
      <c r="AG673" s="208"/>
      <c r="AH673" s="208"/>
      <c r="AI673" s="208"/>
      <c r="AJ673" s="208"/>
      <c r="AK673" s="208"/>
      <c r="AL673" s="208"/>
      <c r="AM673" s="208"/>
      <c r="AN673" s="208"/>
      <c r="AO673" s="208"/>
      <c r="AP673" s="208"/>
      <c r="AQ673" s="208"/>
      <c r="AR673" s="208"/>
      <c r="AS673" s="208"/>
      <c r="AT673" s="208"/>
      <c r="AU673" s="208"/>
      <c r="AV673" s="208"/>
      <c r="AW673" s="208"/>
      <c r="AX673" s="208"/>
      <c r="AY673" s="208"/>
      <c r="AZ673" s="209"/>
      <c r="BA673" s="208"/>
      <c r="BB673" s="208"/>
      <c r="BC673" s="208"/>
      <c r="BD673" s="210"/>
      <c r="BE673" s="208"/>
      <c r="BF673" s="208"/>
      <c r="BG673" s="208"/>
      <c r="BH673" s="208"/>
      <c r="BI673" s="208"/>
      <c r="BJ673" s="208"/>
      <c r="BK673" s="208"/>
      <c r="BL673" s="208"/>
      <c r="BM673" s="208"/>
      <c r="BN673" s="208"/>
      <c r="BO673" s="208"/>
      <c r="BP673" s="208"/>
      <c r="BQ673" s="208"/>
      <c r="BR673" s="208"/>
      <c r="BS673" s="208"/>
      <c r="BT673" s="208"/>
      <c r="BU673" s="208"/>
      <c r="BV673" s="208"/>
      <c r="BW673" s="208"/>
      <c r="BX673" s="208"/>
      <c r="BY673" s="208"/>
    </row>
    <row r="674" spans="1:77">
      <c r="A674" s="227"/>
      <c r="B674" s="208"/>
      <c r="C674" s="248"/>
      <c r="D674" s="248"/>
      <c r="E674" s="208"/>
      <c r="F674" s="208"/>
      <c r="G674" s="208"/>
      <c r="H674" s="208"/>
      <c r="I674" s="208"/>
      <c r="J674" s="208"/>
      <c r="K674" s="208"/>
      <c r="L674" s="208"/>
      <c r="M674" s="208"/>
      <c r="N674" s="208"/>
      <c r="O674" s="208"/>
      <c r="P674" s="208"/>
      <c r="Q674" s="208"/>
      <c r="R674" s="208"/>
      <c r="S674" s="208"/>
      <c r="T674" s="208"/>
      <c r="U674" s="208"/>
      <c r="V674" s="208"/>
      <c r="W674" s="208"/>
      <c r="X674" s="208"/>
      <c r="Y674" s="208"/>
      <c r="Z674" s="208"/>
      <c r="AA674" s="208"/>
      <c r="AB674" s="208"/>
      <c r="AC674" s="208"/>
      <c r="AD674" s="208"/>
      <c r="AE674" s="208"/>
      <c r="AF674" s="208"/>
      <c r="AG674" s="208"/>
      <c r="AH674" s="208"/>
      <c r="AI674" s="208"/>
      <c r="AJ674" s="208"/>
      <c r="AK674" s="208"/>
      <c r="AL674" s="208"/>
      <c r="AM674" s="208"/>
      <c r="AN674" s="208"/>
      <c r="AO674" s="208"/>
      <c r="AP674" s="208"/>
      <c r="AQ674" s="208"/>
      <c r="AR674" s="208"/>
      <c r="AS674" s="208"/>
      <c r="AT674" s="208"/>
      <c r="AU674" s="208"/>
      <c r="AV674" s="208"/>
      <c r="AW674" s="208"/>
      <c r="AX674" s="208"/>
      <c r="AY674" s="208"/>
      <c r="AZ674" s="209"/>
      <c r="BA674" s="208"/>
      <c r="BB674" s="208"/>
      <c r="BC674" s="208"/>
      <c r="BD674" s="210"/>
      <c r="BE674" s="208"/>
      <c r="BF674" s="208"/>
      <c r="BG674" s="208"/>
      <c r="BH674" s="208"/>
      <c r="BI674" s="208"/>
      <c r="BJ674" s="208"/>
      <c r="BK674" s="208"/>
      <c r="BL674" s="208"/>
      <c r="BM674" s="208"/>
      <c r="BN674" s="208"/>
      <c r="BO674" s="208"/>
      <c r="BP674" s="208"/>
      <c r="BQ674" s="208"/>
      <c r="BR674" s="208"/>
      <c r="BS674" s="208"/>
      <c r="BT674" s="208"/>
      <c r="BU674" s="208"/>
      <c r="BV674" s="208"/>
      <c r="BW674" s="208"/>
      <c r="BX674" s="208"/>
      <c r="BY674" s="208"/>
    </row>
    <row r="675" spans="1:77">
      <c r="A675" s="227"/>
      <c r="B675" s="208"/>
      <c r="C675" s="248"/>
      <c r="D675" s="248"/>
      <c r="E675" s="208"/>
      <c r="F675" s="208"/>
      <c r="G675" s="208"/>
      <c r="H675" s="208"/>
      <c r="I675" s="208"/>
      <c r="J675" s="208"/>
      <c r="K675" s="208"/>
      <c r="L675" s="208"/>
      <c r="M675" s="208"/>
      <c r="N675" s="208"/>
      <c r="O675" s="208"/>
      <c r="P675" s="208"/>
      <c r="Q675" s="208"/>
      <c r="R675" s="208"/>
      <c r="S675" s="208"/>
      <c r="T675" s="208"/>
      <c r="U675" s="208"/>
      <c r="V675" s="208"/>
      <c r="W675" s="208"/>
      <c r="X675" s="208"/>
      <c r="Y675" s="208"/>
      <c r="Z675" s="208"/>
      <c r="AA675" s="208"/>
      <c r="AB675" s="208"/>
      <c r="AC675" s="208"/>
      <c r="AD675" s="208"/>
      <c r="AE675" s="208"/>
      <c r="AF675" s="208"/>
      <c r="AG675" s="208"/>
      <c r="AH675" s="208"/>
      <c r="AI675" s="208"/>
      <c r="AJ675" s="208"/>
      <c r="AK675" s="208"/>
      <c r="AL675" s="208"/>
      <c r="AM675" s="208"/>
      <c r="AN675" s="208"/>
      <c r="AO675" s="208"/>
      <c r="AP675" s="208"/>
      <c r="AQ675" s="208"/>
      <c r="AR675" s="208"/>
      <c r="AS675" s="208"/>
      <c r="AT675" s="208"/>
      <c r="AU675" s="208"/>
      <c r="AV675" s="208"/>
      <c r="AW675" s="208"/>
      <c r="AX675" s="208"/>
      <c r="AY675" s="208"/>
      <c r="AZ675" s="209"/>
      <c r="BA675" s="208"/>
      <c r="BB675" s="208"/>
      <c r="BC675" s="208"/>
      <c r="BD675" s="210"/>
      <c r="BE675" s="208"/>
      <c r="BF675" s="208"/>
      <c r="BG675" s="208"/>
      <c r="BH675" s="208"/>
      <c r="BI675" s="208"/>
      <c r="BJ675" s="208"/>
      <c r="BK675" s="208"/>
      <c r="BL675" s="208"/>
      <c r="BM675" s="208"/>
      <c r="BN675" s="208"/>
      <c r="BO675" s="208"/>
      <c r="BP675" s="208"/>
      <c r="BQ675" s="208"/>
      <c r="BR675" s="208"/>
      <c r="BS675" s="208"/>
      <c r="BT675" s="208"/>
      <c r="BU675" s="208"/>
      <c r="BV675" s="208"/>
      <c r="BW675" s="208"/>
      <c r="BX675" s="208"/>
      <c r="BY675" s="208"/>
    </row>
    <row r="676" spans="1:77">
      <c r="A676" s="227"/>
      <c r="B676" s="208"/>
      <c r="C676" s="248"/>
      <c r="D676" s="248"/>
      <c r="E676" s="208"/>
      <c r="F676" s="208"/>
      <c r="G676" s="208"/>
      <c r="H676" s="208"/>
      <c r="I676" s="208"/>
      <c r="J676" s="208"/>
      <c r="K676" s="208"/>
      <c r="L676" s="208"/>
      <c r="M676" s="208"/>
      <c r="N676" s="208"/>
      <c r="O676" s="208"/>
      <c r="P676" s="208"/>
      <c r="Q676" s="208"/>
      <c r="R676" s="208"/>
      <c r="S676" s="208"/>
      <c r="T676" s="208"/>
      <c r="U676" s="208"/>
      <c r="V676" s="208"/>
      <c r="W676" s="208"/>
      <c r="X676" s="208"/>
      <c r="Y676" s="208"/>
      <c r="Z676" s="208"/>
      <c r="AA676" s="208"/>
      <c r="AB676" s="208"/>
      <c r="AC676" s="208"/>
      <c r="AD676" s="208"/>
      <c r="AE676" s="208"/>
      <c r="AF676" s="208"/>
      <c r="AG676" s="208"/>
      <c r="AH676" s="208"/>
      <c r="AI676" s="208"/>
      <c r="AJ676" s="208"/>
      <c r="AK676" s="208"/>
      <c r="AL676" s="208"/>
      <c r="AM676" s="208"/>
      <c r="AN676" s="208"/>
      <c r="AO676" s="208"/>
      <c r="AP676" s="208"/>
      <c r="AQ676" s="208"/>
      <c r="AR676" s="208"/>
      <c r="AS676" s="208"/>
      <c r="AT676" s="208"/>
      <c r="AU676" s="208"/>
      <c r="AV676" s="208"/>
      <c r="AW676" s="208"/>
      <c r="AX676" s="208"/>
      <c r="AY676" s="208"/>
      <c r="AZ676" s="209"/>
      <c r="BA676" s="208"/>
      <c r="BB676" s="208"/>
      <c r="BC676" s="208"/>
      <c r="BD676" s="210"/>
      <c r="BE676" s="208"/>
      <c r="BF676" s="208"/>
      <c r="BG676" s="208"/>
      <c r="BH676" s="208"/>
      <c r="BI676" s="208"/>
      <c r="BJ676" s="208"/>
      <c r="BK676" s="208"/>
      <c r="BL676" s="208"/>
      <c r="BM676" s="208"/>
      <c r="BN676" s="208"/>
      <c r="BO676" s="208"/>
      <c r="BP676" s="208"/>
      <c r="BQ676" s="208"/>
      <c r="BR676" s="208"/>
      <c r="BS676" s="208"/>
      <c r="BT676" s="208"/>
      <c r="BU676" s="208"/>
      <c r="BV676" s="208"/>
      <c r="BW676" s="208"/>
      <c r="BX676" s="208"/>
      <c r="BY676" s="208"/>
    </row>
    <row r="677" spans="1:77">
      <c r="A677" s="227"/>
      <c r="B677" s="208"/>
      <c r="C677" s="248"/>
      <c r="D677" s="248"/>
      <c r="E677" s="208"/>
      <c r="F677" s="208"/>
      <c r="G677" s="208"/>
      <c r="H677" s="208"/>
      <c r="I677" s="208"/>
      <c r="J677" s="208"/>
      <c r="K677" s="208"/>
      <c r="L677" s="208"/>
      <c r="M677" s="208"/>
      <c r="N677" s="208"/>
      <c r="O677" s="208"/>
      <c r="P677" s="208"/>
      <c r="Q677" s="208"/>
      <c r="R677" s="208"/>
      <c r="S677" s="208"/>
      <c r="T677" s="208"/>
      <c r="U677" s="208"/>
      <c r="V677" s="208"/>
      <c r="W677" s="208"/>
      <c r="X677" s="208"/>
      <c r="Y677" s="208"/>
      <c r="Z677" s="208"/>
      <c r="AA677" s="208"/>
      <c r="AB677" s="208"/>
      <c r="AC677" s="208"/>
      <c r="AD677" s="208"/>
      <c r="AE677" s="208"/>
      <c r="AF677" s="208"/>
      <c r="AG677" s="208"/>
      <c r="AH677" s="208"/>
      <c r="AI677" s="208"/>
      <c r="AJ677" s="208"/>
      <c r="AK677" s="208"/>
      <c r="AL677" s="208"/>
      <c r="AM677" s="208"/>
      <c r="AN677" s="208"/>
      <c r="AO677" s="208"/>
      <c r="AP677" s="208"/>
      <c r="AQ677" s="208"/>
      <c r="AR677" s="208"/>
      <c r="AS677" s="208"/>
      <c r="AT677" s="208"/>
      <c r="AU677" s="208"/>
      <c r="AV677" s="208"/>
      <c r="AW677" s="208"/>
      <c r="AX677" s="208"/>
      <c r="AY677" s="208"/>
      <c r="AZ677" s="209"/>
      <c r="BA677" s="208"/>
      <c r="BB677" s="208"/>
      <c r="BC677" s="208"/>
      <c r="BD677" s="210"/>
      <c r="BE677" s="208"/>
      <c r="BF677" s="208"/>
      <c r="BG677" s="208"/>
      <c r="BH677" s="208"/>
      <c r="BI677" s="208"/>
      <c r="BJ677" s="208"/>
      <c r="BK677" s="208"/>
      <c r="BL677" s="208"/>
      <c r="BM677" s="208"/>
      <c r="BN677" s="208"/>
      <c r="BO677" s="208"/>
      <c r="BP677" s="208"/>
      <c r="BQ677" s="208"/>
      <c r="BR677" s="208"/>
      <c r="BS677" s="208"/>
      <c r="BT677" s="208"/>
      <c r="BU677" s="208"/>
      <c r="BV677" s="208"/>
      <c r="BW677" s="208"/>
      <c r="BX677" s="208"/>
      <c r="BY677" s="208"/>
    </row>
    <row r="678" spans="1:77">
      <c r="A678" s="227"/>
      <c r="B678" s="208"/>
      <c r="C678" s="248"/>
      <c r="D678" s="248"/>
      <c r="E678" s="208"/>
      <c r="F678" s="208"/>
      <c r="G678" s="208"/>
      <c r="H678" s="208"/>
      <c r="I678" s="208"/>
      <c r="J678" s="208"/>
      <c r="K678" s="208"/>
      <c r="L678" s="208"/>
      <c r="M678" s="208"/>
      <c r="N678" s="208"/>
      <c r="O678" s="208"/>
      <c r="P678" s="208"/>
      <c r="Q678" s="208"/>
      <c r="R678" s="208"/>
      <c r="S678" s="208"/>
      <c r="T678" s="208"/>
      <c r="U678" s="208"/>
      <c r="V678" s="208"/>
      <c r="W678" s="208"/>
      <c r="X678" s="208"/>
      <c r="Y678" s="208"/>
      <c r="Z678" s="208"/>
      <c r="AA678" s="208"/>
      <c r="AB678" s="208"/>
      <c r="AC678" s="208"/>
      <c r="AD678" s="208"/>
      <c r="AE678" s="208"/>
      <c r="AF678" s="208"/>
      <c r="AG678" s="208"/>
      <c r="AH678" s="208"/>
      <c r="AI678" s="208"/>
      <c r="AJ678" s="208"/>
      <c r="AK678" s="208"/>
      <c r="AL678" s="208"/>
      <c r="AM678" s="208"/>
      <c r="AN678" s="208"/>
      <c r="AO678" s="208"/>
      <c r="AP678" s="208"/>
      <c r="AQ678" s="208"/>
      <c r="AR678" s="208"/>
      <c r="AS678" s="208"/>
      <c r="AT678" s="208"/>
      <c r="AU678" s="208"/>
      <c r="AV678" s="208"/>
      <c r="AW678" s="208"/>
      <c r="AX678" s="208"/>
      <c r="AY678" s="208"/>
      <c r="AZ678" s="209"/>
      <c r="BA678" s="208"/>
      <c r="BB678" s="208"/>
      <c r="BC678" s="208"/>
      <c r="BD678" s="210"/>
      <c r="BE678" s="208"/>
      <c r="BF678" s="208"/>
      <c r="BG678" s="208"/>
      <c r="BH678" s="208"/>
      <c r="BI678" s="208"/>
      <c r="BJ678" s="208"/>
      <c r="BK678" s="208"/>
      <c r="BL678" s="208"/>
      <c r="BM678" s="208"/>
      <c r="BN678" s="208"/>
      <c r="BO678" s="208"/>
      <c r="BP678" s="208"/>
      <c r="BQ678" s="208"/>
      <c r="BR678" s="208"/>
      <c r="BS678" s="208"/>
      <c r="BT678" s="208"/>
      <c r="BU678" s="208"/>
      <c r="BV678" s="208"/>
      <c r="BW678" s="208"/>
      <c r="BX678" s="208"/>
      <c r="BY678" s="208"/>
    </row>
    <row r="679" spans="1:77">
      <c r="A679" s="227"/>
      <c r="B679" s="208"/>
      <c r="C679" s="248"/>
      <c r="D679" s="248"/>
      <c r="E679" s="208"/>
      <c r="F679" s="208"/>
      <c r="G679" s="208"/>
      <c r="H679" s="208"/>
      <c r="I679" s="208"/>
      <c r="J679" s="208"/>
      <c r="K679" s="208"/>
      <c r="L679" s="208"/>
      <c r="M679" s="208"/>
      <c r="N679" s="208"/>
      <c r="O679" s="208"/>
      <c r="P679" s="208"/>
      <c r="Q679" s="208"/>
      <c r="R679" s="208"/>
      <c r="S679" s="208"/>
      <c r="T679" s="208"/>
      <c r="U679" s="208"/>
      <c r="V679" s="208"/>
      <c r="W679" s="208"/>
      <c r="X679" s="208"/>
      <c r="Y679" s="208"/>
      <c r="Z679" s="208"/>
      <c r="AA679" s="208"/>
      <c r="AB679" s="208"/>
      <c r="AC679" s="208"/>
      <c r="AD679" s="208"/>
      <c r="AE679" s="208"/>
      <c r="AF679" s="208"/>
      <c r="AG679" s="208"/>
      <c r="AH679" s="208"/>
      <c r="AI679" s="208"/>
      <c r="AJ679" s="208"/>
      <c r="AK679" s="208"/>
      <c r="AL679" s="208"/>
      <c r="AM679" s="208"/>
      <c r="AN679" s="208"/>
      <c r="AO679" s="208"/>
      <c r="AP679" s="208"/>
      <c r="AQ679" s="208"/>
      <c r="AR679" s="208"/>
      <c r="AS679" s="208"/>
      <c r="AT679" s="208"/>
      <c r="AU679" s="208"/>
      <c r="AV679" s="208"/>
      <c r="AW679" s="208"/>
      <c r="AX679" s="208"/>
      <c r="AY679" s="208"/>
      <c r="AZ679" s="209"/>
      <c r="BA679" s="208"/>
      <c r="BB679" s="208"/>
      <c r="BC679" s="208"/>
      <c r="BD679" s="210"/>
      <c r="BE679" s="208"/>
      <c r="BF679" s="208"/>
      <c r="BG679" s="208"/>
      <c r="BH679" s="208"/>
      <c r="BI679" s="208"/>
      <c r="BJ679" s="208"/>
      <c r="BK679" s="208"/>
      <c r="BL679" s="208"/>
      <c r="BM679" s="208"/>
      <c r="BN679" s="208"/>
      <c r="BO679" s="208"/>
      <c r="BP679" s="208"/>
      <c r="BQ679" s="208"/>
      <c r="BR679" s="208"/>
      <c r="BS679" s="208"/>
      <c r="BT679" s="208"/>
      <c r="BU679" s="208"/>
      <c r="BV679" s="208"/>
      <c r="BW679" s="208"/>
      <c r="BX679" s="208"/>
      <c r="BY679" s="208"/>
    </row>
    <row r="680" spans="1:77">
      <c r="A680" s="227"/>
      <c r="B680" s="208"/>
      <c r="C680" s="248"/>
      <c r="D680" s="248"/>
      <c r="E680" s="208"/>
      <c r="F680" s="208"/>
      <c r="G680" s="208"/>
      <c r="H680" s="208"/>
      <c r="I680" s="208"/>
      <c r="J680" s="208"/>
      <c r="K680" s="208"/>
      <c r="L680" s="208"/>
      <c r="M680" s="208"/>
      <c r="N680" s="208"/>
      <c r="O680" s="208"/>
      <c r="P680" s="208"/>
      <c r="Q680" s="208"/>
      <c r="R680" s="208"/>
      <c r="S680" s="208"/>
      <c r="T680" s="208"/>
      <c r="U680" s="208"/>
      <c r="V680" s="208"/>
      <c r="W680" s="208"/>
      <c r="X680" s="208"/>
      <c r="Y680" s="208"/>
      <c r="Z680" s="208"/>
      <c r="AA680" s="208"/>
      <c r="AB680" s="208"/>
      <c r="AC680" s="208"/>
      <c r="AD680" s="208"/>
      <c r="AE680" s="208"/>
      <c r="AF680" s="208"/>
      <c r="AG680" s="208"/>
      <c r="AH680" s="208"/>
      <c r="AI680" s="208"/>
      <c r="AJ680" s="208"/>
      <c r="AK680" s="208"/>
      <c r="AL680" s="208"/>
      <c r="AM680" s="208"/>
      <c r="AN680" s="208"/>
      <c r="AO680" s="208"/>
      <c r="AP680" s="208"/>
      <c r="AQ680" s="208"/>
      <c r="AR680" s="208"/>
      <c r="AS680" s="208"/>
      <c r="AT680" s="208"/>
      <c r="AU680" s="208"/>
      <c r="AV680" s="208"/>
      <c r="AW680" s="208"/>
      <c r="AX680" s="208"/>
      <c r="AY680" s="208"/>
      <c r="AZ680" s="209"/>
      <c r="BA680" s="208"/>
      <c r="BB680" s="208"/>
      <c r="BC680" s="208"/>
      <c r="BD680" s="210"/>
      <c r="BE680" s="208"/>
      <c r="BF680" s="208"/>
      <c r="BG680" s="208"/>
      <c r="BH680" s="208"/>
      <c r="BI680" s="208"/>
      <c r="BJ680" s="208"/>
      <c r="BK680" s="208"/>
      <c r="BL680" s="208"/>
      <c r="BM680" s="208"/>
      <c r="BN680" s="208"/>
      <c r="BO680" s="208"/>
      <c r="BP680" s="208"/>
      <c r="BQ680" s="208"/>
      <c r="BR680" s="208"/>
      <c r="BS680" s="208"/>
      <c r="BT680" s="208"/>
      <c r="BU680" s="208"/>
      <c r="BV680" s="208"/>
      <c r="BW680" s="208"/>
      <c r="BX680" s="208"/>
      <c r="BY680" s="208"/>
    </row>
    <row r="681" spans="1:77">
      <c r="A681" s="227"/>
      <c r="B681" s="208"/>
      <c r="C681" s="248"/>
      <c r="D681" s="248"/>
      <c r="E681" s="208"/>
      <c r="F681" s="208"/>
      <c r="G681" s="208"/>
      <c r="H681" s="208"/>
      <c r="I681" s="208"/>
      <c r="J681" s="208"/>
      <c r="K681" s="208"/>
      <c r="L681" s="208"/>
      <c r="M681" s="208"/>
      <c r="N681" s="208"/>
      <c r="O681" s="208"/>
      <c r="P681" s="208"/>
      <c r="Q681" s="208"/>
      <c r="R681" s="208"/>
      <c r="S681" s="208"/>
      <c r="T681" s="208"/>
      <c r="U681" s="208"/>
      <c r="V681" s="208"/>
      <c r="W681" s="208"/>
      <c r="X681" s="208"/>
      <c r="Y681" s="208"/>
      <c r="Z681" s="208"/>
      <c r="AA681" s="208"/>
      <c r="AB681" s="208"/>
      <c r="AC681" s="208"/>
      <c r="AD681" s="208"/>
      <c r="AE681" s="208"/>
      <c r="AF681" s="208"/>
      <c r="AG681" s="208"/>
      <c r="AH681" s="208"/>
      <c r="AI681" s="208"/>
      <c r="AJ681" s="208"/>
      <c r="AK681" s="208"/>
      <c r="AL681" s="208"/>
      <c r="AM681" s="208"/>
      <c r="AN681" s="208"/>
      <c r="AO681" s="208"/>
      <c r="AP681" s="208"/>
      <c r="AQ681" s="208"/>
      <c r="AR681" s="208"/>
      <c r="AS681" s="208"/>
      <c r="AT681" s="208"/>
      <c r="AU681" s="208"/>
      <c r="AV681" s="208"/>
      <c r="AW681" s="208"/>
      <c r="AX681" s="208"/>
      <c r="AY681" s="208"/>
      <c r="AZ681" s="209"/>
      <c r="BA681" s="208"/>
      <c r="BB681" s="208"/>
      <c r="BC681" s="208"/>
      <c r="BD681" s="210"/>
      <c r="BE681" s="208"/>
      <c r="BF681" s="208"/>
      <c r="BG681" s="208"/>
      <c r="BH681" s="208"/>
      <c r="BI681" s="208"/>
      <c r="BJ681" s="208"/>
      <c r="BK681" s="208"/>
      <c r="BL681" s="208"/>
      <c r="BM681" s="208"/>
      <c r="BN681" s="208"/>
      <c r="BO681" s="208"/>
      <c r="BP681" s="208"/>
      <c r="BQ681" s="208"/>
      <c r="BR681" s="208"/>
      <c r="BS681" s="208"/>
      <c r="BT681" s="208"/>
      <c r="BU681" s="208"/>
      <c r="BV681" s="208"/>
      <c r="BW681" s="208"/>
      <c r="BX681" s="208"/>
      <c r="BY681" s="208"/>
    </row>
    <row r="682" spans="1:77">
      <c r="A682" s="227"/>
      <c r="B682" s="208"/>
      <c r="C682" s="248"/>
      <c r="D682" s="248"/>
      <c r="E682" s="208"/>
      <c r="F682" s="208"/>
      <c r="G682" s="208"/>
      <c r="H682" s="208"/>
      <c r="I682" s="208"/>
      <c r="J682" s="208"/>
      <c r="K682" s="208"/>
      <c r="L682" s="208"/>
      <c r="M682" s="208"/>
      <c r="N682" s="208"/>
      <c r="O682" s="208"/>
      <c r="P682" s="208"/>
      <c r="Q682" s="208"/>
      <c r="R682" s="208"/>
      <c r="S682" s="208"/>
      <c r="T682" s="208"/>
      <c r="U682" s="208"/>
      <c r="V682" s="208"/>
      <c r="W682" s="208"/>
      <c r="X682" s="208"/>
      <c r="Y682" s="208"/>
      <c r="Z682" s="208"/>
      <c r="AA682" s="208"/>
      <c r="AB682" s="208"/>
      <c r="AC682" s="208"/>
      <c r="AD682" s="208"/>
      <c r="AE682" s="208"/>
      <c r="AF682" s="208"/>
      <c r="AG682" s="208"/>
      <c r="AH682" s="208"/>
      <c r="AI682" s="208"/>
      <c r="AJ682" s="208"/>
      <c r="AK682" s="208"/>
      <c r="AL682" s="208"/>
      <c r="AM682" s="208"/>
      <c r="AN682" s="208"/>
      <c r="AO682" s="208"/>
      <c r="AP682" s="208"/>
      <c r="AQ682" s="208"/>
      <c r="AR682" s="208"/>
      <c r="AS682" s="208"/>
      <c r="AT682" s="208"/>
      <c r="AU682" s="208"/>
      <c r="AV682" s="208"/>
      <c r="AW682" s="208"/>
      <c r="AX682" s="208"/>
      <c r="AY682" s="208"/>
      <c r="AZ682" s="209"/>
      <c r="BA682" s="208"/>
      <c r="BB682" s="208"/>
      <c r="BC682" s="208"/>
      <c r="BD682" s="210"/>
      <c r="BE682" s="208"/>
      <c r="BF682" s="208"/>
      <c r="BG682" s="208"/>
      <c r="BH682" s="208"/>
      <c r="BI682" s="208"/>
      <c r="BJ682" s="208"/>
      <c r="BK682" s="208"/>
      <c r="BL682" s="208"/>
      <c r="BM682" s="208"/>
      <c r="BN682" s="208"/>
      <c r="BO682" s="208"/>
      <c r="BP682" s="208"/>
      <c r="BQ682" s="208"/>
      <c r="BR682" s="208"/>
      <c r="BS682" s="208"/>
      <c r="BT682" s="208"/>
      <c r="BU682" s="208"/>
      <c r="BV682" s="208"/>
      <c r="BW682" s="208"/>
      <c r="BX682" s="208"/>
      <c r="BY682" s="208"/>
    </row>
    <row r="683" spans="1:77">
      <c r="A683" s="227"/>
      <c r="B683" s="208"/>
      <c r="C683" s="248"/>
      <c r="D683" s="248"/>
      <c r="E683" s="208"/>
      <c r="F683" s="208"/>
      <c r="G683" s="208"/>
      <c r="H683" s="208"/>
      <c r="I683" s="208"/>
      <c r="J683" s="208"/>
      <c r="K683" s="208"/>
      <c r="L683" s="208"/>
      <c r="M683" s="208"/>
      <c r="N683" s="208"/>
      <c r="O683" s="208"/>
      <c r="P683" s="208"/>
      <c r="Q683" s="208"/>
      <c r="R683" s="208"/>
      <c r="S683" s="208"/>
      <c r="T683" s="208"/>
      <c r="U683" s="208"/>
      <c r="V683" s="208"/>
      <c r="W683" s="208"/>
      <c r="X683" s="208"/>
      <c r="Y683" s="208"/>
      <c r="Z683" s="208"/>
      <c r="AA683" s="208"/>
      <c r="AB683" s="208"/>
      <c r="AC683" s="208"/>
      <c r="AD683" s="208"/>
      <c r="AE683" s="208"/>
      <c r="AF683" s="208"/>
      <c r="AG683" s="208"/>
      <c r="AH683" s="208"/>
      <c r="AI683" s="208"/>
      <c r="AJ683" s="208"/>
      <c r="AK683" s="208"/>
      <c r="AL683" s="208"/>
      <c r="AM683" s="208"/>
      <c r="AN683" s="208"/>
      <c r="AO683" s="208"/>
      <c r="AP683" s="208"/>
      <c r="AQ683" s="208"/>
      <c r="AR683" s="208"/>
      <c r="AS683" s="208"/>
      <c r="AT683" s="208"/>
      <c r="AU683" s="208"/>
      <c r="AV683" s="208"/>
      <c r="AW683" s="208"/>
      <c r="AX683" s="208"/>
      <c r="AY683" s="208"/>
      <c r="AZ683" s="209"/>
      <c r="BA683" s="208"/>
      <c r="BB683" s="208"/>
      <c r="BC683" s="208"/>
      <c r="BD683" s="210"/>
      <c r="BE683" s="208"/>
      <c r="BF683" s="208"/>
      <c r="BG683" s="208"/>
      <c r="BH683" s="208"/>
      <c r="BI683" s="208"/>
      <c r="BJ683" s="208"/>
      <c r="BK683" s="208"/>
      <c r="BL683" s="208"/>
      <c r="BM683" s="208"/>
      <c r="BN683" s="208"/>
      <c r="BO683" s="208"/>
      <c r="BP683" s="208"/>
      <c r="BQ683" s="208"/>
      <c r="BR683" s="208"/>
      <c r="BS683" s="208"/>
      <c r="BT683" s="208"/>
      <c r="BU683" s="208"/>
      <c r="BV683" s="208"/>
      <c r="BW683" s="208"/>
      <c r="BX683" s="208"/>
      <c r="BY683" s="208"/>
    </row>
    <row r="684" spans="1:77">
      <c r="A684" s="227"/>
      <c r="B684" s="208"/>
      <c r="C684" s="248"/>
      <c r="D684" s="248"/>
      <c r="E684" s="208"/>
      <c r="F684" s="208"/>
      <c r="G684" s="208"/>
      <c r="H684" s="208"/>
      <c r="I684" s="208"/>
      <c r="J684" s="208"/>
      <c r="K684" s="208"/>
      <c r="L684" s="208"/>
      <c r="M684" s="208"/>
      <c r="N684" s="208"/>
      <c r="O684" s="208"/>
      <c r="P684" s="208"/>
      <c r="Q684" s="208"/>
      <c r="R684" s="208"/>
      <c r="S684" s="208"/>
      <c r="T684" s="208"/>
      <c r="U684" s="208"/>
      <c r="V684" s="208"/>
      <c r="W684" s="208"/>
      <c r="X684" s="208"/>
      <c r="Y684" s="208"/>
      <c r="Z684" s="208"/>
      <c r="AA684" s="208"/>
      <c r="AB684" s="208"/>
      <c r="AC684" s="208"/>
      <c r="AD684" s="208"/>
      <c r="AE684" s="208"/>
      <c r="AF684" s="208"/>
      <c r="AG684" s="208"/>
      <c r="AH684" s="208"/>
      <c r="AI684" s="208"/>
      <c r="AJ684" s="208"/>
      <c r="AK684" s="208"/>
      <c r="AL684" s="208"/>
      <c r="AM684" s="208"/>
      <c r="AN684" s="208"/>
      <c r="AO684" s="208"/>
      <c r="AP684" s="208"/>
      <c r="AQ684" s="208"/>
      <c r="AR684" s="208"/>
      <c r="AS684" s="208"/>
      <c r="AT684" s="208"/>
      <c r="AU684" s="208"/>
      <c r="AV684" s="208"/>
      <c r="AW684" s="208"/>
      <c r="AX684" s="208"/>
      <c r="AY684" s="208"/>
      <c r="AZ684" s="209"/>
      <c r="BA684" s="208"/>
      <c r="BB684" s="208"/>
      <c r="BC684" s="208"/>
      <c r="BD684" s="210"/>
      <c r="BE684" s="208"/>
      <c r="BF684" s="208"/>
      <c r="BG684" s="208"/>
      <c r="BH684" s="208"/>
      <c r="BI684" s="208"/>
      <c r="BJ684" s="208"/>
      <c r="BK684" s="208"/>
      <c r="BL684" s="208"/>
      <c r="BM684" s="208"/>
      <c r="BN684" s="208"/>
      <c r="BO684" s="208"/>
      <c r="BP684" s="208"/>
      <c r="BQ684" s="208"/>
      <c r="BR684" s="208"/>
      <c r="BS684" s="208"/>
      <c r="BT684" s="208"/>
      <c r="BU684" s="208"/>
      <c r="BV684" s="208"/>
      <c r="BW684" s="208"/>
      <c r="BX684" s="208"/>
      <c r="BY684" s="208"/>
    </row>
    <row r="685" spans="1:77">
      <c r="A685" s="227"/>
      <c r="B685" s="208"/>
      <c r="C685" s="248"/>
      <c r="D685" s="248"/>
      <c r="E685" s="208"/>
      <c r="F685" s="208"/>
      <c r="G685" s="208"/>
      <c r="H685" s="208"/>
      <c r="I685" s="208"/>
      <c r="J685" s="208"/>
      <c r="K685" s="208"/>
      <c r="L685" s="208"/>
      <c r="M685" s="208"/>
      <c r="N685" s="208"/>
      <c r="O685" s="208"/>
      <c r="P685" s="208"/>
      <c r="Q685" s="208"/>
      <c r="R685" s="208"/>
      <c r="S685" s="208"/>
      <c r="T685" s="208"/>
      <c r="U685" s="208"/>
      <c r="V685" s="208"/>
      <c r="W685" s="208"/>
      <c r="X685" s="208"/>
      <c r="Y685" s="208"/>
      <c r="Z685" s="208"/>
      <c r="AA685" s="208"/>
      <c r="AB685" s="208"/>
      <c r="AC685" s="208"/>
      <c r="AD685" s="208"/>
      <c r="AE685" s="208"/>
      <c r="AF685" s="208"/>
      <c r="AG685" s="208"/>
      <c r="AH685" s="208"/>
      <c r="AI685" s="208"/>
      <c r="AJ685" s="208"/>
      <c r="AK685" s="208"/>
      <c r="AL685" s="208"/>
      <c r="AM685" s="208"/>
      <c r="AN685" s="208"/>
      <c r="AO685" s="208"/>
      <c r="AP685" s="208"/>
      <c r="AQ685" s="208"/>
      <c r="AR685" s="208"/>
      <c r="AS685" s="208"/>
      <c r="AT685" s="208"/>
      <c r="AU685" s="208"/>
      <c r="AV685" s="208"/>
      <c r="AW685" s="208"/>
      <c r="AX685" s="208"/>
      <c r="AY685" s="208"/>
      <c r="AZ685" s="209"/>
      <c r="BA685" s="208"/>
      <c r="BB685" s="208"/>
      <c r="BC685" s="208"/>
      <c r="BD685" s="210"/>
      <c r="BE685" s="208"/>
      <c r="BF685" s="208"/>
      <c r="BG685" s="208"/>
      <c r="BH685" s="208"/>
      <c r="BI685" s="208"/>
      <c r="BJ685" s="208"/>
      <c r="BK685" s="208"/>
      <c r="BL685" s="208"/>
      <c r="BM685" s="208"/>
      <c r="BN685" s="208"/>
      <c r="BO685" s="208"/>
      <c r="BP685" s="208"/>
      <c r="BQ685" s="208"/>
      <c r="BR685" s="208"/>
      <c r="BS685" s="208"/>
      <c r="BT685" s="208"/>
      <c r="BU685" s="208"/>
      <c r="BV685" s="208"/>
      <c r="BW685" s="208"/>
      <c r="BX685" s="208"/>
      <c r="BY685" s="208"/>
    </row>
    <row r="686" spans="1:77">
      <c r="A686" s="227"/>
      <c r="B686" s="208"/>
      <c r="C686" s="248"/>
      <c r="D686" s="248"/>
      <c r="E686" s="208"/>
      <c r="F686" s="208"/>
      <c r="G686" s="208"/>
      <c r="H686" s="208"/>
      <c r="I686" s="208"/>
      <c r="J686" s="208"/>
      <c r="K686" s="208"/>
      <c r="L686" s="208"/>
      <c r="M686" s="208"/>
      <c r="N686" s="208"/>
      <c r="O686" s="208"/>
      <c r="P686" s="208"/>
      <c r="Q686" s="208"/>
      <c r="R686" s="208"/>
      <c r="S686" s="208"/>
      <c r="T686" s="208"/>
      <c r="U686" s="208"/>
      <c r="V686" s="208"/>
      <c r="W686" s="208"/>
      <c r="X686" s="208"/>
      <c r="Y686" s="208"/>
      <c r="Z686" s="208"/>
      <c r="AA686" s="208"/>
      <c r="AB686" s="208"/>
      <c r="AC686" s="208"/>
      <c r="AD686" s="208"/>
      <c r="AE686" s="208"/>
      <c r="AF686" s="208"/>
      <c r="AG686" s="208"/>
      <c r="AH686" s="208"/>
      <c r="AI686" s="208"/>
      <c r="AJ686" s="208"/>
      <c r="AK686" s="208"/>
      <c r="AL686" s="208"/>
      <c r="AM686" s="208"/>
      <c r="AN686" s="208"/>
      <c r="AO686" s="208"/>
      <c r="AP686" s="208"/>
      <c r="AQ686" s="208"/>
      <c r="AR686" s="208"/>
      <c r="AS686" s="208"/>
      <c r="AT686" s="208"/>
      <c r="AU686" s="208"/>
      <c r="AV686" s="208"/>
      <c r="AW686" s="208"/>
      <c r="AX686" s="208"/>
      <c r="AY686" s="208"/>
      <c r="AZ686" s="209"/>
      <c r="BA686" s="208"/>
      <c r="BB686" s="208"/>
      <c r="BC686" s="208"/>
      <c r="BD686" s="210"/>
      <c r="BE686" s="208"/>
      <c r="BF686" s="208"/>
      <c r="BG686" s="208"/>
      <c r="BH686" s="208"/>
      <c r="BI686" s="208"/>
      <c r="BJ686" s="208"/>
      <c r="BK686" s="208"/>
      <c r="BL686" s="208"/>
      <c r="BM686" s="208"/>
      <c r="BN686" s="208"/>
      <c r="BO686" s="208"/>
      <c r="BP686" s="208"/>
      <c r="BQ686" s="208"/>
      <c r="BR686" s="208"/>
      <c r="BS686" s="208"/>
      <c r="BT686" s="208"/>
      <c r="BU686" s="208"/>
      <c r="BV686" s="208"/>
      <c r="BW686" s="208"/>
      <c r="BX686" s="208"/>
      <c r="BY686" s="208"/>
    </row>
    <row r="687" spans="1:77">
      <c r="A687" s="227"/>
      <c r="B687" s="208"/>
      <c r="C687" s="248"/>
      <c r="D687" s="248"/>
      <c r="E687" s="208"/>
      <c r="F687" s="208"/>
      <c r="G687" s="208"/>
      <c r="H687" s="208"/>
      <c r="I687" s="208"/>
      <c r="J687" s="208"/>
      <c r="K687" s="208"/>
      <c r="L687" s="208"/>
      <c r="M687" s="208"/>
      <c r="N687" s="208"/>
      <c r="O687" s="208"/>
      <c r="P687" s="208"/>
      <c r="Q687" s="208"/>
      <c r="R687" s="208"/>
      <c r="S687" s="208"/>
      <c r="T687" s="208"/>
      <c r="U687" s="208"/>
      <c r="V687" s="208"/>
      <c r="W687" s="208"/>
      <c r="X687" s="208"/>
      <c r="Y687" s="208"/>
      <c r="Z687" s="208"/>
      <c r="AA687" s="208"/>
      <c r="AB687" s="208"/>
      <c r="AC687" s="208"/>
      <c r="AD687" s="208"/>
      <c r="AE687" s="208"/>
      <c r="AF687" s="208"/>
      <c r="AG687" s="208"/>
      <c r="AH687" s="208"/>
      <c r="AI687" s="208"/>
      <c r="AJ687" s="208"/>
      <c r="AK687" s="208"/>
      <c r="AL687" s="208"/>
      <c r="AM687" s="208"/>
      <c r="AN687" s="208"/>
      <c r="AO687" s="208"/>
      <c r="AP687" s="208"/>
      <c r="AQ687" s="208"/>
      <c r="AR687" s="208"/>
      <c r="AS687" s="208"/>
      <c r="AT687" s="208"/>
      <c r="AU687" s="208"/>
      <c r="AV687" s="208"/>
      <c r="AW687" s="208"/>
      <c r="AX687" s="208"/>
      <c r="AY687" s="208"/>
      <c r="AZ687" s="209"/>
      <c r="BA687" s="208"/>
      <c r="BB687" s="208"/>
      <c r="BC687" s="208"/>
      <c r="BD687" s="210"/>
      <c r="BE687" s="208"/>
      <c r="BF687" s="208"/>
      <c r="BG687" s="208"/>
      <c r="BH687" s="208"/>
      <c r="BI687" s="208"/>
      <c r="BJ687" s="208"/>
      <c r="BK687" s="208"/>
      <c r="BL687" s="208"/>
      <c r="BM687" s="208"/>
      <c r="BN687" s="208"/>
      <c r="BO687" s="208"/>
      <c r="BP687" s="208"/>
      <c r="BQ687" s="208"/>
      <c r="BR687" s="208"/>
      <c r="BS687" s="208"/>
      <c r="BT687" s="208"/>
      <c r="BU687" s="208"/>
      <c r="BV687" s="208"/>
      <c r="BW687" s="208"/>
      <c r="BX687" s="208"/>
      <c r="BY687" s="208"/>
    </row>
    <row r="688" spans="1:77">
      <c r="A688" s="227"/>
      <c r="B688" s="208"/>
      <c r="C688" s="248"/>
      <c r="D688" s="248"/>
      <c r="E688" s="208"/>
      <c r="F688" s="208"/>
      <c r="G688" s="208"/>
      <c r="H688" s="208"/>
      <c r="I688" s="208"/>
      <c r="J688" s="208"/>
      <c r="K688" s="208"/>
      <c r="L688" s="208"/>
      <c r="M688" s="208"/>
      <c r="N688" s="208"/>
      <c r="O688" s="208"/>
      <c r="P688" s="208"/>
      <c r="Q688" s="208"/>
      <c r="R688" s="208"/>
      <c r="S688" s="208"/>
      <c r="T688" s="208"/>
      <c r="U688" s="208"/>
      <c r="V688" s="208"/>
      <c r="W688" s="208"/>
      <c r="X688" s="208"/>
      <c r="Y688" s="208"/>
      <c r="Z688" s="208"/>
      <c r="AA688" s="208"/>
      <c r="AB688" s="208"/>
      <c r="AC688" s="208"/>
      <c r="AD688" s="208"/>
      <c r="AE688" s="208"/>
      <c r="AF688" s="208"/>
      <c r="AG688" s="208"/>
      <c r="AH688" s="208"/>
      <c r="AI688" s="208"/>
      <c r="AJ688" s="208"/>
      <c r="AK688" s="208"/>
      <c r="AL688" s="208"/>
      <c r="AM688" s="208"/>
      <c r="AN688" s="208"/>
      <c r="AO688" s="208"/>
      <c r="AP688" s="208"/>
      <c r="AQ688" s="208"/>
      <c r="AR688" s="208"/>
      <c r="AS688" s="208"/>
      <c r="AT688" s="208"/>
      <c r="AU688" s="208"/>
      <c r="AV688" s="208"/>
      <c r="AW688" s="208"/>
      <c r="AX688" s="208"/>
      <c r="AY688" s="208"/>
      <c r="AZ688" s="209"/>
      <c r="BA688" s="208"/>
      <c r="BB688" s="208"/>
      <c r="BC688" s="208"/>
      <c r="BD688" s="210"/>
      <c r="BE688" s="208"/>
      <c r="BF688" s="208"/>
      <c r="BG688" s="208"/>
      <c r="BH688" s="208"/>
      <c r="BI688" s="208"/>
      <c r="BJ688" s="208"/>
      <c r="BK688" s="208"/>
      <c r="BL688" s="208"/>
      <c r="BM688" s="208"/>
      <c r="BN688" s="208"/>
      <c r="BO688" s="208"/>
      <c r="BP688" s="208"/>
      <c r="BQ688" s="208"/>
      <c r="BR688" s="208"/>
      <c r="BS688" s="208"/>
      <c r="BT688" s="208"/>
      <c r="BU688" s="208"/>
      <c r="BV688" s="208"/>
      <c r="BW688" s="208"/>
      <c r="BX688" s="208"/>
      <c r="BY688" s="208"/>
    </row>
    <row r="689" spans="1:77">
      <c r="A689" s="227"/>
      <c r="B689" s="208"/>
      <c r="C689" s="248"/>
      <c r="D689" s="248"/>
      <c r="E689" s="208"/>
      <c r="F689" s="208"/>
      <c r="G689" s="208"/>
      <c r="H689" s="208"/>
      <c r="I689" s="208"/>
      <c r="J689" s="208"/>
      <c r="K689" s="208"/>
      <c r="L689" s="208"/>
      <c r="M689" s="208"/>
      <c r="N689" s="208"/>
      <c r="O689" s="208"/>
      <c r="P689" s="208"/>
      <c r="Q689" s="208"/>
      <c r="R689" s="208"/>
      <c r="S689" s="208"/>
      <c r="T689" s="208"/>
      <c r="U689" s="208"/>
      <c r="V689" s="208"/>
      <c r="W689" s="208"/>
      <c r="X689" s="208"/>
      <c r="Y689" s="208"/>
      <c r="Z689" s="208"/>
      <c r="AA689" s="208"/>
      <c r="AB689" s="208"/>
      <c r="AC689" s="208"/>
      <c r="AD689" s="208"/>
      <c r="AE689" s="208"/>
      <c r="AF689" s="208"/>
      <c r="AG689" s="208"/>
      <c r="AH689" s="208"/>
      <c r="AI689" s="208"/>
      <c r="AJ689" s="208"/>
      <c r="AK689" s="208"/>
      <c r="AL689" s="208"/>
      <c r="AM689" s="208"/>
      <c r="AN689" s="208"/>
      <c r="AO689" s="208"/>
      <c r="AP689" s="208"/>
      <c r="AQ689" s="208"/>
      <c r="AR689" s="208"/>
      <c r="AS689" s="208"/>
      <c r="AT689" s="208"/>
      <c r="AU689" s="208"/>
      <c r="AV689" s="208"/>
      <c r="AW689" s="208"/>
      <c r="AX689" s="208"/>
      <c r="AY689" s="208"/>
      <c r="AZ689" s="209"/>
      <c r="BA689" s="208"/>
      <c r="BB689" s="208"/>
      <c r="BC689" s="208"/>
      <c r="BD689" s="210"/>
      <c r="BE689" s="208"/>
      <c r="BF689" s="208"/>
      <c r="BG689" s="208"/>
      <c r="BH689" s="208"/>
      <c r="BI689" s="208"/>
      <c r="BJ689" s="208"/>
      <c r="BK689" s="208"/>
      <c r="BL689" s="208"/>
      <c r="BM689" s="208"/>
      <c r="BN689" s="208"/>
      <c r="BO689" s="208"/>
      <c r="BP689" s="208"/>
      <c r="BQ689" s="208"/>
      <c r="BR689" s="208"/>
      <c r="BS689" s="208"/>
      <c r="BT689" s="208"/>
      <c r="BU689" s="208"/>
      <c r="BV689" s="208"/>
      <c r="BW689" s="208"/>
      <c r="BX689" s="208"/>
      <c r="BY689" s="208"/>
    </row>
    <row r="690" spans="1:77">
      <c r="A690" s="227"/>
      <c r="B690" s="208"/>
      <c r="C690" s="248"/>
      <c r="D690" s="248"/>
      <c r="E690" s="208"/>
      <c r="F690" s="208"/>
      <c r="G690" s="208"/>
      <c r="H690" s="208"/>
      <c r="I690" s="208"/>
      <c r="J690" s="208"/>
      <c r="K690" s="208"/>
      <c r="L690" s="208"/>
      <c r="M690" s="208"/>
      <c r="N690" s="208"/>
      <c r="O690" s="208"/>
      <c r="P690" s="208"/>
      <c r="Q690" s="208"/>
      <c r="R690" s="208"/>
      <c r="S690" s="208"/>
      <c r="T690" s="208"/>
      <c r="U690" s="208"/>
      <c r="V690" s="208"/>
      <c r="W690" s="208"/>
      <c r="X690" s="208"/>
      <c r="Y690" s="208"/>
      <c r="Z690" s="208"/>
      <c r="AA690" s="208"/>
      <c r="AB690" s="208"/>
      <c r="AC690" s="208"/>
      <c r="AD690" s="208"/>
      <c r="AE690" s="208"/>
      <c r="AF690" s="208"/>
      <c r="AG690" s="208"/>
      <c r="AH690" s="208"/>
      <c r="AI690" s="208"/>
      <c r="AJ690" s="208"/>
      <c r="AK690" s="208"/>
      <c r="AL690" s="208"/>
      <c r="AM690" s="208"/>
      <c r="AN690" s="208"/>
      <c r="AO690" s="208"/>
      <c r="AP690" s="208"/>
      <c r="AQ690" s="208"/>
      <c r="AR690" s="208"/>
      <c r="AS690" s="208"/>
      <c r="AT690" s="208"/>
      <c r="AU690" s="208"/>
      <c r="AV690" s="208"/>
      <c r="AW690" s="208"/>
      <c r="AX690" s="208"/>
      <c r="AY690" s="208"/>
      <c r="AZ690" s="209"/>
      <c r="BA690" s="208"/>
      <c r="BB690" s="208"/>
      <c r="BC690" s="208"/>
      <c r="BD690" s="210"/>
      <c r="BE690" s="208"/>
      <c r="BF690" s="208"/>
      <c r="BG690" s="208"/>
      <c r="BH690" s="208"/>
      <c r="BI690" s="208"/>
      <c r="BJ690" s="208"/>
      <c r="BK690" s="208"/>
      <c r="BL690" s="208"/>
      <c r="BM690" s="208"/>
      <c r="BN690" s="208"/>
      <c r="BO690" s="208"/>
      <c r="BP690" s="208"/>
      <c r="BQ690" s="208"/>
      <c r="BR690" s="208"/>
      <c r="BS690" s="208"/>
      <c r="BT690" s="208"/>
      <c r="BU690" s="208"/>
      <c r="BV690" s="208"/>
      <c r="BW690" s="208"/>
      <c r="BX690" s="208"/>
      <c r="BY690" s="208"/>
    </row>
    <row r="691" spans="1:77">
      <c r="A691" s="227"/>
      <c r="B691" s="208"/>
      <c r="C691" s="248"/>
      <c r="D691" s="248"/>
      <c r="E691" s="208"/>
      <c r="F691" s="208"/>
      <c r="G691" s="208"/>
      <c r="H691" s="208"/>
      <c r="I691" s="208"/>
      <c r="J691" s="208"/>
      <c r="K691" s="208"/>
      <c r="L691" s="208"/>
      <c r="M691" s="208"/>
      <c r="N691" s="208"/>
      <c r="O691" s="208"/>
      <c r="P691" s="208"/>
      <c r="Q691" s="208"/>
      <c r="R691" s="208"/>
      <c r="S691" s="208"/>
      <c r="T691" s="208"/>
      <c r="U691" s="208"/>
      <c r="V691" s="208"/>
      <c r="W691" s="208"/>
      <c r="X691" s="208"/>
      <c r="Y691" s="208"/>
      <c r="Z691" s="208"/>
      <c r="AA691" s="208"/>
      <c r="AB691" s="208"/>
      <c r="AC691" s="208"/>
      <c r="AD691" s="208"/>
      <c r="AE691" s="208"/>
      <c r="AF691" s="208"/>
      <c r="AG691" s="208"/>
      <c r="AH691" s="208"/>
      <c r="AI691" s="208"/>
      <c r="AJ691" s="208"/>
      <c r="AK691" s="208"/>
      <c r="AL691" s="208"/>
      <c r="AM691" s="208"/>
      <c r="AN691" s="208"/>
      <c r="AO691" s="208"/>
      <c r="AP691" s="208"/>
      <c r="AQ691" s="208"/>
      <c r="AR691" s="208"/>
      <c r="AS691" s="208"/>
      <c r="AT691" s="208"/>
      <c r="AU691" s="208"/>
      <c r="AV691" s="208"/>
      <c r="AW691" s="208"/>
      <c r="AX691" s="208"/>
      <c r="AY691" s="208"/>
      <c r="AZ691" s="209"/>
      <c r="BA691" s="208"/>
      <c r="BB691" s="208"/>
      <c r="BC691" s="208"/>
      <c r="BD691" s="210"/>
      <c r="BE691" s="208"/>
      <c r="BF691" s="208"/>
      <c r="BG691" s="208"/>
      <c r="BH691" s="208"/>
      <c r="BI691" s="208"/>
      <c r="BJ691" s="208"/>
      <c r="BK691" s="208"/>
      <c r="BL691" s="208"/>
      <c r="BM691" s="208"/>
      <c r="BN691" s="208"/>
      <c r="BO691" s="208"/>
      <c r="BP691" s="208"/>
      <c r="BQ691" s="208"/>
      <c r="BR691" s="208"/>
      <c r="BS691" s="208"/>
      <c r="BT691" s="208"/>
      <c r="BU691" s="208"/>
      <c r="BV691" s="208"/>
      <c r="BW691" s="208"/>
      <c r="BX691" s="208"/>
      <c r="BY691" s="208"/>
    </row>
    <row r="692" spans="1:77">
      <c r="A692" s="227"/>
      <c r="B692" s="208"/>
      <c r="C692" s="248"/>
      <c r="D692" s="248"/>
      <c r="E692" s="208"/>
      <c r="F692" s="208"/>
      <c r="G692" s="208"/>
      <c r="H692" s="208"/>
      <c r="I692" s="208"/>
      <c r="J692" s="208"/>
      <c r="K692" s="208"/>
      <c r="L692" s="208"/>
      <c r="M692" s="208"/>
      <c r="N692" s="208"/>
      <c r="O692" s="208"/>
      <c r="P692" s="208"/>
      <c r="Q692" s="208"/>
      <c r="R692" s="208"/>
      <c r="S692" s="208"/>
      <c r="T692" s="208"/>
      <c r="U692" s="208"/>
      <c r="V692" s="208"/>
      <c r="W692" s="208"/>
      <c r="X692" s="208"/>
      <c r="Y692" s="208"/>
      <c r="Z692" s="208"/>
      <c r="AA692" s="208"/>
      <c r="AB692" s="208"/>
      <c r="AC692" s="208"/>
      <c r="AD692" s="208"/>
      <c r="AE692" s="208"/>
      <c r="AF692" s="208"/>
      <c r="AG692" s="208"/>
      <c r="AH692" s="208"/>
      <c r="AI692" s="208"/>
      <c r="AJ692" s="208"/>
      <c r="AK692" s="208"/>
      <c r="AL692" s="208"/>
      <c r="AM692" s="208"/>
      <c r="AN692" s="208"/>
      <c r="AO692" s="208"/>
      <c r="AP692" s="208"/>
      <c r="AQ692" s="208"/>
      <c r="AR692" s="208"/>
      <c r="AS692" s="208"/>
      <c r="AT692" s="208"/>
      <c r="AU692" s="208"/>
      <c r="AV692" s="208"/>
      <c r="AW692" s="208"/>
      <c r="AX692" s="208"/>
      <c r="AY692" s="208"/>
      <c r="AZ692" s="209"/>
      <c r="BA692" s="208"/>
      <c r="BB692" s="208"/>
      <c r="BC692" s="208"/>
      <c r="BD692" s="210"/>
      <c r="BE692" s="208"/>
      <c r="BF692" s="208"/>
      <c r="BG692" s="208"/>
      <c r="BH692" s="208"/>
      <c r="BI692" s="208"/>
      <c r="BJ692" s="208"/>
      <c r="BK692" s="208"/>
      <c r="BL692" s="208"/>
      <c r="BM692" s="208"/>
      <c r="BN692" s="208"/>
      <c r="BO692" s="208"/>
      <c r="BP692" s="208"/>
      <c r="BQ692" s="208"/>
      <c r="BR692" s="208"/>
      <c r="BS692" s="208"/>
      <c r="BT692" s="208"/>
      <c r="BU692" s="208"/>
      <c r="BV692" s="208"/>
      <c r="BW692" s="208"/>
      <c r="BX692" s="208"/>
      <c r="BY692" s="208"/>
    </row>
    <row r="693" spans="1:77">
      <c r="A693" s="227"/>
      <c r="B693" s="208"/>
      <c r="C693" s="248"/>
      <c r="D693" s="248"/>
      <c r="E693" s="208"/>
      <c r="F693" s="208"/>
      <c r="G693" s="208"/>
      <c r="H693" s="208"/>
      <c r="I693" s="208"/>
      <c r="J693" s="208"/>
      <c r="K693" s="208"/>
      <c r="L693" s="208"/>
      <c r="M693" s="208"/>
      <c r="N693" s="208"/>
      <c r="O693" s="208"/>
      <c r="P693" s="208"/>
      <c r="Q693" s="208"/>
      <c r="R693" s="208"/>
      <c r="S693" s="208"/>
      <c r="T693" s="208"/>
      <c r="U693" s="208"/>
      <c r="V693" s="208"/>
      <c r="W693" s="208"/>
      <c r="X693" s="208"/>
      <c r="Y693" s="208"/>
      <c r="Z693" s="208"/>
      <c r="AA693" s="208"/>
      <c r="AB693" s="208"/>
      <c r="AC693" s="208"/>
      <c r="AD693" s="208"/>
      <c r="AE693" s="208"/>
      <c r="AF693" s="208"/>
      <c r="AG693" s="208"/>
      <c r="AH693" s="208"/>
      <c r="AI693" s="208"/>
      <c r="AJ693" s="208"/>
      <c r="AK693" s="208"/>
      <c r="AL693" s="208"/>
      <c r="AM693" s="208"/>
      <c r="AN693" s="208"/>
      <c r="AO693" s="208"/>
      <c r="AP693" s="208"/>
      <c r="AQ693" s="208"/>
      <c r="AR693" s="208"/>
      <c r="AS693" s="208"/>
      <c r="AT693" s="208"/>
      <c r="AU693" s="208"/>
      <c r="AV693" s="208"/>
      <c r="AW693" s="208"/>
      <c r="AX693" s="208"/>
      <c r="AY693" s="208"/>
      <c r="AZ693" s="209"/>
      <c r="BA693" s="208"/>
      <c r="BB693" s="208"/>
      <c r="BC693" s="208"/>
      <c r="BD693" s="210"/>
      <c r="BE693" s="208"/>
      <c r="BF693" s="208"/>
      <c r="BG693" s="208"/>
      <c r="BH693" s="208"/>
      <c r="BI693" s="208"/>
      <c r="BJ693" s="208"/>
      <c r="BK693" s="208"/>
      <c r="BL693" s="208"/>
      <c r="BM693" s="208"/>
      <c r="BN693" s="208"/>
      <c r="BO693" s="208"/>
      <c r="BP693" s="208"/>
      <c r="BQ693" s="208"/>
      <c r="BR693" s="208"/>
      <c r="BS693" s="208"/>
      <c r="BT693" s="208"/>
      <c r="BU693" s="208"/>
      <c r="BV693" s="208"/>
      <c r="BW693" s="208"/>
      <c r="BX693" s="208"/>
      <c r="BY693" s="208"/>
    </row>
    <row r="694" spans="1:77">
      <c r="A694" s="227"/>
      <c r="B694" s="208"/>
      <c r="C694" s="248"/>
      <c r="D694" s="248"/>
      <c r="E694" s="208"/>
      <c r="F694" s="208"/>
      <c r="G694" s="208"/>
      <c r="H694" s="208"/>
      <c r="I694" s="208"/>
      <c r="J694" s="208"/>
      <c r="K694" s="208"/>
      <c r="L694" s="208"/>
      <c r="M694" s="208"/>
      <c r="N694" s="208"/>
      <c r="O694" s="208"/>
      <c r="P694" s="208"/>
      <c r="Q694" s="208"/>
      <c r="R694" s="208"/>
      <c r="S694" s="208"/>
      <c r="T694" s="208"/>
      <c r="U694" s="208"/>
      <c r="V694" s="208"/>
      <c r="W694" s="208"/>
      <c r="X694" s="208"/>
      <c r="Y694" s="208"/>
      <c r="Z694" s="208"/>
      <c r="AA694" s="208"/>
      <c r="AB694" s="208"/>
      <c r="AC694" s="208"/>
      <c r="AD694" s="208"/>
      <c r="AE694" s="208"/>
      <c r="AF694" s="208"/>
      <c r="AG694" s="208"/>
      <c r="AH694" s="208"/>
      <c r="AI694" s="208"/>
      <c r="AJ694" s="208"/>
      <c r="AK694" s="208"/>
      <c r="AL694" s="208"/>
      <c r="AM694" s="208"/>
      <c r="AN694" s="208"/>
      <c r="AO694" s="208"/>
      <c r="AP694" s="208"/>
      <c r="AQ694" s="208"/>
      <c r="AR694" s="208"/>
      <c r="AS694" s="208"/>
      <c r="AT694" s="208"/>
      <c r="AU694" s="208"/>
      <c r="AV694" s="208"/>
      <c r="AW694" s="208"/>
      <c r="AX694" s="208"/>
      <c r="AY694" s="208"/>
      <c r="AZ694" s="209"/>
      <c r="BA694" s="208"/>
      <c r="BB694" s="208"/>
      <c r="BC694" s="208"/>
      <c r="BD694" s="210"/>
      <c r="BE694" s="208"/>
      <c r="BF694" s="208"/>
      <c r="BG694" s="208"/>
      <c r="BH694" s="208"/>
      <c r="BI694" s="208"/>
      <c r="BJ694" s="208"/>
      <c r="BK694" s="208"/>
      <c r="BL694" s="208"/>
      <c r="BM694" s="208"/>
      <c r="BN694" s="208"/>
      <c r="BO694" s="208"/>
      <c r="BP694" s="208"/>
      <c r="BQ694" s="208"/>
      <c r="BR694" s="208"/>
      <c r="BS694" s="208"/>
      <c r="BT694" s="208"/>
      <c r="BU694" s="208"/>
      <c r="BV694" s="208"/>
      <c r="BW694" s="208"/>
      <c r="BX694" s="208"/>
      <c r="BY694" s="208"/>
    </row>
    <row r="695" spans="1:77">
      <c r="A695" s="227"/>
      <c r="B695" s="208"/>
      <c r="C695" s="248"/>
      <c r="D695" s="248"/>
      <c r="E695" s="208"/>
      <c r="F695" s="208"/>
      <c r="G695" s="208"/>
      <c r="H695" s="208"/>
      <c r="I695" s="208"/>
      <c r="J695" s="208"/>
      <c r="K695" s="208"/>
      <c r="L695" s="208"/>
      <c r="M695" s="208"/>
      <c r="N695" s="208"/>
      <c r="O695" s="208"/>
      <c r="P695" s="208"/>
      <c r="Q695" s="208"/>
      <c r="R695" s="208"/>
      <c r="S695" s="208"/>
      <c r="T695" s="208"/>
      <c r="U695" s="208"/>
      <c r="V695" s="208"/>
      <c r="W695" s="208"/>
      <c r="X695" s="208"/>
      <c r="Y695" s="208"/>
      <c r="Z695" s="208"/>
      <c r="AA695" s="208"/>
      <c r="AB695" s="208"/>
      <c r="AC695" s="208"/>
      <c r="AD695" s="208"/>
      <c r="AE695" s="208"/>
      <c r="AF695" s="208"/>
      <c r="AG695" s="208"/>
      <c r="AH695" s="208"/>
      <c r="AI695" s="208"/>
      <c r="AJ695" s="208"/>
      <c r="AK695" s="208"/>
      <c r="AL695" s="208"/>
      <c r="AM695" s="208"/>
      <c r="AN695" s="208"/>
      <c r="AO695" s="208"/>
      <c r="AP695" s="208"/>
      <c r="AQ695" s="208"/>
      <c r="AR695" s="208"/>
      <c r="AS695" s="208"/>
      <c r="AT695" s="208"/>
      <c r="AU695" s="208"/>
      <c r="AV695" s="208"/>
      <c r="AW695" s="208"/>
      <c r="AX695" s="208"/>
      <c r="AY695" s="208"/>
      <c r="AZ695" s="209"/>
      <c r="BA695" s="208"/>
      <c r="BB695" s="208"/>
      <c r="BC695" s="208"/>
      <c r="BD695" s="210"/>
      <c r="BE695" s="208"/>
      <c r="BF695" s="208"/>
      <c r="BG695" s="208"/>
      <c r="BH695" s="208"/>
      <c r="BI695" s="208"/>
      <c r="BJ695" s="208"/>
      <c r="BK695" s="208"/>
      <c r="BL695" s="208"/>
      <c r="BM695" s="208"/>
      <c r="BN695" s="208"/>
      <c r="BO695" s="208"/>
      <c r="BP695" s="208"/>
      <c r="BQ695" s="208"/>
      <c r="BR695" s="208"/>
      <c r="BS695" s="208"/>
      <c r="BT695" s="208"/>
      <c r="BU695" s="208"/>
      <c r="BV695" s="208"/>
      <c r="BW695" s="208"/>
      <c r="BX695" s="208"/>
      <c r="BY695" s="208"/>
    </row>
    <row r="696" spans="1:77">
      <c r="A696" s="227"/>
      <c r="B696" s="208"/>
      <c r="C696" s="248"/>
      <c r="D696" s="248"/>
      <c r="E696" s="208"/>
      <c r="F696" s="208"/>
      <c r="G696" s="208"/>
      <c r="H696" s="208"/>
      <c r="I696" s="208"/>
      <c r="J696" s="208"/>
      <c r="K696" s="208"/>
      <c r="L696" s="208"/>
      <c r="M696" s="208"/>
      <c r="N696" s="208"/>
      <c r="O696" s="208"/>
      <c r="P696" s="208"/>
      <c r="Q696" s="208"/>
      <c r="R696" s="208"/>
      <c r="S696" s="208"/>
      <c r="T696" s="208"/>
      <c r="U696" s="208"/>
      <c r="V696" s="208"/>
      <c r="W696" s="208"/>
      <c r="X696" s="208"/>
      <c r="Y696" s="208"/>
      <c r="Z696" s="208"/>
      <c r="AA696" s="208"/>
      <c r="AB696" s="208"/>
      <c r="AC696" s="208"/>
      <c r="AD696" s="208"/>
      <c r="AE696" s="208"/>
      <c r="AF696" s="208"/>
      <c r="AG696" s="208"/>
      <c r="AH696" s="208"/>
      <c r="AI696" s="208"/>
      <c r="AJ696" s="208"/>
      <c r="AK696" s="208"/>
      <c r="AL696" s="208"/>
      <c r="AM696" s="208"/>
      <c r="AN696" s="208"/>
      <c r="AO696" s="208"/>
      <c r="AP696" s="208"/>
      <c r="AQ696" s="208"/>
      <c r="AR696" s="208"/>
      <c r="AS696" s="208"/>
      <c r="AT696" s="208"/>
      <c r="AU696" s="208"/>
      <c r="AV696" s="208"/>
      <c r="AW696" s="208"/>
      <c r="AX696" s="208"/>
      <c r="AY696" s="208"/>
      <c r="AZ696" s="209"/>
      <c r="BA696" s="208"/>
      <c r="BB696" s="208"/>
      <c r="BC696" s="208"/>
      <c r="BD696" s="210"/>
      <c r="BE696" s="208"/>
      <c r="BF696" s="208"/>
      <c r="BG696" s="208"/>
      <c r="BH696" s="208"/>
      <c r="BI696" s="208"/>
      <c r="BJ696" s="208"/>
      <c r="BK696" s="208"/>
      <c r="BL696" s="208"/>
      <c r="BM696" s="208"/>
      <c r="BN696" s="208"/>
      <c r="BO696" s="208"/>
      <c r="BP696" s="208"/>
      <c r="BQ696" s="208"/>
      <c r="BR696" s="208"/>
      <c r="BS696" s="208"/>
      <c r="BT696" s="208"/>
      <c r="BU696" s="208"/>
      <c r="BV696" s="208"/>
      <c r="BW696" s="208"/>
      <c r="BX696" s="208"/>
      <c r="BY696" s="208"/>
    </row>
    <row r="697" spans="1:77">
      <c r="A697" s="227"/>
      <c r="B697" s="208"/>
      <c r="C697" s="248"/>
      <c r="D697" s="248"/>
      <c r="E697" s="208"/>
      <c r="F697" s="208"/>
      <c r="G697" s="208"/>
      <c r="H697" s="208"/>
      <c r="I697" s="208"/>
      <c r="J697" s="208"/>
      <c r="K697" s="208"/>
      <c r="L697" s="208"/>
      <c r="M697" s="208"/>
      <c r="N697" s="208"/>
      <c r="O697" s="208"/>
      <c r="P697" s="208"/>
      <c r="Q697" s="208"/>
      <c r="R697" s="208"/>
      <c r="S697" s="208"/>
      <c r="T697" s="208"/>
      <c r="U697" s="208"/>
      <c r="V697" s="208"/>
      <c r="W697" s="208"/>
      <c r="X697" s="208"/>
      <c r="Y697" s="208"/>
      <c r="Z697" s="208"/>
      <c r="AA697" s="208"/>
      <c r="AB697" s="208"/>
      <c r="AC697" s="208"/>
      <c r="AD697" s="208"/>
      <c r="AE697" s="208"/>
      <c r="AF697" s="208"/>
      <c r="AG697" s="208"/>
      <c r="AH697" s="208"/>
      <c r="AI697" s="208"/>
      <c r="AJ697" s="208"/>
      <c r="AK697" s="208"/>
      <c r="AL697" s="208"/>
      <c r="AM697" s="208"/>
      <c r="AN697" s="208"/>
      <c r="AO697" s="208"/>
      <c r="AP697" s="208"/>
      <c r="AQ697" s="208"/>
      <c r="AR697" s="208"/>
      <c r="AS697" s="208"/>
      <c r="AT697" s="208"/>
      <c r="AU697" s="208"/>
      <c r="AV697" s="208"/>
      <c r="AW697" s="208"/>
      <c r="AX697" s="208"/>
      <c r="AY697" s="208"/>
      <c r="AZ697" s="209"/>
      <c r="BA697" s="208"/>
      <c r="BB697" s="208"/>
      <c r="BC697" s="208"/>
      <c r="BD697" s="210"/>
      <c r="BE697" s="208"/>
      <c r="BF697" s="208"/>
      <c r="BG697" s="208"/>
      <c r="BH697" s="208"/>
      <c r="BI697" s="208"/>
      <c r="BJ697" s="208"/>
      <c r="BK697" s="208"/>
      <c r="BL697" s="208"/>
      <c r="BM697" s="208"/>
      <c r="BN697" s="208"/>
      <c r="BO697" s="208"/>
      <c r="BP697" s="208"/>
      <c r="BQ697" s="208"/>
      <c r="BR697" s="208"/>
      <c r="BS697" s="208"/>
      <c r="BT697" s="208"/>
      <c r="BU697" s="208"/>
      <c r="BV697" s="208"/>
      <c r="BW697" s="208"/>
      <c r="BX697" s="208"/>
      <c r="BY697" s="208"/>
    </row>
    <row r="698" spans="1:77">
      <c r="A698" s="227"/>
      <c r="B698" s="208"/>
      <c r="C698" s="248"/>
      <c r="D698" s="248"/>
      <c r="E698" s="208"/>
      <c r="F698" s="208"/>
      <c r="G698" s="208"/>
      <c r="H698" s="208"/>
      <c r="I698" s="208"/>
      <c r="J698" s="208"/>
      <c r="K698" s="208"/>
      <c r="L698" s="208"/>
      <c r="M698" s="208"/>
      <c r="N698" s="208"/>
      <c r="O698" s="208"/>
      <c r="P698" s="208"/>
      <c r="Q698" s="208"/>
      <c r="R698" s="208"/>
      <c r="S698" s="208"/>
      <c r="T698" s="208"/>
      <c r="U698" s="208"/>
      <c r="V698" s="208"/>
      <c r="W698" s="208"/>
      <c r="X698" s="208"/>
      <c r="Y698" s="208"/>
      <c r="Z698" s="208"/>
      <c r="AA698" s="208"/>
      <c r="AB698" s="208"/>
      <c r="AC698" s="208"/>
      <c r="AD698" s="208"/>
      <c r="AE698" s="208"/>
      <c r="AF698" s="208"/>
      <c r="AG698" s="208"/>
      <c r="AH698" s="208"/>
      <c r="AI698" s="208"/>
      <c r="AJ698" s="208"/>
      <c r="AK698" s="208"/>
      <c r="AL698" s="208"/>
      <c r="AM698" s="208"/>
      <c r="AN698" s="208"/>
      <c r="AO698" s="208"/>
      <c r="AP698" s="208"/>
      <c r="AQ698" s="208"/>
      <c r="AR698" s="208"/>
      <c r="AS698" s="208"/>
      <c r="AT698" s="208"/>
      <c r="AU698" s="208"/>
      <c r="AV698" s="208"/>
      <c r="AW698" s="208"/>
      <c r="AX698" s="208"/>
      <c r="AY698" s="208"/>
      <c r="AZ698" s="209"/>
      <c r="BA698" s="208"/>
      <c r="BB698" s="208"/>
      <c r="BC698" s="208"/>
      <c r="BD698" s="210"/>
      <c r="BE698" s="208"/>
      <c r="BF698" s="208"/>
      <c r="BG698" s="208"/>
      <c r="BH698" s="208"/>
      <c r="BI698" s="208"/>
      <c r="BJ698" s="208"/>
      <c r="BK698" s="208"/>
      <c r="BL698" s="208"/>
      <c r="BM698" s="208"/>
      <c r="BN698" s="208"/>
      <c r="BO698" s="208"/>
      <c r="BP698" s="208"/>
      <c r="BQ698" s="208"/>
      <c r="BR698" s="208"/>
      <c r="BS698" s="208"/>
      <c r="BT698" s="208"/>
      <c r="BU698" s="208"/>
      <c r="BV698" s="208"/>
      <c r="BW698" s="208"/>
      <c r="BX698" s="208"/>
      <c r="BY698" s="208"/>
    </row>
    <row r="699" spans="1:77">
      <c r="A699" s="227"/>
      <c r="B699" s="208"/>
      <c r="C699" s="248"/>
      <c r="D699" s="248"/>
      <c r="E699" s="208"/>
      <c r="F699" s="208"/>
      <c r="G699" s="208"/>
      <c r="H699" s="208"/>
      <c r="I699" s="208"/>
      <c r="J699" s="208"/>
      <c r="K699" s="208"/>
      <c r="L699" s="208"/>
      <c r="M699" s="208"/>
      <c r="N699" s="208"/>
      <c r="O699" s="208"/>
      <c r="P699" s="208"/>
      <c r="Q699" s="208"/>
      <c r="R699" s="208"/>
      <c r="S699" s="208"/>
      <c r="T699" s="208"/>
      <c r="U699" s="208"/>
      <c r="V699" s="208"/>
      <c r="W699" s="208"/>
      <c r="X699" s="208"/>
      <c r="Y699" s="208"/>
      <c r="Z699" s="208"/>
      <c r="AA699" s="208"/>
      <c r="AB699" s="208"/>
      <c r="AC699" s="208"/>
      <c r="AD699" s="208"/>
      <c r="AE699" s="208"/>
      <c r="AF699" s="208"/>
      <c r="AG699" s="208"/>
      <c r="AH699" s="208"/>
      <c r="AI699" s="208"/>
      <c r="AJ699" s="208"/>
      <c r="AK699" s="208"/>
      <c r="AL699" s="208"/>
      <c r="AM699" s="208"/>
      <c r="AN699" s="208"/>
      <c r="AO699" s="208"/>
      <c r="AP699" s="208"/>
      <c r="AQ699" s="208"/>
      <c r="AR699" s="208"/>
      <c r="AS699" s="208"/>
      <c r="AT699" s="208"/>
      <c r="AU699" s="208"/>
      <c r="AV699" s="208"/>
      <c r="AW699" s="208"/>
      <c r="AX699" s="208"/>
      <c r="AY699" s="208"/>
      <c r="AZ699" s="209"/>
      <c r="BA699" s="208"/>
      <c r="BB699" s="208"/>
      <c r="BC699" s="208"/>
      <c r="BD699" s="210"/>
      <c r="BE699" s="208"/>
      <c r="BF699" s="208"/>
      <c r="BG699" s="208"/>
      <c r="BH699" s="208"/>
      <c r="BI699" s="208"/>
      <c r="BJ699" s="208"/>
      <c r="BK699" s="208"/>
      <c r="BL699" s="208"/>
      <c r="BM699" s="208"/>
      <c r="BN699" s="208"/>
      <c r="BO699" s="208"/>
      <c r="BP699" s="208"/>
      <c r="BQ699" s="208"/>
      <c r="BR699" s="208"/>
      <c r="BS699" s="208"/>
      <c r="BT699" s="208"/>
      <c r="BU699" s="208"/>
      <c r="BV699" s="208"/>
      <c r="BW699" s="208"/>
      <c r="BX699" s="208"/>
      <c r="BY699" s="208"/>
    </row>
    <row r="700" spans="1:77">
      <c r="A700" s="227"/>
      <c r="B700" s="208"/>
      <c r="C700" s="248"/>
      <c r="D700" s="248"/>
      <c r="E700" s="208"/>
      <c r="F700" s="208"/>
      <c r="G700" s="208"/>
      <c r="H700" s="208"/>
      <c r="I700" s="208"/>
      <c r="J700" s="208"/>
      <c r="K700" s="208"/>
      <c r="L700" s="208"/>
      <c r="M700" s="208"/>
      <c r="N700" s="208"/>
      <c r="O700" s="208"/>
      <c r="P700" s="208"/>
      <c r="Q700" s="208"/>
      <c r="R700" s="208"/>
      <c r="S700" s="208"/>
      <c r="T700" s="208"/>
      <c r="U700" s="208"/>
      <c r="V700" s="208"/>
      <c r="W700" s="208"/>
      <c r="X700" s="208"/>
      <c r="Y700" s="208"/>
      <c r="Z700" s="208"/>
      <c r="AA700" s="208"/>
      <c r="AB700" s="208"/>
      <c r="AC700" s="208"/>
      <c r="AD700" s="208"/>
      <c r="AE700" s="208"/>
      <c r="AF700" s="208"/>
      <c r="AG700" s="208"/>
      <c r="AH700" s="208"/>
      <c r="AI700" s="208"/>
      <c r="AJ700" s="208"/>
      <c r="AK700" s="208"/>
      <c r="AL700" s="208"/>
      <c r="AM700" s="208"/>
      <c r="AN700" s="208"/>
      <c r="AO700" s="208"/>
      <c r="AP700" s="208"/>
      <c r="AQ700" s="208"/>
      <c r="AR700" s="208"/>
      <c r="AS700" s="208"/>
      <c r="AT700" s="208"/>
      <c r="AU700" s="208"/>
      <c r="AV700" s="208"/>
      <c r="AW700" s="208"/>
      <c r="AX700" s="208"/>
      <c r="AY700" s="208"/>
      <c r="AZ700" s="209"/>
      <c r="BA700" s="208"/>
      <c r="BB700" s="208"/>
      <c r="BC700" s="208"/>
      <c r="BD700" s="210"/>
      <c r="BE700" s="208"/>
      <c r="BF700" s="208"/>
      <c r="BG700" s="208"/>
      <c r="BH700" s="208"/>
      <c r="BI700" s="208"/>
      <c r="BJ700" s="208"/>
      <c r="BK700" s="208"/>
      <c r="BL700" s="208"/>
      <c r="BM700" s="208"/>
      <c r="BN700" s="208"/>
      <c r="BO700" s="208"/>
      <c r="BP700" s="208"/>
      <c r="BQ700" s="208"/>
      <c r="BR700" s="208"/>
      <c r="BS700" s="208"/>
      <c r="BT700" s="208"/>
      <c r="BU700" s="208"/>
      <c r="BV700" s="208"/>
      <c r="BW700" s="208"/>
      <c r="BX700" s="208"/>
      <c r="BY700" s="208"/>
    </row>
    <row r="701" spans="1:77">
      <c r="A701" s="227"/>
      <c r="B701" s="208"/>
      <c r="C701" s="248"/>
      <c r="D701" s="248"/>
      <c r="E701" s="208"/>
      <c r="F701" s="208"/>
      <c r="G701" s="208"/>
      <c r="H701" s="208"/>
      <c r="I701" s="208"/>
      <c r="J701" s="208"/>
      <c r="K701" s="208"/>
      <c r="L701" s="208"/>
      <c r="M701" s="208"/>
      <c r="N701" s="208"/>
      <c r="O701" s="208"/>
      <c r="P701" s="208"/>
      <c r="Q701" s="208"/>
      <c r="R701" s="208"/>
      <c r="S701" s="208"/>
      <c r="T701" s="208"/>
      <c r="U701" s="208"/>
      <c r="V701" s="208"/>
      <c r="W701" s="208"/>
      <c r="X701" s="208"/>
      <c r="Y701" s="208"/>
      <c r="Z701" s="208"/>
      <c r="AA701" s="208"/>
      <c r="AB701" s="208"/>
      <c r="AC701" s="208"/>
      <c r="AD701" s="208"/>
      <c r="AE701" s="208"/>
      <c r="AF701" s="208"/>
      <c r="AG701" s="208"/>
      <c r="AH701" s="208"/>
      <c r="AI701" s="208"/>
      <c r="AJ701" s="208"/>
      <c r="AK701" s="208"/>
      <c r="AL701" s="208"/>
      <c r="AM701" s="208"/>
      <c r="AN701" s="208"/>
      <c r="AO701" s="208"/>
      <c r="AP701" s="208"/>
      <c r="AQ701" s="208"/>
      <c r="AR701" s="208"/>
      <c r="AS701" s="208"/>
      <c r="AT701" s="208"/>
      <c r="AU701" s="208"/>
      <c r="AV701" s="208"/>
      <c r="AW701" s="208"/>
      <c r="AX701" s="208"/>
      <c r="AY701" s="208"/>
      <c r="AZ701" s="209"/>
      <c r="BA701" s="208"/>
      <c r="BB701" s="208"/>
      <c r="BC701" s="208"/>
      <c r="BD701" s="210"/>
      <c r="BE701" s="208"/>
      <c r="BF701" s="208"/>
      <c r="BG701" s="208"/>
      <c r="BH701" s="208"/>
      <c r="BI701" s="208"/>
      <c r="BJ701" s="208"/>
      <c r="BK701" s="208"/>
      <c r="BL701" s="208"/>
      <c r="BM701" s="208"/>
      <c r="BN701" s="208"/>
      <c r="BO701" s="208"/>
      <c r="BP701" s="208"/>
      <c r="BQ701" s="208"/>
      <c r="BR701" s="208"/>
      <c r="BS701" s="208"/>
      <c r="BT701" s="208"/>
      <c r="BU701" s="208"/>
      <c r="BV701" s="208"/>
      <c r="BW701" s="208"/>
      <c r="BX701" s="208"/>
      <c r="BY701" s="208"/>
    </row>
    <row r="702" spans="1:77">
      <c r="A702" s="227"/>
      <c r="B702" s="208"/>
      <c r="C702" s="248"/>
      <c r="D702" s="248"/>
      <c r="E702" s="208"/>
      <c r="F702" s="208"/>
      <c r="G702" s="208"/>
      <c r="H702" s="208"/>
      <c r="I702" s="208"/>
      <c r="J702" s="208"/>
      <c r="K702" s="208"/>
      <c r="L702" s="208"/>
      <c r="M702" s="208"/>
      <c r="N702" s="208"/>
      <c r="O702" s="208"/>
      <c r="P702" s="208"/>
      <c r="Q702" s="208"/>
      <c r="R702" s="208"/>
      <c r="S702" s="208"/>
      <c r="T702" s="208"/>
      <c r="U702" s="208"/>
      <c r="V702" s="208"/>
      <c r="W702" s="208"/>
      <c r="X702" s="208"/>
      <c r="Y702" s="208"/>
      <c r="Z702" s="208"/>
      <c r="AA702" s="208"/>
      <c r="AB702" s="208"/>
      <c r="AC702" s="208"/>
      <c r="AD702" s="208"/>
      <c r="AE702" s="208"/>
      <c r="AF702" s="208"/>
      <c r="AG702" s="208"/>
      <c r="AH702" s="208"/>
      <c r="AI702" s="208"/>
      <c r="AJ702" s="208"/>
      <c r="AK702" s="208"/>
      <c r="AL702" s="208"/>
      <c r="AM702" s="208"/>
      <c r="AN702" s="208"/>
      <c r="AO702" s="208"/>
      <c r="AP702" s="208"/>
      <c r="AQ702" s="208"/>
      <c r="AR702" s="208"/>
      <c r="AS702" s="208"/>
      <c r="AT702" s="208"/>
      <c r="AU702" s="208"/>
      <c r="AV702" s="208"/>
      <c r="AW702" s="208"/>
      <c r="AX702" s="208"/>
      <c r="AY702" s="208"/>
      <c r="AZ702" s="209"/>
      <c r="BA702" s="208"/>
      <c r="BB702" s="208"/>
      <c r="BC702" s="208"/>
      <c r="BD702" s="210"/>
      <c r="BE702" s="208"/>
      <c r="BF702" s="208"/>
      <c r="BG702" s="208"/>
      <c r="BH702" s="208"/>
      <c r="BI702" s="208"/>
      <c r="BJ702" s="208"/>
      <c r="BK702" s="208"/>
      <c r="BL702" s="208"/>
      <c r="BM702" s="208"/>
      <c r="BN702" s="208"/>
      <c r="BO702" s="208"/>
      <c r="BP702" s="208"/>
      <c r="BQ702" s="208"/>
      <c r="BR702" s="208"/>
      <c r="BS702" s="208"/>
      <c r="BT702" s="208"/>
      <c r="BU702" s="208"/>
      <c r="BV702" s="208"/>
      <c r="BW702" s="208"/>
      <c r="BX702" s="208"/>
      <c r="BY702" s="208"/>
    </row>
    <row r="703" spans="1:77">
      <c r="A703" s="227"/>
      <c r="B703" s="208"/>
      <c r="C703" s="248"/>
      <c r="D703" s="248"/>
      <c r="E703" s="208"/>
      <c r="F703" s="208"/>
      <c r="G703" s="208"/>
      <c r="H703" s="208"/>
      <c r="I703" s="208"/>
      <c r="J703" s="208"/>
      <c r="K703" s="208"/>
      <c r="L703" s="208"/>
      <c r="M703" s="208"/>
      <c r="N703" s="208"/>
      <c r="O703" s="208"/>
      <c r="P703" s="208"/>
      <c r="Q703" s="208"/>
      <c r="R703" s="208"/>
      <c r="S703" s="208"/>
      <c r="T703" s="208"/>
      <c r="U703" s="208"/>
      <c r="V703" s="208"/>
      <c r="W703" s="208"/>
      <c r="X703" s="208"/>
      <c r="Y703" s="208"/>
      <c r="Z703" s="208"/>
      <c r="AA703" s="208"/>
      <c r="AB703" s="208"/>
      <c r="AC703" s="208"/>
      <c r="AD703" s="208"/>
      <c r="AE703" s="208"/>
      <c r="AF703" s="208"/>
      <c r="AG703" s="208"/>
      <c r="AH703" s="208"/>
      <c r="AI703" s="208"/>
      <c r="AJ703" s="208"/>
      <c r="AK703" s="208"/>
      <c r="AL703" s="208"/>
      <c r="AM703" s="208"/>
      <c r="AN703" s="208"/>
      <c r="AO703" s="208"/>
      <c r="AP703" s="208"/>
      <c r="AQ703" s="208"/>
      <c r="AR703" s="208"/>
      <c r="AS703" s="208"/>
      <c r="AT703" s="208"/>
      <c r="AU703" s="208"/>
      <c r="AV703" s="208"/>
      <c r="AW703" s="208"/>
      <c r="AX703" s="208"/>
      <c r="AY703" s="208"/>
      <c r="AZ703" s="209"/>
      <c r="BA703" s="208"/>
      <c r="BB703" s="208"/>
      <c r="BC703" s="208"/>
      <c r="BD703" s="210"/>
      <c r="BE703" s="208"/>
      <c r="BF703" s="208"/>
      <c r="BG703" s="208"/>
      <c r="BH703" s="208"/>
      <c r="BI703" s="208"/>
      <c r="BJ703" s="208"/>
      <c r="BK703" s="208"/>
      <c r="BL703" s="208"/>
      <c r="BM703" s="208"/>
      <c r="BN703" s="208"/>
      <c r="BO703" s="208"/>
      <c r="BP703" s="208"/>
      <c r="BQ703" s="208"/>
      <c r="BR703" s="208"/>
      <c r="BS703" s="208"/>
      <c r="BT703" s="208"/>
      <c r="BU703" s="208"/>
      <c r="BV703" s="208"/>
      <c r="BW703" s="208"/>
      <c r="BX703" s="208"/>
      <c r="BY703" s="208"/>
    </row>
    <row r="704" spans="1:77">
      <c r="A704" s="227"/>
      <c r="B704" s="208"/>
      <c r="C704" s="248"/>
      <c r="D704" s="248"/>
      <c r="E704" s="208"/>
      <c r="F704" s="208"/>
      <c r="G704" s="208"/>
      <c r="H704" s="208"/>
      <c r="I704" s="208"/>
      <c r="J704" s="208"/>
      <c r="K704" s="208"/>
      <c r="L704" s="208"/>
      <c r="M704" s="208"/>
      <c r="N704" s="208"/>
      <c r="O704" s="208"/>
      <c r="P704" s="208"/>
      <c r="Q704" s="208"/>
      <c r="R704" s="208"/>
      <c r="S704" s="208"/>
      <c r="T704" s="208"/>
      <c r="U704" s="208"/>
      <c r="V704" s="208"/>
      <c r="W704" s="208"/>
      <c r="X704" s="208"/>
      <c r="Y704" s="208"/>
      <c r="Z704" s="208"/>
      <c r="AA704" s="208"/>
      <c r="AB704" s="208"/>
      <c r="AC704" s="208"/>
      <c r="AD704" s="208"/>
      <c r="AE704" s="208"/>
      <c r="AF704" s="208"/>
      <c r="AG704" s="208"/>
      <c r="AH704" s="208"/>
      <c r="AI704" s="208"/>
      <c r="AJ704" s="208"/>
      <c r="AK704" s="208"/>
      <c r="AL704" s="208"/>
      <c r="AM704" s="208"/>
      <c r="AN704" s="208"/>
      <c r="AO704" s="208"/>
      <c r="AP704" s="208"/>
      <c r="AQ704" s="208"/>
      <c r="AR704" s="208"/>
      <c r="AS704" s="208"/>
      <c r="AT704" s="208"/>
      <c r="AU704" s="208"/>
      <c r="AV704" s="208"/>
      <c r="AW704" s="208"/>
      <c r="AX704" s="208"/>
      <c r="AY704" s="208"/>
      <c r="AZ704" s="209"/>
      <c r="BA704" s="208"/>
      <c r="BB704" s="208"/>
      <c r="BC704" s="208"/>
      <c r="BD704" s="210"/>
      <c r="BE704" s="208"/>
      <c r="BF704" s="208"/>
      <c r="BG704" s="208"/>
      <c r="BH704" s="208"/>
      <c r="BI704" s="208"/>
      <c r="BJ704" s="208"/>
      <c r="BK704" s="208"/>
      <c r="BL704" s="208"/>
      <c r="BM704" s="208"/>
      <c r="BN704" s="208"/>
      <c r="BO704" s="208"/>
      <c r="BP704" s="208"/>
      <c r="BQ704" s="208"/>
      <c r="BR704" s="208"/>
      <c r="BS704" s="208"/>
      <c r="BT704" s="208"/>
      <c r="BU704" s="208"/>
      <c r="BV704" s="208"/>
      <c r="BW704" s="208"/>
      <c r="BX704" s="208"/>
      <c r="BY704" s="208"/>
    </row>
    <row r="705" spans="1:77">
      <c r="A705" s="227"/>
      <c r="B705" s="208"/>
      <c r="C705" s="248"/>
      <c r="D705" s="248"/>
      <c r="E705" s="208"/>
      <c r="F705" s="208"/>
      <c r="G705" s="208"/>
      <c r="H705" s="208"/>
      <c r="I705" s="208"/>
      <c r="J705" s="208"/>
      <c r="K705" s="208"/>
      <c r="L705" s="208"/>
      <c r="M705" s="208"/>
      <c r="N705" s="208"/>
      <c r="O705" s="208"/>
      <c r="P705" s="208"/>
      <c r="Q705" s="208"/>
      <c r="R705" s="208"/>
      <c r="S705" s="208"/>
      <c r="T705" s="208"/>
      <c r="U705" s="208"/>
      <c r="V705" s="208"/>
      <c r="W705" s="208"/>
      <c r="X705" s="208"/>
      <c r="Y705" s="208"/>
      <c r="Z705" s="208"/>
      <c r="AA705" s="208"/>
      <c r="AB705" s="208"/>
      <c r="AC705" s="208"/>
      <c r="AD705" s="208"/>
      <c r="AE705" s="208"/>
      <c r="AF705" s="208"/>
      <c r="AG705" s="208"/>
      <c r="AH705" s="208"/>
      <c r="AI705" s="208"/>
      <c r="AJ705" s="208"/>
      <c r="AK705" s="208"/>
      <c r="AL705" s="208"/>
      <c r="AM705" s="208"/>
      <c r="AN705" s="208"/>
      <c r="AO705" s="208"/>
      <c r="AP705" s="208"/>
      <c r="AQ705" s="208"/>
      <c r="AR705" s="208"/>
      <c r="AS705" s="208"/>
      <c r="AT705" s="208"/>
      <c r="AU705" s="208"/>
      <c r="AV705" s="208"/>
      <c r="AW705" s="208"/>
      <c r="AX705" s="208"/>
      <c r="AY705" s="208"/>
      <c r="AZ705" s="209"/>
      <c r="BA705" s="208"/>
      <c r="BB705" s="208"/>
      <c r="BC705" s="208"/>
      <c r="BD705" s="210"/>
      <c r="BE705" s="208"/>
      <c r="BF705" s="208"/>
      <c r="BG705" s="208"/>
      <c r="BH705" s="208"/>
      <c r="BI705" s="208"/>
      <c r="BJ705" s="208"/>
      <c r="BK705" s="208"/>
      <c r="BL705" s="208"/>
      <c r="BM705" s="208"/>
      <c r="BN705" s="208"/>
      <c r="BO705" s="208"/>
      <c r="BP705" s="208"/>
      <c r="BQ705" s="208"/>
      <c r="BR705" s="208"/>
      <c r="BS705" s="208"/>
      <c r="BT705" s="208"/>
      <c r="BU705" s="208"/>
      <c r="BV705" s="208"/>
      <c r="BW705" s="208"/>
      <c r="BX705" s="208"/>
      <c r="BY705" s="208"/>
    </row>
    <row r="706" spans="1:77">
      <c r="A706" s="227"/>
      <c r="B706" s="208"/>
      <c r="C706" s="248"/>
      <c r="D706" s="248"/>
      <c r="E706" s="208"/>
      <c r="F706" s="208"/>
      <c r="G706" s="208"/>
      <c r="H706" s="208"/>
      <c r="I706" s="208"/>
      <c r="J706" s="208"/>
      <c r="K706" s="208"/>
      <c r="L706" s="208"/>
      <c r="M706" s="208"/>
      <c r="N706" s="208"/>
      <c r="O706" s="208"/>
      <c r="P706" s="208"/>
      <c r="Q706" s="208"/>
      <c r="R706" s="208"/>
      <c r="S706" s="208"/>
      <c r="T706" s="208"/>
      <c r="U706" s="208"/>
      <c r="V706" s="208"/>
      <c r="W706" s="208"/>
      <c r="X706" s="208"/>
      <c r="Y706" s="208"/>
      <c r="Z706" s="208"/>
      <c r="AA706" s="208"/>
      <c r="AB706" s="208"/>
      <c r="AC706" s="208"/>
      <c r="AD706" s="208"/>
      <c r="AE706" s="208"/>
      <c r="AF706" s="208"/>
      <c r="AG706" s="208"/>
      <c r="AH706" s="208"/>
      <c r="AI706" s="208"/>
      <c r="AJ706" s="208"/>
      <c r="AK706" s="208"/>
      <c r="AL706" s="208"/>
      <c r="AM706" s="208"/>
      <c r="AN706" s="208"/>
      <c r="AO706" s="208"/>
      <c r="AP706" s="208"/>
      <c r="AQ706" s="208"/>
      <c r="AR706" s="208"/>
      <c r="AS706" s="208"/>
      <c r="AT706" s="208"/>
      <c r="AU706" s="208"/>
      <c r="AV706" s="208"/>
      <c r="AW706" s="208"/>
      <c r="AX706" s="208"/>
      <c r="AY706" s="208"/>
      <c r="AZ706" s="209"/>
      <c r="BA706" s="208"/>
      <c r="BB706" s="208"/>
      <c r="BC706" s="208"/>
      <c r="BD706" s="210"/>
      <c r="BE706" s="208"/>
      <c r="BF706" s="208"/>
      <c r="BG706" s="208"/>
      <c r="BH706" s="208"/>
      <c r="BI706" s="208"/>
      <c r="BJ706" s="208"/>
      <c r="BK706" s="208"/>
      <c r="BL706" s="208"/>
      <c r="BM706" s="208"/>
      <c r="BN706" s="208"/>
      <c r="BO706" s="208"/>
      <c r="BP706" s="208"/>
      <c r="BQ706" s="208"/>
      <c r="BR706" s="208"/>
      <c r="BS706" s="208"/>
      <c r="BT706" s="208"/>
      <c r="BU706" s="208"/>
      <c r="BV706" s="208"/>
      <c r="BW706" s="208"/>
      <c r="BX706" s="208"/>
      <c r="BY706" s="208"/>
    </row>
    <row r="707" spans="1:77">
      <c r="A707" s="227"/>
      <c r="B707" s="208"/>
      <c r="C707" s="248"/>
      <c r="D707" s="248"/>
      <c r="E707" s="208"/>
      <c r="F707" s="208"/>
      <c r="G707" s="208"/>
      <c r="H707" s="208"/>
      <c r="I707" s="208"/>
      <c r="J707" s="208"/>
      <c r="K707" s="208"/>
      <c r="L707" s="208"/>
      <c r="M707" s="208"/>
      <c r="N707" s="208"/>
      <c r="O707" s="208"/>
      <c r="P707" s="208"/>
      <c r="Q707" s="208"/>
      <c r="R707" s="208"/>
      <c r="S707" s="208"/>
      <c r="T707" s="208"/>
      <c r="U707" s="208"/>
      <c r="V707" s="208"/>
      <c r="W707" s="208"/>
      <c r="X707" s="208"/>
      <c r="Y707" s="208"/>
      <c r="Z707" s="208"/>
      <c r="AA707" s="208"/>
      <c r="AB707" s="208"/>
      <c r="AC707" s="208"/>
      <c r="AD707" s="208"/>
      <c r="AE707" s="208"/>
      <c r="AF707" s="208"/>
      <c r="AG707" s="208"/>
      <c r="AH707" s="208"/>
      <c r="AI707" s="208"/>
      <c r="AJ707" s="208"/>
      <c r="AK707" s="208"/>
      <c r="AL707" s="208"/>
      <c r="AM707" s="208"/>
      <c r="AN707" s="208"/>
      <c r="AO707" s="208"/>
      <c r="AP707" s="208"/>
      <c r="AQ707" s="208"/>
      <c r="AR707" s="208"/>
      <c r="AS707" s="208"/>
      <c r="AT707" s="208"/>
      <c r="AU707" s="208"/>
      <c r="AV707" s="208"/>
      <c r="AW707" s="208"/>
      <c r="AX707" s="208"/>
      <c r="AY707" s="208"/>
      <c r="AZ707" s="209"/>
      <c r="BA707" s="208"/>
      <c r="BB707" s="208"/>
      <c r="BC707" s="208"/>
      <c r="BD707" s="210"/>
      <c r="BE707" s="208"/>
      <c r="BF707" s="208"/>
      <c r="BG707" s="208"/>
      <c r="BH707" s="208"/>
      <c r="BI707" s="208"/>
      <c r="BJ707" s="208"/>
      <c r="BK707" s="208"/>
      <c r="BL707" s="208"/>
      <c r="BM707" s="208"/>
      <c r="BN707" s="208"/>
      <c r="BO707" s="208"/>
      <c r="BP707" s="208"/>
      <c r="BQ707" s="208"/>
      <c r="BR707" s="208"/>
      <c r="BS707" s="208"/>
      <c r="BT707" s="208"/>
      <c r="BU707" s="208"/>
      <c r="BV707" s="208"/>
      <c r="BW707" s="208"/>
      <c r="BX707" s="208"/>
      <c r="BY707" s="208"/>
    </row>
    <row r="708" spans="1:77">
      <c r="A708" s="227"/>
      <c r="B708" s="208"/>
      <c r="C708" s="248"/>
      <c r="D708" s="248"/>
      <c r="E708" s="208"/>
      <c r="F708" s="208"/>
      <c r="G708" s="208"/>
      <c r="H708" s="208"/>
      <c r="I708" s="208"/>
      <c r="J708" s="208"/>
      <c r="K708" s="208"/>
      <c r="L708" s="208"/>
      <c r="M708" s="208"/>
      <c r="N708" s="208"/>
      <c r="O708" s="208"/>
      <c r="P708" s="208"/>
      <c r="Q708" s="208"/>
      <c r="R708" s="208"/>
      <c r="S708" s="208"/>
      <c r="T708" s="208"/>
      <c r="U708" s="208"/>
      <c r="V708" s="208"/>
      <c r="W708" s="208"/>
      <c r="X708" s="208"/>
      <c r="Y708" s="208"/>
      <c r="Z708" s="208"/>
      <c r="AA708" s="208"/>
      <c r="AB708" s="208"/>
      <c r="AC708" s="208"/>
      <c r="AD708" s="208"/>
      <c r="AE708" s="208"/>
      <c r="AF708" s="208"/>
      <c r="AG708" s="208"/>
      <c r="AH708" s="208"/>
      <c r="AI708" s="208"/>
      <c r="AJ708" s="208"/>
      <c r="AK708" s="208"/>
      <c r="AL708" s="208"/>
      <c r="AM708" s="208"/>
      <c r="AN708" s="208"/>
      <c r="AO708" s="208"/>
      <c r="AP708" s="208"/>
      <c r="AQ708" s="208"/>
      <c r="AR708" s="208"/>
      <c r="AS708" s="208"/>
      <c r="AT708" s="208"/>
      <c r="AU708" s="208"/>
      <c r="AV708" s="208"/>
      <c r="AW708" s="208"/>
      <c r="AX708" s="208"/>
      <c r="AY708" s="208"/>
      <c r="AZ708" s="209"/>
      <c r="BA708" s="208"/>
      <c r="BB708" s="208"/>
      <c r="BC708" s="208"/>
      <c r="BD708" s="210"/>
      <c r="BE708" s="208"/>
      <c r="BF708" s="208"/>
      <c r="BG708" s="208"/>
      <c r="BH708" s="208"/>
      <c r="BI708" s="208"/>
      <c r="BJ708" s="208"/>
      <c r="BK708" s="208"/>
      <c r="BL708" s="208"/>
      <c r="BM708" s="208"/>
      <c r="BN708" s="208"/>
      <c r="BO708" s="208"/>
      <c r="BP708" s="208"/>
      <c r="BQ708" s="208"/>
      <c r="BR708" s="208"/>
      <c r="BS708" s="208"/>
      <c r="BT708" s="208"/>
      <c r="BU708" s="208"/>
      <c r="BV708" s="208"/>
      <c r="BW708" s="208"/>
      <c r="BX708" s="208"/>
      <c r="BY708" s="208"/>
    </row>
    <row r="709" spans="1:77">
      <c r="A709" s="227"/>
      <c r="B709" s="208"/>
      <c r="C709" s="248"/>
      <c r="D709" s="248"/>
      <c r="E709" s="208"/>
      <c r="F709" s="208"/>
      <c r="G709" s="208"/>
      <c r="H709" s="208"/>
      <c r="I709" s="208"/>
      <c r="J709" s="208"/>
      <c r="K709" s="208"/>
      <c r="L709" s="208"/>
      <c r="M709" s="208"/>
      <c r="N709" s="208"/>
      <c r="O709" s="208"/>
      <c r="P709" s="208"/>
      <c r="Q709" s="208"/>
      <c r="R709" s="208"/>
      <c r="S709" s="208"/>
      <c r="T709" s="208"/>
      <c r="U709" s="208"/>
      <c r="V709" s="208"/>
      <c r="W709" s="208"/>
      <c r="X709" s="208"/>
      <c r="Y709" s="208"/>
      <c r="Z709" s="208"/>
      <c r="AA709" s="208"/>
      <c r="AB709" s="208"/>
      <c r="AC709" s="208"/>
      <c r="AD709" s="208"/>
      <c r="AE709" s="208"/>
      <c r="AF709" s="208"/>
      <c r="AG709" s="208"/>
      <c r="AH709" s="208"/>
      <c r="AI709" s="208"/>
      <c r="AJ709" s="208"/>
      <c r="AK709" s="208"/>
      <c r="AL709" s="208"/>
      <c r="AM709" s="208"/>
      <c r="AN709" s="208"/>
      <c r="AO709" s="208"/>
      <c r="AP709" s="208"/>
      <c r="AQ709" s="208"/>
      <c r="AR709" s="208"/>
      <c r="AS709" s="208"/>
      <c r="AT709" s="208"/>
      <c r="AU709" s="208"/>
      <c r="AV709" s="208"/>
      <c r="AW709" s="208"/>
      <c r="AX709" s="208"/>
      <c r="AY709" s="208"/>
      <c r="AZ709" s="209"/>
      <c r="BA709" s="208"/>
      <c r="BB709" s="208"/>
      <c r="BC709" s="208"/>
      <c r="BD709" s="210"/>
      <c r="BE709" s="208"/>
      <c r="BF709" s="208"/>
      <c r="BG709" s="208"/>
      <c r="BH709" s="208"/>
      <c r="BI709" s="208"/>
      <c r="BJ709" s="208"/>
      <c r="BK709" s="208"/>
      <c r="BL709" s="208"/>
      <c r="BM709" s="208"/>
      <c r="BN709" s="208"/>
      <c r="BO709" s="208"/>
      <c r="BP709" s="208"/>
      <c r="BQ709" s="208"/>
      <c r="BR709" s="208"/>
      <c r="BS709" s="208"/>
      <c r="BT709" s="208"/>
      <c r="BU709" s="208"/>
      <c r="BV709" s="208"/>
      <c r="BW709" s="208"/>
      <c r="BX709" s="208"/>
      <c r="BY709" s="208"/>
    </row>
    <row r="710" spans="1:77">
      <c r="A710" s="227"/>
      <c r="B710" s="208"/>
      <c r="C710" s="248"/>
      <c r="D710" s="248"/>
      <c r="E710" s="208"/>
      <c r="F710" s="208"/>
      <c r="G710" s="208"/>
      <c r="H710" s="208"/>
      <c r="I710" s="208"/>
      <c r="J710" s="208"/>
      <c r="K710" s="208"/>
      <c r="L710" s="208"/>
      <c r="M710" s="208"/>
      <c r="N710" s="208"/>
      <c r="O710" s="208"/>
      <c r="P710" s="208"/>
      <c r="Q710" s="208"/>
      <c r="R710" s="208"/>
      <c r="S710" s="208"/>
      <c r="T710" s="208"/>
      <c r="U710" s="208"/>
      <c r="V710" s="208"/>
      <c r="W710" s="208"/>
      <c r="X710" s="208"/>
      <c r="Y710" s="208"/>
      <c r="Z710" s="208"/>
      <c r="AA710" s="208"/>
      <c r="AB710" s="208"/>
      <c r="AC710" s="208"/>
      <c r="AD710" s="208"/>
      <c r="AE710" s="208"/>
      <c r="AF710" s="208"/>
      <c r="AG710" s="208"/>
      <c r="AH710" s="208"/>
      <c r="AI710" s="208"/>
      <c r="AJ710" s="208"/>
      <c r="AK710" s="208"/>
      <c r="AL710" s="208"/>
      <c r="AM710" s="208"/>
      <c r="AN710" s="208"/>
      <c r="AO710" s="208"/>
      <c r="AP710" s="208"/>
      <c r="AQ710" s="208"/>
      <c r="AR710" s="208"/>
      <c r="AS710" s="208"/>
      <c r="AT710" s="208"/>
      <c r="AU710" s="208"/>
      <c r="AV710" s="208"/>
      <c r="AW710" s="208"/>
      <c r="AX710" s="208"/>
      <c r="AY710" s="208"/>
      <c r="AZ710" s="209"/>
      <c r="BA710" s="208"/>
      <c r="BB710" s="208"/>
      <c r="BC710" s="208"/>
      <c r="BD710" s="210"/>
      <c r="BE710" s="208"/>
      <c r="BF710" s="208"/>
      <c r="BG710" s="208"/>
      <c r="BH710" s="208"/>
      <c r="BI710" s="208"/>
      <c r="BJ710" s="208"/>
      <c r="BK710" s="208"/>
      <c r="BL710" s="208"/>
      <c r="BM710" s="208"/>
      <c r="BN710" s="208"/>
      <c r="BO710" s="208"/>
      <c r="BP710" s="208"/>
      <c r="BQ710" s="208"/>
      <c r="BR710" s="208"/>
      <c r="BS710" s="208"/>
      <c r="BT710" s="208"/>
      <c r="BU710" s="208"/>
      <c r="BV710" s="208"/>
      <c r="BW710" s="208"/>
      <c r="BX710" s="208"/>
      <c r="BY710" s="208"/>
    </row>
    <row r="711" spans="1:77">
      <c r="A711" s="227"/>
      <c r="B711" s="208"/>
      <c r="C711" s="248"/>
      <c r="D711" s="248"/>
      <c r="E711" s="208"/>
      <c r="F711" s="208"/>
      <c r="G711" s="208"/>
      <c r="H711" s="208"/>
      <c r="I711" s="208"/>
      <c r="J711" s="208"/>
      <c r="K711" s="208"/>
      <c r="L711" s="208"/>
      <c r="M711" s="208"/>
      <c r="N711" s="208"/>
      <c r="O711" s="208"/>
      <c r="P711" s="208"/>
      <c r="Q711" s="208"/>
      <c r="R711" s="208"/>
      <c r="S711" s="208"/>
      <c r="T711" s="208"/>
      <c r="U711" s="208"/>
      <c r="V711" s="208"/>
      <c r="W711" s="208"/>
      <c r="X711" s="208"/>
      <c r="Y711" s="208"/>
      <c r="Z711" s="208"/>
      <c r="AA711" s="208"/>
      <c r="AB711" s="208"/>
      <c r="AC711" s="208"/>
      <c r="AD711" s="208"/>
      <c r="AE711" s="208"/>
      <c r="AF711" s="208"/>
      <c r="AG711" s="208"/>
      <c r="AH711" s="208"/>
      <c r="AI711" s="208"/>
      <c r="AJ711" s="208"/>
      <c r="AK711" s="208"/>
      <c r="AL711" s="208"/>
      <c r="AM711" s="208"/>
      <c r="AN711" s="208"/>
      <c r="AO711" s="208"/>
      <c r="AP711" s="208"/>
      <c r="AQ711" s="208"/>
      <c r="AR711" s="208"/>
      <c r="AS711" s="208"/>
      <c r="AT711" s="208"/>
      <c r="AU711" s="208"/>
      <c r="AV711" s="208"/>
      <c r="AW711" s="208"/>
      <c r="AX711" s="208"/>
      <c r="AY711" s="208"/>
      <c r="AZ711" s="209"/>
      <c r="BA711" s="208"/>
      <c r="BB711" s="208"/>
      <c r="BC711" s="208"/>
      <c r="BD711" s="210"/>
      <c r="BE711" s="208"/>
      <c r="BF711" s="208"/>
      <c r="BG711" s="208"/>
      <c r="BH711" s="208"/>
      <c r="BI711" s="208"/>
      <c r="BJ711" s="208"/>
      <c r="BK711" s="208"/>
      <c r="BL711" s="208"/>
      <c r="BM711" s="208"/>
      <c r="BN711" s="208"/>
      <c r="BO711" s="208"/>
      <c r="BP711" s="208"/>
      <c r="BQ711" s="208"/>
      <c r="BR711" s="208"/>
      <c r="BS711" s="208"/>
      <c r="BT711" s="208"/>
      <c r="BU711" s="208"/>
      <c r="BV711" s="208"/>
      <c r="BW711" s="208"/>
      <c r="BX711" s="208"/>
      <c r="BY711" s="208"/>
    </row>
    <row r="712" spans="1:77">
      <c r="A712" s="227"/>
      <c r="B712" s="208"/>
      <c r="C712" s="248"/>
      <c r="D712" s="248"/>
      <c r="E712" s="208"/>
      <c r="F712" s="208"/>
      <c r="G712" s="208"/>
      <c r="H712" s="208"/>
      <c r="I712" s="208"/>
      <c r="J712" s="208"/>
      <c r="K712" s="208"/>
      <c r="L712" s="208"/>
      <c r="M712" s="208"/>
      <c r="N712" s="208"/>
      <c r="O712" s="208"/>
      <c r="P712" s="208"/>
      <c r="Q712" s="208"/>
      <c r="R712" s="208"/>
      <c r="S712" s="208"/>
      <c r="T712" s="208"/>
      <c r="U712" s="208"/>
      <c r="V712" s="208"/>
      <c r="W712" s="208"/>
      <c r="X712" s="208"/>
      <c r="Y712" s="208"/>
      <c r="Z712" s="208"/>
      <c r="AA712" s="208"/>
      <c r="AB712" s="208"/>
      <c r="AC712" s="208"/>
      <c r="AD712" s="208"/>
      <c r="AE712" s="208"/>
      <c r="AF712" s="208"/>
      <c r="AG712" s="208"/>
      <c r="AH712" s="208"/>
      <c r="AI712" s="208"/>
      <c r="AJ712" s="208"/>
      <c r="AK712" s="208"/>
      <c r="AL712" s="208"/>
      <c r="AM712" s="208"/>
      <c r="AN712" s="208"/>
      <c r="AO712" s="208"/>
      <c r="AP712" s="208"/>
      <c r="AQ712" s="208"/>
      <c r="AR712" s="208"/>
      <c r="AS712" s="208"/>
      <c r="AT712" s="208"/>
      <c r="AU712" s="208"/>
      <c r="AV712" s="208"/>
      <c r="AW712" s="208"/>
      <c r="AX712" s="208"/>
      <c r="AY712" s="208"/>
      <c r="AZ712" s="209"/>
      <c r="BA712" s="208"/>
      <c r="BB712" s="208"/>
      <c r="BC712" s="208"/>
      <c r="BD712" s="210"/>
      <c r="BE712" s="208"/>
      <c r="BF712" s="208"/>
      <c r="BG712" s="208"/>
      <c r="BH712" s="208"/>
      <c r="BI712" s="208"/>
      <c r="BJ712" s="208"/>
      <c r="BK712" s="208"/>
      <c r="BL712" s="208"/>
      <c r="BM712" s="208"/>
      <c r="BN712" s="208"/>
      <c r="BO712" s="208"/>
      <c r="BP712" s="208"/>
      <c r="BQ712" s="208"/>
      <c r="BR712" s="208"/>
      <c r="BS712" s="208"/>
      <c r="BT712" s="208"/>
      <c r="BU712" s="208"/>
      <c r="BV712" s="208"/>
      <c r="BW712" s="208"/>
      <c r="BX712" s="208"/>
      <c r="BY712" s="208"/>
    </row>
    <row r="713" spans="1:77">
      <c r="A713" s="227"/>
      <c r="B713" s="208"/>
      <c r="C713" s="248"/>
      <c r="D713" s="248"/>
      <c r="E713" s="208"/>
      <c r="F713" s="208"/>
      <c r="G713" s="208"/>
      <c r="H713" s="208"/>
      <c r="I713" s="208"/>
      <c r="J713" s="208"/>
      <c r="K713" s="208"/>
      <c r="L713" s="208"/>
      <c r="M713" s="208"/>
      <c r="N713" s="208"/>
      <c r="O713" s="208"/>
      <c r="P713" s="208"/>
      <c r="Q713" s="208"/>
      <c r="R713" s="208"/>
      <c r="S713" s="208"/>
      <c r="T713" s="208"/>
      <c r="U713" s="208"/>
      <c r="V713" s="208"/>
      <c r="W713" s="208"/>
      <c r="X713" s="208"/>
      <c r="Y713" s="208"/>
      <c r="Z713" s="208"/>
      <c r="AA713" s="208"/>
      <c r="AB713" s="208"/>
      <c r="AC713" s="208"/>
      <c r="AD713" s="208"/>
      <c r="AE713" s="208"/>
      <c r="AF713" s="208"/>
      <c r="AG713" s="208"/>
      <c r="AH713" s="208"/>
      <c r="AI713" s="208"/>
      <c r="AJ713" s="208"/>
      <c r="AK713" s="208"/>
      <c r="AL713" s="208"/>
      <c r="AM713" s="208"/>
      <c r="AN713" s="208"/>
      <c r="AO713" s="208"/>
      <c r="AP713" s="208"/>
      <c r="AQ713" s="208"/>
      <c r="AR713" s="208"/>
      <c r="AS713" s="208"/>
      <c r="AT713" s="208"/>
      <c r="AU713" s="208"/>
      <c r="AV713" s="208"/>
      <c r="AW713" s="208"/>
      <c r="AX713" s="208"/>
      <c r="AY713" s="208"/>
      <c r="AZ713" s="209"/>
      <c r="BA713" s="208"/>
      <c r="BB713" s="208"/>
      <c r="BC713" s="208"/>
      <c r="BD713" s="210"/>
      <c r="BE713" s="208"/>
      <c r="BF713" s="208"/>
      <c r="BG713" s="208"/>
      <c r="BH713" s="208"/>
      <c r="BI713" s="208"/>
      <c r="BJ713" s="208"/>
      <c r="BK713" s="208"/>
      <c r="BL713" s="208"/>
      <c r="BM713" s="208"/>
      <c r="BN713" s="208"/>
      <c r="BO713" s="208"/>
      <c r="BP713" s="208"/>
      <c r="BQ713" s="208"/>
      <c r="BR713" s="208"/>
      <c r="BS713" s="208"/>
      <c r="BT713" s="208"/>
      <c r="BU713" s="208"/>
      <c r="BV713" s="208"/>
      <c r="BW713" s="208"/>
      <c r="BX713" s="208"/>
      <c r="BY713" s="208"/>
    </row>
    <row r="714" spans="1:77">
      <c r="A714" s="227"/>
      <c r="B714" s="208"/>
      <c r="C714" s="248"/>
      <c r="D714" s="248"/>
      <c r="E714" s="208"/>
      <c r="F714" s="208"/>
      <c r="G714" s="208"/>
      <c r="H714" s="208"/>
      <c r="I714" s="208"/>
      <c r="J714" s="208"/>
      <c r="K714" s="208"/>
      <c r="L714" s="208"/>
      <c r="M714" s="208"/>
      <c r="N714" s="208"/>
      <c r="O714" s="208"/>
      <c r="P714" s="208"/>
      <c r="Q714" s="208"/>
      <c r="R714" s="208"/>
      <c r="S714" s="208"/>
      <c r="T714" s="208"/>
      <c r="U714" s="208"/>
      <c r="V714" s="208"/>
      <c r="W714" s="208"/>
      <c r="X714" s="208"/>
      <c r="Y714" s="208"/>
      <c r="Z714" s="208"/>
      <c r="AA714" s="208"/>
      <c r="AB714" s="208"/>
      <c r="AC714" s="208"/>
      <c r="AD714" s="208"/>
      <c r="AE714" s="208"/>
      <c r="AF714" s="208"/>
      <c r="AG714" s="208"/>
      <c r="AH714" s="208"/>
      <c r="AI714" s="208"/>
      <c r="AJ714" s="208"/>
      <c r="AK714" s="208"/>
      <c r="AL714" s="208"/>
      <c r="AM714" s="208"/>
      <c r="AN714" s="208"/>
      <c r="AO714" s="208"/>
      <c r="AP714" s="208"/>
      <c r="AQ714" s="208"/>
      <c r="AR714" s="208"/>
      <c r="AS714" s="208"/>
      <c r="AT714" s="208"/>
      <c r="AU714" s="208"/>
      <c r="AV714" s="208"/>
      <c r="AW714" s="208"/>
      <c r="AX714" s="208"/>
      <c r="AY714" s="208"/>
      <c r="AZ714" s="209"/>
      <c r="BA714" s="208"/>
      <c r="BB714" s="208"/>
      <c r="BC714" s="208"/>
      <c r="BD714" s="210"/>
      <c r="BE714" s="208"/>
      <c r="BF714" s="208"/>
      <c r="BG714" s="208"/>
      <c r="BH714" s="208"/>
      <c r="BI714" s="208"/>
      <c r="BJ714" s="208"/>
      <c r="BK714" s="208"/>
      <c r="BL714" s="208"/>
      <c r="BM714" s="208"/>
      <c r="BN714" s="208"/>
      <c r="BO714" s="208"/>
      <c r="BP714" s="208"/>
      <c r="BQ714" s="208"/>
      <c r="BR714" s="208"/>
      <c r="BS714" s="208"/>
      <c r="BT714" s="208"/>
      <c r="BU714" s="208"/>
      <c r="BV714" s="208"/>
      <c r="BW714" s="208"/>
      <c r="BX714" s="208"/>
      <c r="BY714" s="208"/>
    </row>
    <row r="715" spans="1:77">
      <c r="A715" s="227"/>
      <c r="B715" s="208"/>
      <c r="C715" s="248"/>
      <c r="D715" s="248"/>
      <c r="E715" s="208"/>
      <c r="F715" s="208"/>
      <c r="G715" s="208"/>
      <c r="H715" s="208"/>
      <c r="I715" s="208"/>
      <c r="J715" s="208"/>
      <c r="K715" s="208"/>
      <c r="L715" s="208"/>
      <c r="M715" s="208"/>
      <c r="N715" s="208"/>
      <c r="O715" s="208"/>
      <c r="P715" s="208"/>
      <c r="Q715" s="208"/>
      <c r="R715" s="208"/>
      <c r="S715" s="208"/>
      <c r="T715" s="208"/>
      <c r="U715" s="208"/>
      <c r="V715" s="208"/>
      <c r="W715" s="208"/>
      <c r="X715" s="208"/>
      <c r="Y715" s="208"/>
      <c r="Z715" s="208"/>
      <c r="AA715" s="208"/>
      <c r="AB715" s="208"/>
      <c r="AC715" s="208"/>
      <c r="AD715" s="208"/>
      <c r="AE715" s="208"/>
      <c r="AF715" s="208"/>
      <c r="AG715" s="208"/>
      <c r="AH715" s="208"/>
      <c r="AI715" s="208"/>
      <c r="AJ715" s="208"/>
      <c r="AK715" s="208"/>
      <c r="AL715" s="208"/>
      <c r="AM715" s="208"/>
      <c r="AN715" s="208"/>
      <c r="AO715" s="208"/>
      <c r="AP715" s="208"/>
      <c r="AQ715" s="208"/>
      <c r="AR715" s="208"/>
      <c r="AS715" s="208"/>
      <c r="AT715" s="208"/>
      <c r="AU715" s="208"/>
      <c r="AV715" s="208"/>
      <c r="AW715" s="208"/>
      <c r="AX715" s="208"/>
      <c r="AY715" s="208"/>
      <c r="AZ715" s="209"/>
      <c r="BA715" s="208"/>
      <c r="BB715" s="208"/>
      <c r="BC715" s="208"/>
      <c r="BD715" s="210"/>
      <c r="BE715" s="208"/>
      <c r="BF715" s="208"/>
      <c r="BG715" s="208"/>
      <c r="BH715" s="208"/>
      <c r="BI715" s="208"/>
      <c r="BJ715" s="208"/>
      <c r="BK715" s="208"/>
      <c r="BL715" s="208"/>
      <c r="BM715" s="208"/>
      <c r="BN715" s="208"/>
      <c r="BO715" s="208"/>
      <c r="BP715" s="208"/>
      <c r="BQ715" s="208"/>
      <c r="BR715" s="208"/>
      <c r="BS715" s="208"/>
      <c r="BT715" s="208"/>
      <c r="BU715" s="208"/>
      <c r="BV715" s="208"/>
      <c r="BW715" s="208"/>
      <c r="BX715" s="208"/>
      <c r="BY715" s="208"/>
    </row>
    <row r="716" spans="1:77">
      <c r="A716" s="227"/>
      <c r="B716" s="208"/>
      <c r="C716" s="248"/>
      <c r="D716" s="248"/>
      <c r="E716" s="208"/>
      <c r="F716" s="208"/>
      <c r="G716" s="208"/>
      <c r="H716" s="208"/>
      <c r="I716" s="208"/>
      <c r="J716" s="208"/>
      <c r="K716" s="208"/>
      <c r="L716" s="208"/>
      <c r="M716" s="208"/>
      <c r="N716" s="208"/>
      <c r="O716" s="208"/>
      <c r="P716" s="208"/>
      <c r="Q716" s="208"/>
      <c r="R716" s="208"/>
      <c r="S716" s="208"/>
      <c r="T716" s="208"/>
      <c r="U716" s="208"/>
      <c r="V716" s="208"/>
      <c r="W716" s="208"/>
      <c r="X716" s="208"/>
      <c r="Y716" s="208"/>
      <c r="Z716" s="208"/>
      <c r="AA716" s="208"/>
      <c r="AB716" s="208"/>
      <c r="AC716" s="208"/>
      <c r="AD716" s="208"/>
      <c r="AE716" s="208"/>
      <c r="AF716" s="208"/>
      <c r="AG716" s="208"/>
      <c r="AH716" s="208"/>
      <c r="AI716" s="208"/>
      <c r="AJ716" s="208"/>
      <c r="AK716" s="208"/>
      <c r="AL716" s="208"/>
      <c r="AM716" s="208"/>
      <c r="AN716" s="208"/>
      <c r="AO716" s="208"/>
      <c r="AP716" s="208"/>
      <c r="AQ716" s="208"/>
      <c r="AR716" s="208"/>
      <c r="AS716" s="208"/>
      <c r="AT716" s="208"/>
      <c r="AU716" s="208"/>
      <c r="AV716" s="208"/>
      <c r="AW716" s="208"/>
      <c r="AX716" s="208"/>
      <c r="AY716" s="208"/>
      <c r="AZ716" s="209"/>
      <c r="BA716" s="208"/>
      <c r="BB716" s="208"/>
      <c r="BC716" s="208"/>
      <c r="BD716" s="210"/>
      <c r="BE716" s="208"/>
      <c r="BF716" s="208"/>
      <c r="BG716" s="208"/>
      <c r="BH716" s="208"/>
      <c r="BI716" s="208"/>
      <c r="BJ716" s="208"/>
      <c r="BK716" s="208"/>
      <c r="BL716" s="208"/>
      <c r="BM716" s="208"/>
      <c r="BN716" s="208"/>
      <c r="BO716" s="208"/>
      <c r="BP716" s="208"/>
      <c r="BQ716" s="208"/>
      <c r="BR716" s="208"/>
      <c r="BS716" s="208"/>
      <c r="BT716" s="208"/>
      <c r="BU716" s="208"/>
      <c r="BV716" s="208"/>
      <c r="BW716" s="208"/>
      <c r="BX716" s="208"/>
      <c r="BY716" s="208"/>
    </row>
    <row r="717" spans="1:77">
      <c r="A717" s="227"/>
      <c r="B717" s="208"/>
      <c r="C717" s="248"/>
      <c r="D717" s="248"/>
      <c r="E717" s="208"/>
      <c r="F717" s="208"/>
      <c r="G717" s="208"/>
      <c r="H717" s="208"/>
      <c r="I717" s="208"/>
      <c r="J717" s="208"/>
      <c r="K717" s="208"/>
      <c r="L717" s="208"/>
      <c r="M717" s="208"/>
      <c r="N717" s="208"/>
      <c r="O717" s="208"/>
      <c r="P717" s="208"/>
      <c r="Q717" s="208"/>
      <c r="R717" s="208"/>
      <c r="S717" s="208"/>
      <c r="T717" s="208"/>
      <c r="U717" s="208"/>
      <c r="V717" s="208"/>
      <c r="W717" s="208"/>
      <c r="X717" s="208"/>
      <c r="Y717" s="208"/>
      <c r="Z717" s="208"/>
      <c r="AA717" s="208"/>
      <c r="AB717" s="208"/>
      <c r="AC717" s="208"/>
      <c r="AD717" s="208"/>
      <c r="AE717" s="208"/>
      <c r="AF717" s="208"/>
      <c r="AG717" s="208"/>
      <c r="AH717" s="208"/>
      <c r="AI717" s="208"/>
      <c r="AJ717" s="208"/>
      <c r="AK717" s="208"/>
      <c r="AL717" s="208"/>
      <c r="AM717" s="208"/>
      <c r="AN717" s="208"/>
      <c r="AO717" s="208"/>
      <c r="AP717" s="208"/>
      <c r="AQ717" s="208"/>
      <c r="AR717" s="208"/>
      <c r="AS717" s="208"/>
      <c r="AT717" s="208"/>
      <c r="AU717" s="208"/>
      <c r="AV717" s="208"/>
      <c r="AW717" s="208"/>
      <c r="AX717" s="208"/>
      <c r="AY717" s="208"/>
      <c r="AZ717" s="209"/>
      <c r="BA717" s="208"/>
      <c r="BB717" s="208"/>
      <c r="BC717" s="208"/>
      <c r="BD717" s="210"/>
      <c r="BE717" s="208"/>
      <c r="BF717" s="208"/>
      <c r="BG717" s="208"/>
      <c r="BH717" s="208"/>
      <c r="BI717" s="208"/>
      <c r="BJ717" s="208"/>
      <c r="BK717" s="208"/>
      <c r="BL717" s="208"/>
      <c r="BM717" s="208"/>
      <c r="BN717" s="208"/>
      <c r="BO717" s="208"/>
      <c r="BP717" s="208"/>
      <c r="BQ717" s="208"/>
      <c r="BR717" s="208"/>
      <c r="BS717" s="208"/>
      <c r="BT717" s="208"/>
      <c r="BU717" s="208"/>
      <c r="BV717" s="208"/>
      <c r="BW717" s="208"/>
      <c r="BX717" s="208"/>
      <c r="BY717" s="208"/>
    </row>
    <row r="718" spans="1:77">
      <c r="A718" s="227"/>
      <c r="B718" s="208"/>
      <c r="C718" s="248"/>
      <c r="D718" s="248"/>
      <c r="E718" s="208"/>
      <c r="F718" s="208"/>
      <c r="G718" s="208"/>
      <c r="H718" s="208"/>
      <c r="I718" s="208"/>
      <c r="J718" s="208"/>
      <c r="K718" s="208"/>
      <c r="L718" s="208"/>
      <c r="M718" s="208"/>
      <c r="N718" s="208"/>
      <c r="O718" s="208"/>
      <c r="P718" s="208"/>
      <c r="Q718" s="208"/>
      <c r="R718" s="208"/>
      <c r="S718" s="208"/>
      <c r="T718" s="208"/>
      <c r="U718" s="208"/>
      <c r="V718" s="208"/>
      <c r="W718" s="208"/>
      <c r="X718" s="208"/>
      <c r="Y718" s="208"/>
      <c r="Z718" s="208"/>
      <c r="AA718" s="208"/>
      <c r="AB718" s="208"/>
      <c r="AC718" s="208"/>
      <c r="AD718" s="208"/>
      <c r="AE718" s="208"/>
      <c r="AF718" s="208"/>
      <c r="AG718" s="208"/>
      <c r="AH718" s="208"/>
      <c r="AI718" s="208"/>
      <c r="AJ718" s="208"/>
      <c r="AK718" s="208"/>
      <c r="AL718" s="208"/>
      <c r="AM718" s="208"/>
      <c r="AN718" s="208"/>
      <c r="AO718" s="208"/>
      <c r="AP718" s="208"/>
      <c r="AQ718" s="208"/>
      <c r="AR718" s="208"/>
      <c r="AS718" s="208"/>
      <c r="AT718" s="208"/>
      <c r="AU718" s="208"/>
      <c r="AV718" s="208"/>
      <c r="AW718" s="208"/>
      <c r="AX718" s="208"/>
      <c r="AY718" s="208"/>
      <c r="AZ718" s="209"/>
      <c r="BA718" s="208"/>
      <c r="BB718" s="208"/>
      <c r="BC718" s="208"/>
      <c r="BD718" s="210"/>
      <c r="BE718" s="208"/>
      <c r="BF718" s="208"/>
      <c r="BG718" s="208"/>
      <c r="BH718" s="208"/>
      <c r="BI718" s="208"/>
      <c r="BJ718" s="208"/>
      <c r="BK718" s="208"/>
      <c r="BL718" s="208"/>
      <c r="BM718" s="208"/>
      <c r="BN718" s="208"/>
      <c r="BO718" s="208"/>
      <c r="BP718" s="208"/>
      <c r="BQ718" s="208"/>
      <c r="BR718" s="208"/>
      <c r="BS718" s="208"/>
      <c r="BT718" s="208"/>
      <c r="BU718" s="208"/>
      <c r="BV718" s="208"/>
      <c r="BW718" s="208"/>
      <c r="BX718" s="208"/>
      <c r="BY718" s="208"/>
    </row>
    <row r="719" spans="1:77">
      <c r="A719" s="227"/>
      <c r="B719" s="208"/>
      <c r="C719" s="248"/>
      <c r="D719" s="248"/>
      <c r="E719" s="208"/>
      <c r="F719" s="208"/>
      <c r="G719" s="208"/>
      <c r="H719" s="208"/>
      <c r="I719" s="208"/>
      <c r="J719" s="208"/>
      <c r="K719" s="208"/>
      <c r="L719" s="208"/>
      <c r="M719" s="208"/>
      <c r="N719" s="208"/>
      <c r="O719" s="208"/>
      <c r="P719" s="208"/>
      <c r="Q719" s="208"/>
      <c r="R719" s="208"/>
      <c r="S719" s="208"/>
      <c r="T719" s="208"/>
      <c r="U719" s="208"/>
      <c r="V719" s="208"/>
      <c r="W719" s="208"/>
      <c r="X719" s="208"/>
      <c r="Y719" s="208"/>
      <c r="Z719" s="208"/>
      <c r="AA719" s="208"/>
      <c r="AB719" s="208"/>
      <c r="AC719" s="208"/>
      <c r="AD719" s="208"/>
      <c r="AE719" s="208"/>
      <c r="AF719" s="208"/>
      <c r="AG719" s="208"/>
      <c r="AH719" s="208"/>
      <c r="AI719" s="208"/>
      <c r="AJ719" s="208"/>
      <c r="AK719" s="208"/>
      <c r="AL719" s="208"/>
      <c r="AM719" s="208"/>
      <c r="AN719" s="208"/>
      <c r="AO719" s="208"/>
      <c r="AP719" s="208"/>
      <c r="AQ719" s="208"/>
      <c r="AR719" s="208"/>
      <c r="AS719" s="208"/>
      <c r="AT719" s="208"/>
      <c r="AU719" s="208"/>
      <c r="AV719" s="208"/>
      <c r="AW719" s="208"/>
      <c r="AX719" s="208"/>
      <c r="AY719" s="208"/>
      <c r="AZ719" s="209"/>
      <c r="BA719" s="208"/>
      <c r="BB719" s="208"/>
      <c r="BC719" s="208"/>
      <c r="BD719" s="210"/>
      <c r="BE719" s="208"/>
      <c r="BF719" s="208"/>
      <c r="BG719" s="208"/>
      <c r="BH719" s="208"/>
      <c r="BI719" s="208"/>
      <c r="BJ719" s="208"/>
      <c r="BK719" s="208"/>
      <c r="BL719" s="208"/>
      <c r="BM719" s="208"/>
      <c r="BN719" s="208"/>
      <c r="BO719" s="208"/>
      <c r="BP719" s="208"/>
      <c r="BQ719" s="208"/>
      <c r="BR719" s="208"/>
      <c r="BS719" s="208"/>
      <c r="BT719" s="208"/>
      <c r="BU719" s="208"/>
      <c r="BV719" s="208"/>
      <c r="BW719" s="208"/>
      <c r="BX719" s="208"/>
      <c r="BY719" s="208"/>
    </row>
    <row r="720" spans="1:77">
      <c r="A720" s="227"/>
      <c r="B720" s="208"/>
      <c r="C720" s="248"/>
      <c r="D720" s="248"/>
      <c r="E720" s="208"/>
      <c r="F720" s="208"/>
      <c r="G720" s="208"/>
      <c r="H720" s="208"/>
      <c r="I720" s="208"/>
      <c r="J720" s="208"/>
      <c r="K720" s="208"/>
      <c r="L720" s="208"/>
      <c r="M720" s="208"/>
      <c r="N720" s="208"/>
      <c r="O720" s="208"/>
      <c r="P720" s="208"/>
      <c r="Q720" s="208"/>
      <c r="R720" s="208"/>
      <c r="S720" s="208"/>
      <c r="T720" s="208"/>
      <c r="U720" s="208"/>
      <c r="V720" s="208"/>
      <c r="W720" s="208"/>
      <c r="X720" s="208"/>
      <c r="Y720" s="208"/>
      <c r="Z720" s="208"/>
      <c r="AA720" s="208"/>
      <c r="AB720" s="208"/>
      <c r="AC720" s="208"/>
      <c r="AD720" s="208"/>
      <c r="AE720" s="208"/>
      <c r="AF720" s="208"/>
      <c r="AG720" s="208"/>
      <c r="AH720" s="208"/>
      <c r="AI720" s="208"/>
      <c r="AJ720" s="208"/>
      <c r="AK720" s="208"/>
      <c r="AL720" s="208"/>
      <c r="AM720" s="208"/>
      <c r="AN720" s="208"/>
      <c r="AO720" s="208"/>
      <c r="AP720" s="208"/>
      <c r="AQ720" s="208"/>
      <c r="AR720" s="208"/>
      <c r="AS720" s="208"/>
      <c r="AT720" s="208"/>
      <c r="AU720" s="208"/>
      <c r="AV720" s="208"/>
      <c r="AW720" s="208"/>
      <c r="AX720" s="208"/>
      <c r="AY720" s="208"/>
      <c r="AZ720" s="209"/>
      <c r="BA720" s="208"/>
      <c r="BB720" s="208"/>
      <c r="BC720" s="208"/>
      <c r="BD720" s="210"/>
      <c r="BE720" s="208"/>
      <c r="BF720" s="208"/>
      <c r="BG720" s="208"/>
      <c r="BH720" s="208"/>
      <c r="BI720" s="208"/>
      <c r="BJ720" s="208"/>
      <c r="BK720" s="208"/>
      <c r="BL720" s="208"/>
      <c r="BM720" s="208"/>
      <c r="BN720" s="208"/>
      <c r="BO720" s="208"/>
      <c r="BP720" s="208"/>
      <c r="BQ720" s="208"/>
      <c r="BR720" s="208"/>
      <c r="BS720" s="208"/>
      <c r="BT720" s="208"/>
      <c r="BU720" s="208"/>
      <c r="BV720" s="208"/>
      <c r="BW720" s="208"/>
      <c r="BX720" s="208"/>
      <c r="BY720" s="208"/>
    </row>
    <row r="721" spans="1:77">
      <c r="A721" s="227"/>
      <c r="B721" s="208"/>
      <c r="C721" s="248"/>
      <c r="D721" s="248"/>
      <c r="E721" s="208"/>
      <c r="F721" s="208"/>
      <c r="G721" s="208"/>
      <c r="H721" s="208"/>
      <c r="I721" s="208"/>
      <c r="J721" s="208"/>
      <c r="K721" s="208"/>
      <c r="L721" s="208"/>
      <c r="M721" s="208"/>
      <c r="N721" s="208"/>
      <c r="O721" s="208"/>
      <c r="P721" s="208"/>
      <c r="Q721" s="208"/>
      <c r="R721" s="208"/>
      <c r="S721" s="208"/>
      <c r="T721" s="208"/>
      <c r="U721" s="208"/>
      <c r="V721" s="208"/>
      <c r="W721" s="208"/>
      <c r="X721" s="208"/>
      <c r="Y721" s="208"/>
      <c r="Z721" s="208"/>
      <c r="AA721" s="208"/>
      <c r="AB721" s="208"/>
      <c r="AC721" s="208"/>
      <c r="AD721" s="208"/>
      <c r="AE721" s="208"/>
      <c r="AF721" s="208"/>
      <c r="AG721" s="208"/>
      <c r="AH721" s="208"/>
      <c r="AI721" s="208"/>
      <c r="AJ721" s="208"/>
      <c r="AK721" s="208"/>
      <c r="AL721" s="208"/>
      <c r="AM721" s="208"/>
      <c r="AN721" s="208"/>
      <c r="AO721" s="208"/>
      <c r="AP721" s="208"/>
      <c r="AQ721" s="208"/>
      <c r="AR721" s="208"/>
      <c r="AS721" s="208"/>
      <c r="AT721" s="208"/>
      <c r="AU721" s="208"/>
      <c r="AV721" s="208"/>
      <c r="AW721" s="208"/>
      <c r="AX721" s="208"/>
      <c r="AY721" s="208"/>
      <c r="AZ721" s="209"/>
      <c r="BA721" s="208"/>
      <c r="BB721" s="208"/>
      <c r="BC721" s="208"/>
      <c r="BD721" s="210"/>
      <c r="BE721" s="208"/>
      <c r="BF721" s="208"/>
      <c r="BG721" s="208"/>
      <c r="BH721" s="208"/>
      <c r="BI721" s="208"/>
      <c r="BJ721" s="208"/>
      <c r="BK721" s="208"/>
      <c r="BL721" s="208"/>
      <c r="BM721" s="208"/>
      <c r="BN721" s="208"/>
      <c r="BO721" s="208"/>
      <c r="BP721" s="208"/>
      <c r="BQ721" s="208"/>
      <c r="BR721" s="208"/>
      <c r="BS721" s="208"/>
      <c r="BT721" s="208"/>
      <c r="BU721" s="208"/>
      <c r="BV721" s="208"/>
      <c r="BW721" s="208"/>
      <c r="BX721" s="208"/>
      <c r="BY721" s="208"/>
    </row>
    <row r="722" spans="1:77">
      <c r="A722" s="227"/>
      <c r="B722" s="208"/>
      <c r="C722" s="248"/>
      <c r="D722" s="248"/>
      <c r="E722" s="208"/>
      <c r="F722" s="208"/>
      <c r="G722" s="208"/>
      <c r="H722" s="208"/>
      <c r="I722" s="208"/>
      <c r="J722" s="208"/>
      <c r="K722" s="208"/>
      <c r="L722" s="208"/>
      <c r="M722" s="208"/>
      <c r="N722" s="208"/>
      <c r="O722" s="208"/>
      <c r="P722" s="208"/>
      <c r="Q722" s="208"/>
      <c r="R722" s="208"/>
      <c r="S722" s="208"/>
      <c r="T722" s="208"/>
      <c r="U722" s="208"/>
      <c r="V722" s="208"/>
      <c r="W722" s="208"/>
      <c r="X722" s="208"/>
      <c r="Y722" s="208"/>
      <c r="Z722" s="208"/>
      <c r="AA722" s="208"/>
      <c r="AB722" s="208"/>
      <c r="AC722" s="208"/>
      <c r="AD722" s="208"/>
      <c r="AE722" s="208"/>
      <c r="AF722" s="208"/>
      <c r="AG722" s="208"/>
      <c r="AH722" s="208"/>
      <c r="AI722" s="208"/>
      <c r="AJ722" s="208"/>
      <c r="AK722" s="208"/>
      <c r="AL722" s="208"/>
      <c r="AM722" s="208"/>
      <c r="AN722" s="208"/>
      <c r="AO722" s="208"/>
      <c r="AP722" s="208"/>
      <c r="AQ722" s="208"/>
      <c r="AR722" s="208"/>
      <c r="AS722" s="208"/>
      <c r="AT722" s="208"/>
      <c r="AU722" s="208"/>
      <c r="AV722" s="208"/>
      <c r="AW722" s="208"/>
      <c r="AX722" s="208"/>
      <c r="AY722" s="208"/>
      <c r="AZ722" s="209"/>
      <c r="BA722" s="208"/>
      <c r="BB722" s="208"/>
      <c r="BC722" s="208"/>
      <c r="BD722" s="210"/>
      <c r="BE722" s="208"/>
      <c r="BF722" s="208"/>
      <c r="BG722" s="208"/>
      <c r="BH722" s="208"/>
      <c r="BI722" s="208"/>
      <c r="BJ722" s="208"/>
      <c r="BK722" s="208"/>
      <c r="BL722" s="208"/>
      <c r="BM722" s="208"/>
      <c r="BN722" s="208"/>
      <c r="BO722" s="208"/>
      <c r="BP722" s="208"/>
      <c r="BQ722" s="208"/>
      <c r="BR722" s="208"/>
      <c r="BS722" s="208"/>
      <c r="BT722" s="208"/>
      <c r="BU722" s="208"/>
      <c r="BV722" s="208"/>
      <c r="BW722" s="208"/>
      <c r="BX722" s="208"/>
      <c r="BY722" s="208"/>
    </row>
    <row r="723" spans="1:77">
      <c r="A723" s="227"/>
      <c r="B723" s="208"/>
      <c r="C723" s="248"/>
      <c r="D723" s="248"/>
      <c r="E723" s="208"/>
      <c r="F723" s="208"/>
      <c r="G723" s="208"/>
      <c r="H723" s="208"/>
      <c r="I723" s="208"/>
      <c r="J723" s="208"/>
      <c r="K723" s="208"/>
      <c r="L723" s="208"/>
      <c r="M723" s="208"/>
      <c r="N723" s="208"/>
      <c r="O723" s="208"/>
      <c r="P723" s="208"/>
      <c r="Q723" s="208"/>
      <c r="R723" s="208"/>
      <c r="S723" s="208"/>
      <c r="T723" s="208"/>
      <c r="U723" s="208"/>
      <c r="V723" s="208"/>
      <c r="W723" s="208"/>
      <c r="X723" s="208"/>
      <c r="Y723" s="208"/>
      <c r="Z723" s="208"/>
      <c r="AA723" s="208"/>
      <c r="AB723" s="208"/>
      <c r="AC723" s="208"/>
      <c r="AD723" s="208"/>
      <c r="AE723" s="208"/>
      <c r="AF723" s="208"/>
      <c r="AG723" s="208"/>
      <c r="AH723" s="208"/>
      <c r="AI723" s="208"/>
      <c r="AJ723" s="208"/>
      <c r="AK723" s="208"/>
      <c r="AL723" s="208"/>
      <c r="AM723" s="208"/>
      <c r="AN723" s="208"/>
      <c r="AO723" s="208"/>
      <c r="AP723" s="208"/>
      <c r="AQ723" s="208"/>
      <c r="AR723" s="208"/>
      <c r="AS723" s="208"/>
      <c r="AT723" s="208"/>
      <c r="AU723" s="208"/>
      <c r="AV723" s="208"/>
      <c r="AW723" s="208"/>
      <c r="AX723" s="208"/>
      <c r="AY723" s="208"/>
      <c r="AZ723" s="209"/>
      <c r="BA723" s="208"/>
      <c r="BB723" s="208"/>
      <c r="BC723" s="208"/>
      <c r="BD723" s="210"/>
      <c r="BE723" s="208"/>
      <c r="BF723" s="208"/>
      <c r="BG723" s="208"/>
      <c r="BH723" s="208"/>
      <c r="BI723" s="208"/>
      <c r="BJ723" s="208"/>
      <c r="BK723" s="208"/>
      <c r="BL723" s="208"/>
      <c r="BM723" s="208"/>
      <c r="BN723" s="208"/>
      <c r="BO723" s="208"/>
      <c r="BP723" s="208"/>
      <c r="BQ723" s="208"/>
      <c r="BR723" s="208"/>
      <c r="BS723" s="208"/>
      <c r="BT723" s="208"/>
      <c r="BU723" s="208"/>
      <c r="BV723" s="208"/>
      <c r="BW723" s="208"/>
      <c r="BX723" s="208"/>
      <c r="BY723" s="208"/>
    </row>
    <row r="724" spans="1:77">
      <c r="A724" s="227"/>
      <c r="B724" s="208"/>
      <c r="C724" s="248"/>
      <c r="D724" s="248"/>
      <c r="E724" s="208"/>
      <c r="F724" s="208"/>
      <c r="G724" s="208"/>
      <c r="H724" s="208"/>
      <c r="I724" s="208"/>
      <c r="J724" s="208"/>
      <c r="K724" s="208"/>
      <c r="L724" s="208"/>
      <c r="M724" s="208"/>
      <c r="N724" s="208"/>
      <c r="O724" s="208"/>
      <c r="P724" s="208"/>
      <c r="Q724" s="208"/>
      <c r="R724" s="208"/>
      <c r="S724" s="208"/>
      <c r="T724" s="208"/>
      <c r="U724" s="208"/>
      <c r="V724" s="208"/>
      <c r="W724" s="208"/>
      <c r="X724" s="208"/>
      <c r="Y724" s="208"/>
      <c r="Z724" s="208"/>
      <c r="AA724" s="208"/>
      <c r="AB724" s="208"/>
      <c r="AC724" s="208"/>
      <c r="AD724" s="208"/>
      <c r="AE724" s="208"/>
      <c r="AF724" s="208"/>
      <c r="AG724" s="208"/>
      <c r="AH724" s="208"/>
      <c r="AI724" s="208"/>
      <c r="AJ724" s="208"/>
      <c r="AK724" s="208"/>
      <c r="AL724" s="208"/>
      <c r="AM724" s="208"/>
      <c r="AN724" s="208"/>
      <c r="AO724" s="208"/>
      <c r="AP724" s="208"/>
      <c r="AQ724" s="208"/>
      <c r="AR724" s="208"/>
      <c r="AS724" s="208"/>
      <c r="AT724" s="208"/>
      <c r="AU724" s="208"/>
      <c r="AV724" s="208"/>
      <c r="AW724" s="208"/>
      <c r="AX724" s="208"/>
      <c r="AY724" s="208"/>
      <c r="AZ724" s="209"/>
      <c r="BA724" s="208"/>
      <c r="BB724" s="208"/>
      <c r="BC724" s="208"/>
      <c r="BD724" s="210"/>
      <c r="BE724" s="208"/>
      <c r="BF724" s="208"/>
      <c r="BG724" s="208"/>
      <c r="BH724" s="208"/>
      <c r="BI724" s="208"/>
      <c r="BJ724" s="208"/>
      <c r="BK724" s="208"/>
      <c r="BL724" s="208"/>
      <c r="BM724" s="208"/>
      <c r="BN724" s="208"/>
      <c r="BO724" s="208"/>
      <c r="BP724" s="208"/>
      <c r="BQ724" s="208"/>
      <c r="BR724" s="208"/>
      <c r="BS724" s="208"/>
      <c r="BT724" s="208"/>
      <c r="BU724" s="208"/>
      <c r="BV724" s="208"/>
      <c r="BW724" s="208"/>
      <c r="BX724" s="208"/>
      <c r="BY724" s="208"/>
    </row>
    <row r="725" spans="1:77">
      <c r="A725" s="227"/>
      <c r="B725" s="208"/>
      <c r="C725" s="248"/>
      <c r="D725" s="248"/>
      <c r="E725" s="208"/>
      <c r="F725" s="208"/>
      <c r="G725" s="208"/>
      <c r="H725" s="208"/>
      <c r="I725" s="208"/>
      <c r="J725" s="208"/>
      <c r="K725" s="208"/>
      <c r="L725" s="208"/>
      <c r="M725" s="208"/>
      <c r="N725" s="208"/>
      <c r="O725" s="208"/>
      <c r="P725" s="208"/>
      <c r="Q725" s="208"/>
      <c r="R725" s="208"/>
      <c r="S725" s="208"/>
      <c r="T725" s="208"/>
      <c r="U725" s="208"/>
      <c r="V725" s="208"/>
      <c r="W725" s="208"/>
      <c r="X725" s="208"/>
      <c r="Y725" s="208"/>
      <c r="Z725" s="208"/>
      <c r="AA725" s="208"/>
      <c r="AB725" s="208"/>
      <c r="AC725" s="208"/>
      <c r="AD725" s="208"/>
      <c r="AE725" s="208"/>
      <c r="AF725" s="208"/>
      <c r="AG725" s="208"/>
      <c r="AH725" s="208"/>
      <c r="AI725" s="208"/>
      <c r="AJ725" s="208"/>
      <c r="AK725" s="208"/>
      <c r="AL725" s="208"/>
      <c r="AM725" s="208"/>
      <c r="AN725" s="208"/>
      <c r="AO725" s="208"/>
      <c r="AP725" s="208"/>
      <c r="AQ725" s="208"/>
      <c r="AR725" s="208"/>
      <c r="AS725" s="208"/>
      <c r="AT725" s="208"/>
      <c r="AU725" s="208"/>
      <c r="AV725" s="208"/>
      <c r="AW725" s="208"/>
      <c r="AX725" s="208"/>
      <c r="AY725" s="208"/>
      <c r="AZ725" s="209"/>
      <c r="BA725" s="208"/>
      <c r="BB725" s="208"/>
      <c r="BC725" s="208"/>
      <c r="BD725" s="210"/>
      <c r="BE725" s="208"/>
      <c r="BF725" s="208"/>
      <c r="BG725" s="208"/>
      <c r="BH725" s="208"/>
      <c r="BI725" s="208"/>
      <c r="BJ725" s="208"/>
      <c r="BK725" s="208"/>
      <c r="BL725" s="208"/>
      <c r="BM725" s="208"/>
      <c r="BN725" s="208"/>
      <c r="BO725" s="208"/>
      <c r="BP725" s="208"/>
      <c r="BQ725" s="208"/>
      <c r="BR725" s="208"/>
      <c r="BS725" s="208"/>
      <c r="BT725" s="208"/>
      <c r="BU725" s="208"/>
      <c r="BV725" s="208"/>
      <c r="BW725" s="208"/>
      <c r="BX725" s="208"/>
      <c r="BY725" s="208"/>
    </row>
    <row r="726" spans="1:77">
      <c r="A726" s="227"/>
      <c r="B726" s="208"/>
      <c r="C726" s="248"/>
      <c r="D726" s="248"/>
      <c r="E726" s="208"/>
      <c r="F726" s="208"/>
      <c r="G726" s="208"/>
      <c r="H726" s="208"/>
      <c r="I726" s="208"/>
      <c r="J726" s="208"/>
      <c r="K726" s="208"/>
      <c r="L726" s="208"/>
      <c r="M726" s="208"/>
      <c r="N726" s="208"/>
      <c r="O726" s="208"/>
      <c r="P726" s="208"/>
      <c r="Q726" s="208"/>
      <c r="R726" s="208"/>
      <c r="S726" s="208"/>
      <c r="T726" s="208"/>
      <c r="U726" s="208"/>
      <c r="V726" s="208"/>
      <c r="W726" s="208"/>
      <c r="X726" s="208"/>
      <c r="Y726" s="208"/>
      <c r="Z726" s="208"/>
      <c r="AA726" s="208"/>
      <c r="AB726" s="208"/>
      <c r="AC726" s="208"/>
      <c r="AD726" s="208"/>
      <c r="AE726" s="208"/>
      <c r="AF726" s="208"/>
      <c r="AG726" s="208"/>
      <c r="AH726" s="208"/>
      <c r="AI726" s="208"/>
      <c r="AJ726" s="208"/>
      <c r="AK726" s="208"/>
      <c r="AL726" s="208"/>
      <c r="AM726" s="208"/>
      <c r="AN726" s="208"/>
      <c r="AO726" s="208"/>
      <c r="AP726" s="208"/>
      <c r="AQ726" s="208"/>
      <c r="AR726" s="208"/>
      <c r="AS726" s="208"/>
      <c r="AT726" s="208"/>
      <c r="AU726" s="208"/>
      <c r="AV726" s="208"/>
      <c r="AW726" s="208"/>
      <c r="AX726" s="208"/>
      <c r="AY726" s="208"/>
      <c r="AZ726" s="209"/>
      <c r="BA726" s="208"/>
      <c r="BB726" s="208"/>
      <c r="BC726" s="208"/>
      <c r="BD726" s="210"/>
      <c r="BE726" s="208"/>
      <c r="BF726" s="208"/>
      <c r="BG726" s="208"/>
      <c r="BH726" s="208"/>
      <c r="BI726" s="208"/>
      <c r="BJ726" s="208"/>
      <c r="BK726" s="208"/>
      <c r="BL726" s="208"/>
      <c r="BM726" s="208"/>
      <c r="BN726" s="208"/>
      <c r="BO726" s="208"/>
      <c r="BP726" s="208"/>
      <c r="BQ726" s="208"/>
      <c r="BR726" s="208"/>
      <c r="BS726" s="208"/>
      <c r="BT726" s="208"/>
      <c r="BU726" s="208"/>
      <c r="BV726" s="208"/>
      <c r="BW726" s="208"/>
      <c r="BX726" s="208"/>
      <c r="BY726" s="208"/>
    </row>
    <row r="727" spans="1:77">
      <c r="A727" s="227"/>
      <c r="B727" s="208"/>
      <c r="C727" s="248"/>
      <c r="D727" s="248"/>
      <c r="E727" s="208"/>
      <c r="F727" s="208"/>
      <c r="G727" s="208"/>
      <c r="H727" s="208"/>
      <c r="I727" s="208"/>
      <c r="J727" s="208"/>
      <c r="K727" s="208"/>
      <c r="L727" s="208"/>
      <c r="M727" s="208"/>
      <c r="N727" s="208"/>
      <c r="O727" s="208"/>
      <c r="P727" s="208"/>
      <c r="Q727" s="208"/>
      <c r="R727" s="208"/>
      <c r="S727" s="208"/>
      <c r="T727" s="208"/>
      <c r="U727" s="208"/>
      <c r="V727" s="208"/>
      <c r="W727" s="208"/>
      <c r="X727" s="208"/>
      <c r="Y727" s="208"/>
      <c r="Z727" s="208"/>
      <c r="AA727" s="208"/>
      <c r="AB727" s="208"/>
      <c r="AC727" s="208"/>
      <c r="AD727" s="208"/>
      <c r="AE727" s="208"/>
      <c r="AF727" s="208"/>
      <c r="AG727" s="208"/>
      <c r="AH727" s="208"/>
      <c r="AI727" s="208"/>
      <c r="AJ727" s="208"/>
      <c r="AK727" s="208"/>
      <c r="AL727" s="208"/>
      <c r="AM727" s="208"/>
      <c r="AN727" s="208"/>
      <c r="AO727" s="208"/>
      <c r="AP727" s="208"/>
      <c r="AQ727" s="208"/>
      <c r="AR727" s="208"/>
      <c r="AS727" s="208"/>
      <c r="AT727" s="208"/>
      <c r="AU727" s="208"/>
      <c r="AV727" s="208"/>
      <c r="AW727" s="208"/>
      <c r="AX727" s="208"/>
      <c r="AY727" s="208"/>
      <c r="AZ727" s="209"/>
      <c r="BA727" s="208"/>
      <c r="BB727" s="208"/>
      <c r="BC727" s="208"/>
      <c r="BD727" s="210"/>
      <c r="BE727" s="208"/>
      <c r="BF727" s="208"/>
      <c r="BG727" s="208"/>
      <c r="BH727" s="208"/>
      <c r="BI727" s="208"/>
      <c r="BJ727" s="208"/>
      <c r="BK727" s="208"/>
      <c r="BL727" s="208"/>
      <c r="BM727" s="208"/>
      <c r="BN727" s="208"/>
      <c r="BO727" s="208"/>
      <c r="BP727" s="208"/>
      <c r="BQ727" s="208"/>
      <c r="BR727" s="208"/>
      <c r="BS727" s="208"/>
      <c r="BT727" s="208"/>
      <c r="BU727" s="208"/>
      <c r="BV727" s="208"/>
      <c r="BW727" s="208"/>
      <c r="BX727" s="208"/>
      <c r="BY727" s="208"/>
    </row>
    <row r="728" spans="1:77">
      <c r="A728" s="227"/>
      <c r="B728" s="208"/>
      <c r="C728" s="248"/>
      <c r="D728" s="248"/>
      <c r="E728" s="208"/>
      <c r="F728" s="208"/>
      <c r="G728" s="208"/>
      <c r="H728" s="208"/>
      <c r="I728" s="208"/>
      <c r="J728" s="208"/>
      <c r="K728" s="208"/>
      <c r="L728" s="208"/>
      <c r="M728" s="208"/>
      <c r="N728" s="208"/>
      <c r="O728" s="208"/>
      <c r="P728" s="208"/>
      <c r="Q728" s="208"/>
      <c r="R728" s="208"/>
      <c r="S728" s="208"/>
      <c r="T728" s="208"/>
      <c r="U728" s="208"/>
      <c r="V728" s="208"/>
      <c r="W728" s="208"/>
      <c r="X728" s="208"/>
      <c r="Y728" s="208"/>
      <c r="Z728" s="208"/>
      <c r="AA728" s="208"/>
      <c r="AB728" s="208"/>
      <c r="AC728" s="208"/>
      <c r="AD728" s="208"/>
      <c r="AE728" s="208"/>
      <c r="AF728" s="208"/>
      <c r="AG728" s="208"/>
      <c r="AH728" s="208"/>
      <c r="AI728" s="208"/>
      <c r="AJ728" s="208"/>
      <c r="AK728" s="208"/>
      <c r="AL728" s="208"/>
      <c r="AM728" s="208"/>
      <c r="AN728" s="208"/>
      <c r="AO728" s="208"/>
      <c r="AP728" s="208"/>
      <c r="AQ728" s="208"/>
      <c r="AR728" s="208"/>
      <c r="AS728" s="208"/>
      <c r="AT728" s="208"/>
      <c r="AU728" s="208"/>
      <c r="AV728" s="208"/>
      <c r="AW728" s="208"/>
      <c r="AX728" s="208"/>
      <c r="AY728" s="208"/>
      <c r="AZ728" s="209"/>
      <c r="BA728" s="208"/>
      <c r="BB728" s="208"/>
      <c r="BC728" s="208"/>
      <c r="BD728" s="210"/>
      <c r="BE728" s="208"/>
      <c r="BF728" s="208"/>
      <c r="BG728" s="208"/>
      <c r="BH728" s="208"/>
      <c r="BI728" s="208"/>
      <c r="BJ728" s="208"/>
      <c r="BK728" s="208"/>
      <c r="BL728" s="208"/>
      <c r="BM728" s="208"/>
      <c r="BN728" s="208"/>
      <c r="BO728" s="208"/>
      <c r="BP728" s="208"/>
      <c r="BQ728" s="208"/>
      <c r="BR728" s="208"/>
      <c r="BS728" s="208"/>
      <c r="BT728" s="208"/>
      <c r="BU728" s="208"/>
      <c r="BV728" s="208"/>
      <c r="BW728" s="208"/>
      <c r="BX728" s="208"/>
      <c r="BY728" s="208"/>
    </row>
    <row r="729" spans="1:77">
      <c r="A729" s="227"/>
      <c r="B729" s="208"/>
      <c r="C729" s="248"/>
      <c r="D729" s="248"/>
      <c r="E729" s="208"/>
      <c r="F729" s="208"/>
      <c r="G729" s="208"/>
      <c r="H729" s="208"/>
      <c r="I729" s="208"/>
      <c r="J729" s="208"/>
      <c r="K729" s="208"/>
      <c r="L729" s="208"/>
      <c r="M729" s="208"/>
      <c r="N729" s="208"/>
      <c r="O729" s="208"/>
      <c r="P729" s="208"/>
      <c r="Q729" s="208"/>
      <c r="R729" s="208"/>
      <c r="S729" s="208"/>
      <c r="T729" s="208"/>
      <c r="U729" s="208"/>
      <c r="V729" s="208"/>
      <c r="W729" s="208"/>
      <c r="X729" s="208"/>
      <c r="Y729" s="208"/>
      <c r="Z729" s="208"/>
      <c r="AA729" s="208"/>
      <c r="AB729" s="208"/>
      <c r="AC729" s="208"/>
      <c r="AD729" s="208"/>
      <c r="AE729" s="208"/>
      <c r="AF729" s="208"/>
      <c r="AG729" s="208"/>
      <c r="AH729" s="208"/>
      <c r="AI729" s="208"/>
      <c r="AJ729" s="208"/>
      <c r="AK729" s="208"/>
      <c r="AL729" s="208"/>
      <c r="AM729" s="208"/>
      <c r="AN729" s="208"/>
      <c r="AO729" s="208"/>
      <c r="AP729" s="208"/>
      <c r="AQ729" s="208"/>
      <c r="AR729" s="208"/>
      <c r="AS729" s="208"/>
      <c r="AT729" s="208"/>
      <c r="AU729" s="208"/>
      <c r="AV729" s="208"/>
      <c r="AW729" s="208"/>
      <c r="AX729" s="208"/>
      <c r="AY729" s="208"/>
      <c r="AZ729" s="209"/>
      <c r="BA729" s="208"/>
      <c r="BB729" s="208"/>
      <c r="BC729" s="208"/>
      <c r="BD729" s="210"/>
      <c r="BE729" s="208"/>
      <c r="BF729" s="208"/>
      <c r="BG729" s="208"/>
      <c r="BH729" s="208"/>
      <c r="BI729" s="208"/>
      <c r="BJ729" s="208"/>
      <c r="BK729" s="208"/>
      <c r="BL729" s="208"/>
      <c r="BM729" s="208"/>
      <c r="BN729" s="208"/>
      <c r="BO729" s="208"/>
      <c r="BP729" s="208"/>
      <c r="BQ729" s="208"/>
      <c r="BR729" s="208"/>
      <c r="BS729" s="208"/>
      <c r="BT729" s="208"/>
      <c r="BU729" s="208"/>
      <c r="BV729" s="208"/>
      <c r="BW729" s="208"/>
      <c r="BX729" s="208"/>
      <c r="BY729" s="208"/>
    </row>
    <row r="730" spans="1:77">
      <c r="A730" s="227"/>
      <c r="B730" s="208"/>
      <c r="C730" s="248"/>
      <c r="D730" s="248"/>
      <c r="E730" s="208"/>
      <c r="F730" s="208"/>
      <c r="G730" s="208"/>
      <c r="H730" s="208"/>
      <c r="I730" s="208"/>
      <c r="J730" s="208"/>
      <c r="K730" s="208"/>
      <c r="L730" s="208"/>
      <c r="M730" s="208"/>
      <c r="N730" s="208"/>
      <c r="O730" s="208"/>
      <c r="P730" s="208"/>
      <c r="Q730" s="208"/>
      <c r="R730" s="208"/>
      <c r="S730" s="208"/>
      <c r="T730" s="208"/>
      <c r="U730" s="208"/>
      <c r="V730" s="208"/>
      <c r="W730" s="208"/>
      <c r="X730" s="208"/>
      <c r="Y730" s="208"/>
      <c r="Z730" s="208"/>
      <c r="AA730" s="208"/>
      <c r="AB730" s="208"/>
      <c r="AC730" s="208"/>
      <c r="AD730" s="208"/>
      <c r="AE730" s="208"/>
      <c r="AF730" s="208"/>
      <c r="AG730" s="208"/>
      <c r="AH730" s="208"/>
      <c r="AI730" s="208"/>
      <c r="AJ730" s="208"/>
      <c r="AK730" s="208"/>
      <c r="AL730" s="208"/>
      <c r="AM730" s="208"/>
      <c r="AN730" s="208"/>
      <c r="AO730" s="208"/>
      <c r="AP730" s="208"/>
      <c r="AQ730" s="208"/>
      <c r="AR730" s="208"/>
      <c r="AS730" s="208"/>
      <c r="AT730" s="208"/>
      <c r="AU730" s="208"/>
      <c r="AV730" s="208"/>
      <c r="AW730" s="208"/>
      <c r="AX730" s="208"/>
      <c r="AY730" s="208"/>
      <c r="AZ730" s="209"/>
      <c r="BA730" s="208"/>
      <c r="BB730" s="208"/>
      <c r="BC730" s="208"/>
      <c r="BD730" s="210"/>
      <c r="BE730" s="208"/>
      <c r="BF730" s="208"/>
      <c r="BG730" s="208"/>
      <c r="BH730" s="208"/>
      <c r="BI730" s="208"/>
      <c r="BJ730" s="208"/>
      <c r="BK730" s="208"/>
      <c r="BL730" s="208"/>
      <c r="BM730" s="208"/>
      <c r="BN730" s="208"/>
      <c r="BO730" s="208"/>
      <c r="BP730" s="208"/>
      <c r="BQ730" s="208"/>
      <c r="BR730" s="208"/>
      <c r="BS730" s="208"/>
      <c r="BT730" s="208"/>
      <c r="BU730" s="208"/>
      <c r="BV730" s="208"/>
      <c r="BW730" s="208"/>
      <c r="BX730" s="208"/>
      <c r="BY730" s="208"/>
    </row>
    <row r="731" spans="1:77">
      <c r="A731" s="227"/>
      <c r="B731" s="208"/>
      <c r="C731" s="248"/>
      <c r="D731" s="248"/>
      <c r="E731" s="208"/>
      <c r="F731" s="208"/>
      <c r="G731" s="208"/>
      <c r="H731" s="208"/>
      <c r="I731" s="208"/>
      <c r="J731" s="208"/>
      <c r="K731" s="208"/>
      <c r="L731" s="208"/>
      <c r="M731" s="208"/>
      <c r="N731" s="208"/>
      <c r="O731" s="208"/>
      <c r="P731" s="208"/>
      <c r="Q731" s="208"/>
      <c r="R731" s="208"/>
      <c r="S731" s="208"/>
      <c r="T731" s="208"/>
      <c r="U731" s="208"/>
      <c r="V731" s="208"/>
      <c r="W731" s="208"/>
      <c r="X731" s="208"/>
      <c r="Y731" s="208"/>
      <c r="Z731" s="208"/>
      <c r="AA731" s="208"/>
      <c r="AB731" s="208"/>
      <c r="AC731" s="208"/>
      <c r="AD731" s="208"/>
      <c r="AE731" s="208"/>
      <c r="AF731" s="208"/>
      <c r="AG731" s="208"/>
      <c r="AH731" s="208"/>
      <c r="AI731" s="208"/>
      <c r="AJ731" s="208"/>
      <c r="AK731" s="208"/>
      <c r="AL731" s="208"/>
      <c r="AM731" s="208"/>
      <c r="AN731" s="208"/>
      <c r="AO731" s="208"/>
      <c r="AP731" s="208"/>
      <c r="AQ731" s="208"/>
      <c r="AR731" s="208"/>
      <c r="AS731" s="208"/>
      <c r="AT731" s="208"/>
      <c r="AU731" s="208"/>
      <c r="AV731" s="208"/>
      <c r="AW731" s="208"/>
      <c r="AX731" s="208"/>
      <c r="AY731" s="208"/>
      <c r="AZ731" s="209"/>
      <c r="BA731" s="208"/>
      <c r="BB731" s="208"/>
      <c r="BC731" s="208"/>
      <c r="BD731" s="210"/>
      <c r="BE731" s="208"/>
      <c r="BF731" s="208"/>
      <c r="BG731" s="208"/>
      <c r="BH731" s="208"/>
      <c r="BI731" s="208"/>
      <c r="BJ731" s="208"/>
      <c r="BK731" s="208"/>
      <c r="BL731" s="208"/>
      <c r="BM731" s="208"/>
      <c r="BN731" s="208"/>
      <c r="BO731" s="208"/>
      <c r="BP731" s="208"/>
      <c r="BQ731" s="208"/>
      <c r="BR731" s="208"/>
      <c r="BS731" s="208"/>
      <c r="BT731" s="208"/>
      <c r="BU731" s="208"/>
      <c r="BV731" s="208"/>
      <c r="BW731" s="208"/>
      <c r="BX731" s="208"/>
      <c r="BY731" s="208"/>
    </row>
    <row r="732" spans="1:77">
      <c r="A732" s="227"/>
      <c r="B732" s="208"/>
      <c r="C732" s="248"/>
      <c r="D732" s="248"/>
      <c r="E732" s="208"/>
      <c r="F732" s="208"/>
      <c r="G732" s="208"/>
      <c r="H732" s="208"/>
      <c r="I732" s="208"/>
      <c r="J732" s="208"/>
      <c r="K732" s="208"/>
      <c r="L732" s="208"/>
      <c r="M732" s="208"/>
      <c r="N732" s="208"/>
      <c r="O732" s="208"/>
      <c r="P732" s="208"/>
      <c r="Q732" s="208"/>
      <c r="R732" s="208"/>
      <c r="S732" s="208"/>
      <c r="T732" s="208"/>
      <c r="U732" s="208"/>
      <c r="V732" s="208"/>
      <c r="W732" s="208"/>
      <c r="X732" s="208"/>
      <c r="Y732" s="208"/>
      <c r="Z732" s="208"/>
      <c r="AA732" s="208"/>
      <c r="AB732" s="208"/>
      <c r="AC732" s="208"/>
      <c r="AD732" s="208"/>
      <c r="AE732" s="208"/>
      <c r="AF732" s="208"/>
      <c r="AG732" s="208"/>
      <c r="AH732" s="208"/>
      <c r="AI732" s="208"/>
      <c r="AJ732" s="208"/>
      <c r="AK732" s="208"/>
      <c r="AL732" s="208"/>
      <c r="AM732" s="208"/>
      <c r="AN732" s="208"/>
      <c r="AO732" s="208"/>
      <c r="AP732" s="208"/>
      <c r="AQ732" s="208"/>
      <c r="AR732" s="208"/>
      <c r="AS732" s="208"/>
      <c r="AT732" s="208"/>
      <c r="AU732" s="208"/>
      <c r="AV732" s="208"/>
      <c r="AW732" s="208"/>
      <c r="AX732" s="208"/>
      <c r="AY732" s="208"/>
      <c r="AZ732" s="209"/>
      <c r="BA732" s="208"/>
      <c r="BB732" s="208"/>
      <c r="BC732" s="208"/>
      <c r="BD732" s="210"/>
      <c r="BE732" s="208"/>
      <c r="BF732" s="208"/>
      <c r="BG732" s="208"/>
      <c r="BH732" s="208"/>
      <c r="BI732" s="208"/>
      <c r="BJ732" s="208"/>
      <c r="BK732" s="208"/>
      <c r="BL732" s="208"/>
      <c r="BM732" s="208"/>
      <c r="BN732" s="208"/>
      <c r="BO732" s="208"/>
      <c r="BP732" s="208"/>
      <c r="BQ732" s="208"/>
      <c r="BR732" s="208"/>
      <c r="BS732" s="208"/>
      <c r="BT732" s="208"/>
      <c r="BU732" s="208"/>
      <c r="BV732" s="208"/>
      <c r="BW732" s="208"/>
      <c r="BX732" s="208"/>
      <c r="BY732" s="208"/>
    </row>
    <row r="733" spans="1:77">
      <c r="A733" s="227"/>
      <c r="B733" s="208"/>
      <c r="C733" s="248"/>
      <c r="D733" s="248"/>
      <c r="E733" s="208"/>
      <c r="F733" s="208"/>
      <c r="G733" s="208"/>
      <c r="H733" s="208"/>
      <c r="I733" s="208"/>
      <c r="J733" s="208"/>
      <c r="K733" s="208"/>
      <c r="L733" s="208"/>
      <c r="M733" s="208"/>
      <c r="N733" s="208"/>
      <c r="O733" s="208"/>
      <c r="P733" s="208"/>
      <c r="Q733" s="208"/>
      <c r="R733" s="208"/>
      <c r="S733" s="208"/>
      <c r="T733" s="208"/>
      <c r="U733" s="208"/>
      <c r="V733" s="208"/>
      <c r="W733" s="208"/>
      <c r="X733" s="208"/>
      <c r="Y733" s="208"/>
      <c r="Z733" s="208"/>
      <c r="AA733" s="208"/>
      <c r="AB733" s="208"/>
      <c r="AC733" s="208"/>
      <c r="AD733" s="208"/>
      <c r="AE733" s="208"/>
      <c r="AF733" s="208"/>
      <c r="AG733" s="208"/>
      <c r="AH733" s="208"/>
      <c r="AI733" s="208"/>
      <c r="AJ733" s="208"/>
      <c r="AK733" s="208"/>
      <c r="AL733" s="208"/>
      <c r="AM733" s="208"/>
      <c r="AN733" s="208"/>
      <c r="AO733" s="208"/>
      <c r="AP733" s="208"/>
      <c r="AQ733" s="208"/>
      <c r="AR733" s="208"/>
      <c r="AS733" s="208"/>
      <c r="AT733" s="208"/>
      <c r="AU733" s="208"/>
      <c r="AV733" s="208"/>
      <c r="AW733" s="208"/>
      <c r="AX733" s="208"/>
      <c r="AY733" s="208"/>
      <c r="AZ733" s="209"/>
      <c r="BA733" s="208"/>
      <c r="BB733" s="208"/>
      <c r="BC733" s="208"/>
      <c r="BD733" s="210"/>
      <c r="BE733" s="208"/>
      <c r="BF733" s="208"/>
      <c r="BG733" s="208"/>
      <c r="BH733" s="208"/>
      <c r="BI733" s="208"/>
      <c r="BJ733" s="208"/>
      <c r="BK733" s="208"/>
      <c r="BL733" s="208"/>
      <c r="BM733" s="208"/>
      <c r="BN733" s="208"/>
      <c r="BO733" s="208"/>
      <c r="BP733" s="208"/>
      <c r="BQ733" s="208"/>
      <c r="BR733" s="208"/>
      <c r="BS733" s="208"/>
      <c r="BT733" s="208"/>
      <c r="BU733" s="208"/>
      <c r="BV733" s="208"/>
      <c r="BW733" s="208"/>
      <c r="BX733" s="208"/>
      <c r="BY733" s="208"/>
    </row>
    <row r="734" spans="1:77">
      <c r="A734" s="227"/>
      <c r="B734" s="208"/>
      <c r="C734" s="248"/>
      <c r="D734" s="248"/>
      <c r="E734" s="208"/>
      <c r="F734" s="208"/>
      <c r="G734" s="208"/>
      <c r="H734" s="208"/>
      <c r="I734" s="208"/>
      <c r="J734" s="208"/>
      <c r="K734" s="208"/>
      <c r="L734" s="208"/>
      <c r="M734" s="208"/>
      <c r="N734" s="208"/>
      <c r="O734" s="208"/>
      <c r="P734" s="208"/>
      <c r="Q734" s="208"/>
      <c r="R734" s="208"/>
      <c r="S734" s="208"/>
      <c r="T734" s="208"/>
      <c r="U734" s="208"/>
      <c r="V734" s="208"/>
      <c r="W734" s="208"/>
      <c r="X734" s="208"/>
      <c r="Y734" s="208"/>
      <c r="Z734" s="208"/>
      <c r="AA734" s="208"/>
      <c r="AB734" s="208"/>
      <c r="AC734" s="208"/>
      <c r="AD734" s="208"/>
      <c r="AE734" s="208"/>
      <c r="AF734" s="208"/>
      <c r="AG734" s="208"/>
      <c r="AH734" s="208"/>
      <c r="AI734" s="208"/>
      <c r="AJ734" s="208"/>
      <c r="AK734" s="208"/>
      <c r="AL734" s="208"/>
      <c r="AM734" s="208"/>
      <c r="AN734" s="208"/>
      <c r="AO734" s="208"/>
      <c r="AP734" s="208"/>
      <c r="AQ734" s="208"/>
      <c r="AR734" s="208"/>
      <c r="AS734" s="208"/>
      <c r="AT734" s="208"/>
      <c r="AU734" s="208"/>
      <c r="AV734" s="208"/>
      <c r="AW734" s="208"/>
      <c r="AX734" s="208"/>
      <c r="AY734" s="208"/>
      <c r="AZ734" s="209"/>
      <c r="BA734" s="208"/>
      <c r="BB734" s="208"/>
      <c r="BC734" s="208"/>
      <c r="BD734" s="210"/>
      <c r="BE734" s="208"/>
      <c r="BF734" s="208"/>
      <c r="BG734" s="208"/>
      <c r="BH734" s="208"/>
      <c r="BI734" s="208"/>
      <c r="BJ734" s="208"/>
      <c r="BK734" s="208"/>
      <c r="BL734" s="208"/>
      <c r="BM734" s="208"/>
      <c r="BN734" s="208"/>
      <c r="BO734" s="208"/>
      <c r="BP734" s="208"/>
      <c r="BQ734" s="208"/>
      <c r="BR734" s="208"/>
      <c r="BS734" s="208"/>
      <c r="BT734" s="208"/>
      <c r="BU734" s="208"/>
      <c r="BV734" s="208"/>
      <c r="BW734" s="208"/>
      <c r="BX734" s="208"/>
      <c r="BY734" s="208"/>
    </row>
    <row r="735" spans="1:77">
      <c r="A735" s="227"/>
      <c r="B735" s="208"/>
      <c r="C735" s="248"/>
      <c r="D735" s="248"/>
      <c r="E735" s="208"/>
      <c r="F735" s="208"/>
      <c r="G735" s="208"/>
      <c r="H735" s="208"/>
      <c r="I735" s="208"/>
      <c r="J735" s="208"/>
      <c r="K735" s="208"/>
      <c r="L735" s="208"/>
      <c r="M735" s="208"/>
      <c r="N735" s="208"/>
      <c r="O735" s="208"/>
      <c r="P735" s="208"/>
      <c r="Q735" s="208"/>
      <c r="R735" s="208"/>
      <c r="S735" s="208"/>
      <c r="T735" s="208"/>
      <c r="U735" s="208"/>
      <c r="V735" s="208"/>
      <c r="W735" s="208"/>
      <c r="X735" s="208"/>
      <c r="Y735" s="208"/>
      <c r="Z735" s="208"/>
      <c r="AA735" s="208"/>
      <c r="AB735" s="208"/>
      <c r="AC735" s="208"/>
      <c r="AD735" s="208"/>
      <c r="AE735" s="208"/>
      <c r="AF735" s="208"/>
      <c r="AG735" s="208"/>
      <c r="AH735" s="208"/>
      <c r="AI735" s="208"/>
      <c r="AJ735" s="208"/>
      <c r="AK735" s="208"/>
      <c r="AL735" s="208"/>
      <c r="AM735" s="208"/>
      <c r="AN735" s="208"/>
      <c r="AO735" s="208"/>
      <c r="AP735" s="208"/>
      <c r="AQ735" s="208"/>
      <c r="AR735" s="208"/>
      <c r="AS735" s="208"/>
      <c r="AT735" s="208"/>
      <c r="AU735" s="208"/>
      <c r="AV735" s="208"/>
      <c r="AW735" s="208"/>
      <c r="AX735" s="208"/>
      <c r="AY735" s="208"/>
      <c r="AZ735" s="209"/>
      <c r="BA735" s="208"/>
      <c r="BB735" s="208"/>
      <c r="BC735" s="208"/>
      <c r="BD735" s="210"/>
      <c r="BE735" s="208"/>
      <c r="BF735" s="208"/>
      <c r="BG735" s="208"/>
      <c r="BH735" s="208"/>
      <c r="BI735" s="208"/>
      <c r="BJ735" s="208"/>
      <c r="BK735" s="208"/>
      <c r="BL735" s="208"/>
      <c r="BM735" s="208"/>
      <c r="BN735" s="208"/>
      <c r="BO735" s="208"/>
      <c r="BP735" s="208"/>
      <c r="BQ735" s="208"/>
      <c r="BR735" s="208"/>
      <c r="BS735" s="208"/>
      <c r="BT735" s="208"/>
      <c r="BU735" s="208"/>
      <c r="BV735" s="208"/>
      <c r="BW735" s="208"/>
      <c r="BX735" s="208"/>
      <c r="BY735" s="208"/>
    </row>
    <row r="736" spans="1:77">
      <c r="A736" s="227"/>
      <c r="B736" s="208"/>
      <c r="C736" s="248"/>
      <c r="D736" s="248"/>
      <c r="E736" s="208"/>
      <c r="F736" s="208"/>
      <c r="G736" s="208"/>
      <c r="H736" s="208"/>
      <c r="I736" s="208"/>
      <c r="J736" s="208"/>
      <c r="K736" s="208"/>
      <c r="L736" s="208"/>
      <c r="M736" s="208"/>
      <c r="N736" s="208"/>
      <c r="O736" s="208"/>
      <c r="P736" s="208"/>
      <c r="Q736" s="208"/>
      <c r="R736" s="208"/>
      <c r="S736" s="208"/>
      <c r="T736" s="208"/>
      <c r="U736" s="208"/>
      <c r="V736" s="208"/>
      <c r="W736" s="208"/>
      <c r="X736" s="208"/>
      <c r="Y736" s="208"/>
      <c r="Z736" s="208"/>
      <c r="AA736" s="208"/>
      <c r="AB736" s="208"/>
      <c r="AC736" s="208"/>
      <c r="AD736" s="208"/>
      <c r="AE736" s="208"/>
      <c r="AF736" s="208"/>
      <c r="AG736" s="208"/>
      <c r="AH736" s="208"/>
      <c r="AI736" s="208"/>
      <c r="AJ736" s="208"/>
      <c r="AK736" s="208"/>
      <c r="AL736" s="208"/>
      <c r="AM736" s="208"/>
      <c r="AN736" s="208"/>
      <c r="AO736" s="208"/>
      <c r="AP736" s="208"/>
      <c r="AQ736" s="208"/>
      <c r="AR736" s="208"/>
      <c r="AS736" s="208"/>
      <c r="AT736" s="208"/>
      <c r="AU736" s="208"/>
      <c r="AV736" s="208"/>
      <c r="AW736" s="208"/>
      <c r="AX736" s="208"/>
      <c r="AY736" s="208"/>
      <c r="AZ736" s="209"/>
      <c r="BA736" s="208"/>
      <c r="BB736" s="208"/>
      <c r="BC736" s="208"/>
      <c r="BD736" s="210"/>
      <c r="BE736" s="208"/>
      <c r="BF736" s="208"/>
      <c r="BG736" s="208"/>
      <c r="BH736" s="208"/>
      <c r="BI736" s="208"/>
      <c r="BJ736" s="208"/>
      <c r="BK736" s="208"/>
      <c r="BL736" s="208"/>
      <c r="BM736" s="208"/>
      <c r="BN736" s="208"/>
      <c r="BO736" s="208"/>
      <c r="BP736" s="208"/>
      <c r="BQ736" s="208"/>
      <c r="BR736" s="208"/>
      <c r="BS736" s="208"/>
      <c r="BT736" s="208"/>
      <c r="BU736" s="208"/>
      <c r="BV736" s="208"/>
      <c r="BW736" s="208"/>
      <c r="BX736" s="208"/>
      <c r="BY736" s="208"/>
    </row>
    <row r="737" spans="1:77">
      <c r="A737" s="227"/>
      <c r="B737" s="208"/>
      <c r="C737" s="248"/>
      <c r="D737" s="248"/>
      <c r="E737" s="208"/>
      <c r="F737" s="208"/>
      <c r="G737" s="208"/>
      <c r="H737" s="208"/>
      <c r="I737" s="208"/>
      <c r="J737" s="208"/>
      <c r="K737" s="208"/>
      <c r="L737" s="208"/>
      <c r="M737" s="208"/>
      <c r="N737" s="208"/>
      <c r="O737" s="208"/>
      <c r="P737" s="208"/>
      <c r="Q737" s="208"/>
      <c r="R737" s="208"/>
      <c r="S737" s="208"/>
      <c r="T737" s="208"/>
      <c r="U737" s="208"/>
      <c r="V737" s="208"/>
      <c r="W737" s="208"/>
      <c r="X737" s="208"/>
      <c r="Y737" s="208"/>
      <c r="Z737" s="208"/>
      <c r="AA737" s="208"/>
      <c r="AB737" s="208"/>
      <c r="AC737" s="208"/>
      <c r="AD737" s="208"/>
      <c r="AE737" s="208"/>
      <c r="AF737" s="208"/>
      <c r="AG737" s="208"/>
      <c r="AH737" s="208"/>
      <c r="AI737" s="208"/>
      <c r="AJ737" s="208"/>
      <c r="AK737" s="208"/>
      <c r="AL737" s="208"/>
      <c r="AM737" s="208"/>
      <c r="AN737" s="208"/>
      <c r="AO737" s="208"/>
      <c r="AP737" s="208"/>
      <c r="AQ737" s="208"/>
      <c r="AR737" s="208"/>
      <c r="AS737" s="208"/>
      <c r="AT737" s="208"/>
      <c r="AU737" s="208"/>
      <c r="AV737" s="208"/>
      <c r="AW737" s="208"/>
      <c r="AX737" s="208"/>
      <c r="AY737" s="208"/>
      <c r="AZ737" s="209"/>
      <c r="BA737" s="208"/>
      <c r="BB737" s="208"/>
      <c r="BC737" s="208"/>
      <c r="BD737" s="210"/>
      <c r="BE737" s="208"/>
      <c r="BF737" s="208"/>
      <c r="BG737" s="208"/>
      <c r="BH737" s="208"/>
      <c r="BI737" s="208"/>
      <c r="BJ737" s="208"/>
      <c r="BK737" s="208"/>
      <c r="BL737" s="208"/>
      <c r="BM737" s="208"/>
      <c r="BN737" s="208"/>
      <c r="BO737" s="208"/>
      <c r="BP737" s="208"/>
      <c r="BQ737" s="208"/>
      <c r="BR737" s="208"/>
      <c r="BS737" s="208"/>
      <c r="BT737" s="208"/>
      <c r="BU737" s="208"/>
      <c r="BV737" s="208"/>
      <c r="BW737" s="208"/>
      <c r="BX737" s="208"/>
      <c r="BY737" s="208"/>
    </row>
    <row r="738" spans="1:77">
      <c r="A738" s="227"/>
      <c r="B738" s="208"/>
      <c r="C738" s="248"/>
      <c r="D738" s="248"/>
      <c r="E738" s="208"/>
      <c r="F738" s="208"/>
      <c r="G738" s="208"/>
      <c r="H738" s="208"/>
      <c r="I738" s="208"/>
      <c r="J738" s="208"/>
      <c r="K738" s="208"/>
      <c r="L738" s="208"/>
      <c r="M738" s="208"/>
      <c r="N738" s="208"/>
      <c r="O738" s="208"/>
      <c r="P738" s="208"/>
      <c r="Q738" s="208"/>
      <c r="R738" s="208"/>
      <c r="S738" s="208"/>
      <c r="T738" s="208"/>
      <c r="U738" s="208"/>
      <c r="V738" s="208"/>
      <c r="W738" s="208"/>
      <c r="X738" s="208"/>
      <c r="Y738" s="208"/>
      <c r="Z738" s="208"/>
      <c r="AA738" s="208"/>
      <c r="AB738" s="208"/>
      <c r="AC738" s="208"/>
      <c r="AD738" s="208"/>
      <c r="AE738" s="208"/>
      <c r="AF738" s="208"/>
      <c r="AG738" s="208"/>
      <c r="AH738" s="208"/>
      <c r="AI738" s="208"/>
      <c r="AJ738" s="208"/>
      <c r="AK738" s="208"/>
      <c r="AL738" s="208"/>
      <c r="AM738" s="208"/>
      <c r="AN738" s="208"/>
      <c r="AO738" s="208"/>
      <c r="AP738" s="208"/>
      <c r="AQ738" s="208"/>
      <c r="AR738" s="208"/>
      <c r="AS738" s="208"/>
      <c r="AT738" s="208"/>
      <c r="AU738" s="208"/>
      <c r="AV738" s="208"/>
      <c r="AW738" s="208"/>
      <c r="AX738" s="208"/>
      <c r="AY738" s="208"/>
      <c r="AZ738" s="209"/>
      <c r="BA738" s="208"/>
      <c r="BB738" s="208"/>
      <c r="BC738" s="208"/>
      <c r="BD738" s="210"/>
      <c r="BE738" s="208"/>
      <c r="BF738" s="208"/>
      <c r="BG738" s="208"/>
      <c r="BH738" s="208"/>
      <c r="BI738" s="208"/>
      <c r="BJ738" s="208"/>
      <c r="BK738" s="208"/>
      <c r="BL738" s="208"/>
      <c r="BM738" s="208"/>
      <c r="BN738" s="208"/>
      <c r="BO738" s="208"/>
      <c r="BP738" s="208"/>
      <c r="BQ738" s="208"/>
      <c r="BR738" s="208"/>
      <c r="BS738" s="208"/>
      <c r="BT738" s="208"/>
      <c r="BU738" s="208"/>
      <c r="BV738" s="208"/>
      <c r="BW738" s="208"/>
      <c r="BX738" s="208"/>
      <c r="BY738" s="208"/>
    </row>
    <row r="739" spans="1:77">
      <c r="A739" s="227"/>
      <c r="B739" s="208"/>
      <c r="C739" s="248"/>
      <c r="D739" s="248"/>
      <c r="E739" s="208"/>
      <c r="F739" s="208"/>
      <c r="G739" s="208"/>
      <c r="H739" s="208"/>
      <c r="I739" s="208"/>
      <c r="J739" s="208"/>
      <c r="K739" s="208"/>
      <c r="L739" s="208"/>
      <c r="M739" s="208"/>
      <c r="N739" s="208"/>
      <c r="O739" s="208"/>
      <c r="P739" s="208"/>
      <c r="Q739" s="208"/>
      <c r="R739" s="208"/>
      <c r="S739" s="208"/>
      <c r="T739" s="208"/>
      <c r="U739" s="208"/>
      <c r="V739" s="208"/>
      <c r="W739" s="208"/>
      <c r="X739" s="208"/>
      <c r="Y739" s="208"/>
      <c r="Z739" s="208"/>
      <c r="AA739" s="208"/>
      <c r="AB739" s="208"/>
      <c r="AC739" s="208"/>
      <c r="AD739" s="208"/>
      <c r="AE739" s="208"/>
      <c r="AF739" s="208"/>
      <c r="AG739" s="208"/>
      <c r="AH739" s="208"/>
      <c r="AI739" s="208"/>
      <c r="AJ739" s="208"/>
      <c r="AK739" s="208"/>
      <c r="AL739" s="208"/>
      <c r="AM739" s="208"/>
      <c r="AN739" s="208"/>
      <c r="AO739" s="208"/>
      <c r="AP739" s="208"/>
      <c r="AQ739" s="208"/>
      <c r="AR739" s="208"/>
      <c r="AS739" s="208"/>
      <c r="AT739" s="208"/>
      <c r="AU739" s="208"/>
      <c r="AV739" s="208"/>
      <c r="AW739" s="208"/>
      <c r="AX739" s="208"/>
      <c r="AY739" s="208"/>
      <c r="AZ739" s="209"/>
      <c r="BA739" s="208"/>
      <c r="BB739" s="208"/>
      <c r="BC739" s="208"/>
      <c r="BD739" s="210"/>
      <c r="BE739" s="208"/>
      <c r="BF739" s="208"/>
      <c r="BG739" s="208"/>
      <c r="BH739" s="208"/>
      <c r="BI739" s="208"/>
      <c r="BJ739" s="208"/>
      <c r="BK739" s="208"/>
      <c r="BL739" s="208"/>
      <c r="BM739" s="208"/>
      <c r="BN739" s="208"/>
      <c r="BO739" s="208"/>
      <c r="BP739" s="208"/>
      <c r="BQ739" s="208"/>
      <c r="BR739" s="208"/>
      <c r="BS739" s="208"/>
      <c r="BT739" s="208"/>
      <c r="BU739" s="208"/>
      <c r="BV739" s="208"/>
      <c r="BW739" s="208"/>
      <c r="BX739" s="208"/>
      <c r="BY739" s="208"/>
    </row>
    <row r="740" spans="1:77">
      <c r="A740" s="227"/>
      <c r="B740" s="208"/>
      <c r="C740" s="248"/>
      <c r="D740" s="248"/>
      <c r="E740" s="208"/>
      <c r="F740" s="208"/>
      <c r="G740" s="208"/>
      <c r="H740" s="208"/>
      <c r="I740" s="208"/>
      <c r="J740" s="208"/>
      <c r="K740" s="208"/>
      <c r="L740" s="208"/>
      <c r="M740" s="208"/>
      <c r="N740" s="208"/>
      <c r="O740" s="208"/>
      <c r="P740" s="208"/>
      <c r="Q740" s="208"/>
      <c r="R740" s="208"/>
      <c r="S740" s="208"/>
      <c r="T740" s="208"/>
      <c r="U740" s="208"/>
      <c r="V740" s="208"/>
      <c r="W740" s="208"/>
      <c r="X740" s="208"/>
      <c r="Y740" s="208"/>
      <c r="Z740" s="208"/>
      <c r="AA740" s="208"/>
      <c r="AB740" s="208"/>
      <c r="AC740" s="208"/>
      <c r="AD740" s="208"/>
      <c r="AE740" s="208"/>
      <c r="AF740" s="208"/>
      <c r="AG740" s="208"/>
      <c r="AH740" s="208"/>
      <c r="AI740" s="208"/>
      <c r="AJ740" s="208"/>
      <c r="AK740" s="208"/>
      <c r="AL740" s="208"/>
      <c r="AM740" s="208"/>
      <c r="AN740" s="208"/>
      <c r="AO740" s="208"/>
      <c r="AP740" s="208"/>
      <c r="AQ740" s="208"/>
      <c r="AR740" s="208"/>
      <c r="AS740" s="208"/>
      <c r="AT740" s="208"/>
      <c r="AU740" s="208"/>
      <c r="AV740" s="208"/>
      <c r="AW740" s="208"/>
      <c r="AX740" s="208"/>
      <c r="AY740" s="208"/>
      <c r="AZ740" s="209"/>
      <c r="BA740" s="208"/>
      <c r="BB740" s="208"/>
      <c r="BC740" s="208"/>
      <c r="BD740" s="210"/>
      <c r="BE740" s="208"/>
      <c r="BF740" s="208"/>
      <c r="BG740" s="208"/>
      <c r="BH740" s="208"/>
      <c r="BI740" s="208"/>
      <c r="BJ740" s="208"/>
      <c r="BK740" s="208"/>
      <c r="BL740" s="208"/>
      <c r="BM740" s="208"/>
      <c r="BN740" s="208"/>
      <c r="BO740" s="208"/>
      <c r="BP740" s="208"/>
      <c r="BQ740" s="208"/>
      <c r="BR740" s="208"/>
      <c r="BS740" s="208"/>
      <c r="BT740" s="208"/>
      <c r="BU740" s="208"/>
      <c r="BV740" s="208"/>
      <c r="BW740" s="208"/>
      <c r="BX740" s="208"/>
      <c r="BY740" s="208"/>
    </row>
    <row r="741" spans="1:77">
      <c r="A741" s="227"/>
      <c r="B741" s="208"/>
      <c r="C741" s="248"/>
      <c r="D741" s="248"/>
      <c r="E741" s="208"/>
      <c r="F741" s="208"/>
      <c r="G741" s="208"/>
      <c r="H741" s="208"/>
      <c r="I741" s="208"/>
      <c r="J741" s="208"/>
      <c r="K741" s="208"/>
      <c r="L741" s="208"/>
      <c r="M741" s="208"/>
      <c r="N741" s="208"/>
      <c r="O741" s="208"/>
      <c r="P741" s="208"/>
      <c r="Q741" s="208"/>
      <c r="R741" s="208"/>
      <c r="S741" s="208"/>
      <c r="T741" s="208"/>
      <c r="U741" s="208"/>
      <c r="V741" s="208"/>
      <c r="W741" s="208"/>
      <c r="X741" s="208"/>
      <c r="Y741" s="208"/>
      <c r="Z741" s="208"/>
      <c r="AA741" s="208"/>
      <c r="AB741" s="208"/>
      <c r="AC741" s="208"/>
      <c r="AD741" s="208"/>
      <c r="AE741" s="208"/>
      <c r="AF741" s="208"/>
      <c r="AG741" s="208"/>
      <c r="AH741" s="208"/>
      <c r="AI741" s="208"/>
      <c r="AJ741" s="208"/>
      <c r="AK741" s="208"/>
      <c r="AL741" s="208"/>
      <c r="AM741" s="208"/>
      <c r="AN741" s="208"/>
      <c r="AO741" s="208"/>
      <c r="AP741" s="208"/>
      <c r="AQ741" s="208"/>
      <c r="AR741" s="208"/>
      <c r="AS741" s="208"/>
      <c r="AT741" s="208"/>
      <c r="AU741" s="208"/>
      <c r="AV741" s="208"/>
      <c r="AW741" s="208"/>
      <c r="AX741" s="208"/>
      <c r="AY741" s="208"/>
      <c r="AZ741" s="209"/>
      <c r="BA741" s="208"/>
      <c r="BB741" s="208"/>
      <c r="BC741" s="208"/>
      <c r="BD741" s="210"/>
      <c r="BE741" s="208"/>
      <c r="BF741" s="208"/>
      <c r="BG741" s="208"/>
      <c r="BH741" s="208"/>
      <c r="BI741" s="208"/>
      <c r="BJ741" s="208"/>
      <c r="BK741" s="208"/>
      <c r="BL741" s="208"/>
      <c r="BM741" s="208"/>
      <c r="BN741" s="208"/>
      <c r="BO741" s="208"/>
      <c r="BP741" s="208"/>
      <c r="BQ741" s="208"/>
      <c r="BR741" s="208"/>
      <c r="BS741" s="208"/>
      <c r="BT741" s="208"/>
      <c r="BU741" s="208"/>
      <c r="BV741" s="208"/>
      <c r="BW741" s="208"/>
      <c r="BX741" s="208"/>
      <c r="BY741" s="208"/>
    </row>
    <row r="742" spans="1:77">
      <c r="A742" s="227"/>
      <c r="B742" s="208"/>
      <c r="C742" s="248"/>
      <c r="D742" s="248"/>
      <c r="E742" s="208"/>
      <c r="F742" s="208"/>
      <c r="G742" s="208"/>
      <c r="H742" s="208"/>
      <c r="I742" s="208"/>
      <c r="J742" s="208"/>
      <c r="K742" s="208"/>
      <c r="L742" s="208"/>
      <c r="M742" s="208"/>
      <c r="N742" s="208"/>
      <c r="O742" s="208"/>
      <c r="P742" s="208"/>
      <c r="Q742" s="208"/>
      <c r="R742" s="208"/>
      <c r="S742" s="208"/>
      <c r="T742" s="208"/>
      <c r="U742" s="208"/>
      <c r="V742" s="208"/>
      <c r="W742" s="208"/>
      <c r="X742" s="208"/>
      <c r="Y742" s="208"/>
      <c r="Z742" s="208"/>
      <c r="AA742" s="208"/>
      <c r="AB742" s="208"/>
      <c r="AC742" s="208"/>
      <c r="AD742" s="208"/>
      <c r="AE742" s="208"/>
      <c r="AF742" s="208"/>
      <c r="AG742" s="208"/>
      <c r="AH742" s="208"/>
      <c r="AI742" s="208"/>
      <c r="AJ742" s="208"/>
      <c r="AK742" s="208"/>
      <c r="AL742" s="208"/>
      <c r="AM742" s="208"/>
      <c r="AN742" s="208"/>
      <c r="AO742" s="208"/>
      <c r="AP742" s="208"/>
      <c r="AQ742" s="208"/>
      <c r="AR742" s="208"/>
      <c r="AS742" s="208"/>
      <c r="AT742" s="208"/>
      <c r="AU742" s="208"/>
      <c r="AV742" s="208"/>
      <c r="AW742" s="208"/>
      <c r="AX742" s="208"/>
      <c r="AY742" s="208"/>
      <c r="AZ742" s="209"/>
      <c r="BA742" s="208"/>
      <c r="BB742" s="208"/>
      <c r="BC742" s="208"/>
      <c r="BD742" s="210"/>
      <c r="BE742" s="208"/>
      <c r="BF742" s="208"/>
      <c r="BG742" s="208"/>
      <c r="BH742" s="208"/>
      <c r="BI742" s="208"/>
      <c r="BJ742" s="208"/>
      <c r="BK742" s="208"/>
      <c r="BL742" s="208"/>
      <c r="BM742" s="208"/>
      <c r="BN742" s="208"/>
      <c r="BO742" s="208"/>
      <c r="BP742" s="208"/>
      <c r="BQ742" s="208"/>
      <c r="BR742" s="208"/>
      <c r="BS742" s="208"/>
      <c r="BT742" s="208"/>
      <c r="BU742" s="208"/>
      <c r="BV742" s="208"/>
      <c r="BW742" s="208"/>
      <c r="BX742" s="208"/>
      <c r="BY742" s="208"/>
    </row>
    <row r="743" spans="1:77">
      <c r="A743" s="227"/>
      <c r="B743" s="208"/>
      <c r="C743" s="248"/>
      <c r="D743" s="248"/>
      <c r="E743" s="208"/>
      <c r="F743" s="208"/>
      <c r="G743" s="208"/>
      <c r="H743" s="208"/>
      <c r="I743" s="208"/>
      <c r="J743" s="208"/>
      <c r="K743" s="208"/>
      <c r="L743" s="208"/>
      <c r="M743" s="208"/>
      <c r="N743" s="208"/>
      <c r="O743" s="208"/>
      <c r="P743" s="208"/>
      <c r="Q743" s="208"/>
      <c r="R743" s="208"/>
      <c r="S743" s="208"/>
      <c r="T743" s="208"/>
      <c r="U743" s="208"/>
      <c r="V743" s="208"/>
      <c r="W743" s="208"/>
      <c r="X743" s="208"/>
      <c r="Y743" s="208"/>
      <c r="Z743" s="208"/>
      <c r="AA743" s="208"/>
      <c r="AB743" s="208"/>
      <c r="AC743" s="208"/>
      <c r="AD743" s="208"/>
      <c r="AE743" s="208"/>
      <c r="AF743" s="208"/>
      <c r="AG743" s="208"/>
      <c r="AH743" s="208"/>
      <c r="AI743" s="208"/>
      <c r="AJ743" s="208"/>
      <c r="AK743" s="208"/>
      <c r="AL743" s="208"/>
      <c r="AM743" s="208"/>
      <c r="AN743" s="208"/>
      <c r="AO743" s="208"/>
      <c r="AP743" s="208"/>
      <c r="AQ743" s="208"/>
      <c r="AR743" s="208"/>
      <c r="AS743" s="208"/>
      <c r="AT743" s="208"/>
      <c r="AU743" s="208"/>
      <c r="AV743" s="208"/>
      <c r="AW743" s="208"/>
      <c r="AX743" s="208"/>
      <c r="AY743" s="208"/>
      <c r="AZ743" s="209"/>
      <c r="BA743" s="208"/>
      <c r="BB743" s="208"/>
      <c r="BC743" s="208"/>
      <c r="BD743" s="210"/>
      <c r="BE743" s="208"/>
      <c r="BF743" s="208"/>
      <c r="BG743" s="208"/>
      <c r="BH743" s="208"/>
      <c r="BI743" s="208"/>
      <c r="BJ743" s="208"/>
      <c r="BK743" s="208"/>
      <c r="BL743" s="208"/>
      <c r="BM743" s="208"/>
      <c r="BN743" s="208"/>
      <c r="BO743" s="208"/>
      <c r="BP743" s="208"/>
      <c r="BQ743" s="208"/>
      <c r="BR743" s="208"/>
      <c r="BS743" s="208"/>
      <c r="BT743" s="208"/>
      <c r="BU743" s="208"/>
      <c r="BV743" s="208"/>
      <c r="BW743" s="208"/>
      <c r="BX743" s="208"/>
      <c r="BY743" s="208"/>
    </row>
    <row r="744" spans="1:77">
      <c r="A744" s="227"/>
      <c r="B744" s="208"/>
      <c r="C744" s="248"/>
      <c r="D744" s="248"/>
      <c r="E744" s="208"/>
      <c r="F744" s="208"/>
      <c r="G744" s="208"/>
      <c r="H744" s="208"/>
      <c r="I744" s="208"/>
      <c r="J744" s="208"/>
      <c r="K744" s="208"/>
      <c r="L744" s="208"/>
      <c r="M744" s="208"/>
      <c r="N744" s="208"/>
      <c r="O744" s="208"/>
      <c r="P744" s="208"/>
      <c r="Q744" s="208"/>
      <c r="R744" s="208"/>
      <c r="S744" s="208"/>
      <c r="T744" s="208"/>
      <c r="U744" s="208"/>
      <c r="V744" s="208"/>
      <c r="W744" s="208"/>
      <c r="X744" s="208"/>
      <c r="Y744" s="208"/>
      <c r="Z744" s="208"/>
      <c r="AA744" s="208"/>
      <c r="AB744" s="208"/>
      <c r="AC744" s="208"/>
      <c r="AD744" s="208"/>
      <c r="AE744" s="208"/>
      <c r="AF744" s="208"/>
      <c r="AG744" s="208"/>
      <c r="AH744" s="208"/>
      <c r="AI744" s="208"/>
      <c r="AJ744" s="208"/>
      <c r="AK744" s="208"/>
      <c r="AL744" s="208"/>
      <c r="AM744" s="208"/>
      <c r="AN744" s="208"/>
      <c r="AO744" s="208"/>
      <c r="AP744" s="208"/>
      <c r="AQ744" s="208"/>
      <c r="AR744" s="208"/>
      <c r="AS744" s="208"/>
      <c r="AT744" s="208"/>
      <c r="AU744" s="208"/>
      <c r="AV744" s="208"/>
      <c r="AW744" s="208"/>
      <c r="AX744" s="208"/>
      <c r="AY744" s="208"/>
      <c r="AZ744" s="209"/>
      <c r="BA744" s="208"/>
      <c r="BB744" s="208"/>
      <c r="BC744" s="208"/>
      <c r="BD744" s="210"/>
      <c r="BE744" s="208"/>
      <c r="BF744" s="208"/>
      <c r="BG744" s="208"/>
      <c r="BH744" s="208"/>
      <c r="BI744" s="208"/>
      <c r="BJ744" s="208"/>
      <c r="BK744" s="208"/>
      <c r="BL744" s="208"/>
      <c r="BM744" s="208"/>
      <c r="BN744" s="208"/>
      <c r="BO744" s="208"/>
      <c r="BP744" s="208"/>
      <c r="BQ744" s="208"/>
      <c r="BR744" s="208"/>
      <c r="BS744" s="208"/>
      <c r="BT744" s="208"/>
      <c r="BU744" s="208"/>
      <c r="BV744" s="208"/>
      <c r="BW744" s="208"/>
      <c r="BX744" s="208"/>
      <c r="BY744" s="208"/>
    </row>
    <row r="745" spans="1:77">
      <c r="A745" s="227"/>
      <c r="B745" s="208"/>
      <c r="C745" s="248"/>
      <c r="D745" s="248"/>
      <c r="E745" s="208"/>
      <c r="F745" s="208"/>
      <c r="G745" s="208"/>
      <c r="H745" s="208"/>
      <c r="I745" s="208"/>
      <c r="J745" s="208"/>
      <c r="K745" s="208"/>
      <c r="L745" s="208"/>
      <c r="M745" s="208"/>
      <c r="N745" s="208"/>
      <c r="O745" s="208"/>
      <c r="P745" s="208"/>
      <c r="Q745" s="208"/>
      <c r="R745" s="208"/>
      <c r="S745" s="208"/>
      <c r="T745" s="208"/>
      <c r="U745" s="208"/>
      <c r="V745" s="208"/>
      <c r="W745" s="208"/>
      <c r="X745" s="208"/>
      <c r="Y745" s="208"/>
      <c r="Z745" s="208"/>
      <c r="AA745" s="208"/>
      <c r="AB745" s="208"/>
      <c r="AC745" s="208"/>
      <c r="AD745" s="208"/>
      <c r="AE745" s="208"/>
      <c r="AF745" s="208"/>
      <c r="AG745" s="208"/>
      <c r="AH745" s="208"/>
      <c r="AI745" s="208"/>
      <c r="AJ745" s="208"/>
      <c r="AK745" s="208"/>
      <c r="AL745" s="208"/>
      <c r="AM745" s="208"/>
      <c r="AN745" s="208"/>
      <c r="AO745" s="208"/>
      <c r="AP745" s="208"/>
      <c r="AQ745" s="208"/>
      <c r="AR745" s="208"/>
      <c r="AS745" s="208"/>
      <c r="AT745" s="208"/>
      <c r="AU745" s="208"/>
      <c r="AV745" s="208"/>
      <c r="AW745" s="208"/>
      <c r="AX745" s="208"/>
      <c r="AY745" s="208"/>
      <c r="AZ745" s="209"/>
      <c r="BA745" s="208"/>
      <c r="BB745" s="208"/>
      <c r="BC745" s="208"/>
      <c r="BD745" s="210"/>
      <c r="BE745" s="208"/>
      <c r="BF745" s="208"/>
      <c r="BG745" s="208"/>
      <c r="BH745" s="208"/>
      <c r="BI745" s="208"/>
      <c r="BJ745" s="208"/>
      <c r="BK745" s="208"/>
      <c r="BL745" s="208"/>
      <c r="BM745" s="208"/>
      <c r="BN745" s="208"/>
      <c r="BO745" s="208"/>
      <c r="BP745" s="208"/>
      <c r="BQ745" s="208"/>
      <c r="BR745" s="208"/>
      <c r="BS745" s="208"/>
      <c r="BT745" s="208"/>
      <c r="BU745" s="208"/>
      <c r="BV745" s="208"/>
      <c r="BW745" s="208"/>
      <c r="BX745" s="208"/>
      <c r="BY745" s="208"/>
    </row>
    <row r="746" spans="1:77">
      <c r="A746" s="227"/>
      <c r="B746" s="208"/>
      <c r="C746" s="248"/>
      <c r="D746" s="248"/>
      <c r="E746" s="208"/>
      <c r="F746" s="208"/>
      <c r="G746" s="208"/>
      <c r="H746" s="208"/>
      <c r="I746" s="208"/>
      <c r="J746" s="208"/>
      <c r="K746" s="208"/>
      <c r="L746" s="208"/>
      <c r="M746" s="208"/>
      <c r="N746" s="208"/>
      <c r="O746" s="208"/>
      <c r="P746" s="208"/>
      <c r="Q746" s="208"/>
      <c r="R746" s="208"/>
      <c r="S746" s="208"/>
      <c r="T746" s="208"/>
      <c r="U746" s="208"/>
      <c r="V746" s="208"/>
      <c r="W746" s="208"/>
      <c r="X746" s="208"/>
      <c r="Y746" s="208"/>
      <c r="Z746" s="208"/>
      <c r="AA746" s="208"/>
      <c r="AB746" s="208"/>
      <c r="AC746" s="208"/>
      <c r="AD746" s="208"/>
      <c r="AE746" s="208"/>
      <c r="AF746" s="208"/>
      <c r="AG746" s="208"/>
      <c r="AH746" s="208"/>
      <c r="AI746" s="208"/>
      <c r="AJ746" s="208"/>
      <c r="AK746" s="208"/>
      <c r="AL746" s="208"/>
      <c r="AM746" s="208"/>
      <c r="AN746" s="208"/>
      <c r="AO746" s="208"/>
      <c r="AP746" s="208"/>
      <c r="AQ746" s="208"/>
      <c r="AR746" s="208"/>
      <c r="AS746" s="208"/>
      <c r="AT746" s="208"/>
      <c r="AU746" s="208"/>
      <c r="AV746" s="208"/>
      <c r="AW746" s="208"/>
      <c r="AX746" s="208"/>
      <c r="AY746" s="208"/>
      <c r="AZ746" s="209"/>
      <c r="BA746" s="208"/>
      <c r="BB746" s="208"/>
      <c r="BC746" s="208"/>
      <c r="BD746" s="210"/>
      <c r="BE746" s="208"/>
      <c r="BF746" s="208"/>
      <c r="BG746" s="208"/>
      <c r="BH746" s="208"/>
      <c r="BI746" s="208"/>
      <c r="BJ746" s="208"/>
      <c r="BK746" s="208"/>
      <c r="BL746" s="208"/>
      <c r="BM746" s="208"/>
      <c r="BN746" s="208"/>
      <c r="BO746" s="208"/>
      <c r="BP746" s="208"/>
      <c r="BQ746" s="208"/>
      <c r="BR746" s="208"/>
      <c r="BS746" s="208"/>
      <c r="BT746" s="208"/>
      <c r="BU746" s="208"/>
      <c r="BV746" s="208"/>
      <c r="BW746" s="208"/>
      <c r="BX746" s="208"/>
      <c r="BY746" s="208"/>
    </row>
    <row r="747" spans="1:77">
      <c r="A747" s="227"/>
      <c r="B747" s="208"/>
      <c r="C747" s="248"/>
      <c r="D747" s="248"/>
      <c r="E747" s="208"/>
      <c r="F747" s="208"/>
      <c r="G747" s="208"/>
      <c r="H747" s="208"/>
      <c r="I747" s="208"/>
      <c r="J747" s="208"/>
      <c r="K747" s="208"/>
      <c r="L747" s="208"/>
      <c r="M747" s="208"/>
      <c r="N747" s="208"/>
      <c r="O747" s="208"/>
      <c r="P747" s="208"/>
      <c r="Q747" s="208"/>
      <c r="R747" s="208"/>
      <c r="S747" s="208"/>
      <c r="T747" s="208"/>
      <c r="U747" s="208"/>
      <c r="V747" s="208"/>
      <c r="W747" s="208"/>
      <c r="X747" s="208"/>
      <c r="Y747" s="208"/>
      <c r="Z747" s="208"/>
      <c r="AA747" s="208"/>
      <c r="AB747" s="208"/>
      <c r="AC747" s="208"/>
      <c r="AD747" s="208"/>
      <c r="AE747" s="208"/>
      <c r="AF747" s="208"/>
      <c r="AG747" s="208"/>
      <c r="AH747" s="208"/>
      <c r="AI747" s="208"/>
      <c r="AJ747" s="208"/>
      <c r="AK747" s="208"/>
      <c r="AL747" s="208"/>
      <c r="AM747" s="208"/>
      <c r="AN747" s="208"/>
      <c r="AO747" s="208"/>
      <c r="AP747" s="208"/>
      <c r="AQ747" s="208"/>
      <c r="AR747" s="208"/>
      <c r="AS747" s="208"/>
      <c r="AT747" s="208"/>
      <c r="AU747" s="208"/>
      <c r="AV747" s="208"/>
      <c r="AW747" s="208"/>
      <c r="AX747" s="208"/>
      <c r="AY747" s="208"/>
      <c r="AZ747" s="209"/>
      <c r="BA747" s="208"/>
      <c r="BB747" s="208"/>
      <c r="BC747" s="208"/>
      <c r="BD747" s="210"/>
      <c r="BE747" s="208"/>
      <c r="BF747" s="208"/>
      <c r="BG747" s="208"/>
      <c r="BH747" s="208"/>
      <c r="BI747" s="208"/>
      <c r="BJ747" s="208"/>
      <c r="BK747" s="208"/>
      <c r="BL747" s="208"/>
      <c r="BM747" s="208"/>
      <c r="BN747" s="208"/>
      <c r="BO747" s="208"/>
      <c r="BP747" s="208"/>
      <c r="BQ747" s="208"/>
      <c r="BR747" s="208"/>
      <c r="BS747" s="208"/>
      <c r="BT747" s="208"/>
      <c r="BU747" s="208"/>
      <c r="BV747" s="208"/>
      <c r="BW747" s="208"/>
      <c r="BX747" s="208"/>
      <c r="BY747" s="208"/>
    </row>
    <row r="748" spans="1:77">
      <c r="A748" s="227"/>
      <c r="B748" s="208"/>
      <c r="C748" s="248"/>
      <c r="D748" s="248"/>
      <c r="E748" s="208"/>
      <c r="F748" s="208"/>
      <c r="G748" s="208"/>
      <c r="H748" s="208"/>
      <c r="I748" s="208"/>
      <c r="J748" s="208"/>
      <c r="K748" s="208"/>
      <c r="L748" s="208"/>
      <c r="M748" s="208"/>
      <c r="N748" s="208"/>
      <c r="O748" s="208"/>
      <c r="P748" s="208"/>
      <c r="Q748" s="208"/>
      <c r="R748" s="208"/>
      <c r="S748" s="208"/>
      <c r="T748" s="208"/>
      <c r="U748" s="208"/>
      <c r="V748" s="208"/>
      <c r="W748" s="208"/>
      <c r="X748" s="208"/>
      <c r="Y748" s="208"/>
      <c r="Z748" s="208"/>
      <c r="AA748" s="208"/>
      <c r="AB748" s="208"/>
      <c r="AC748" s="208"/>
      <c r="AD748" s="208"/>
      <c r="AE748" s="208"/>
      <c r="AF748" s="208"/>
      <c r="AG748" s="208"/>
      <c r="AH748" s="208"/>
      <c r="AI748" s="208"/>
      <c r="AJ748" s="208"/>
      <c r="AK748" s="208"/>
      <c r="AL748" s="208"/>
      <c r="AM748" s="208"/>
      <c r="AN748" s="208"/>
      <c r="AO748" s="208"/>
      <c r="AP748" s="208"/>
      <c r="AQ748" s="208"/>
      <c r="AR748" s="208"/>
      <c r="AS748" s="208"/>
      <c r="AT748" s="208"/>
      <c r="AU748" s="208"/>
      <c r="AV748" s="208"/>
      <c r="AW748" s="208"/>
      <c r="AX748" s="208"/>
      <c r="AY748" s="208"/>
      <c r="AZ748" s="209"/>
      <c r="BA748" s="208"/>
      <c r="BB748" s="208"/>
      <c r="BC748" s="208"/>
      <c r="BD748" s="210"/>
      <c r="BE748" s="208"/>
      <c r="BF748" s="208"/>
      <c r="BG748" s="208"/>
      <c r="BH748" s="208"/>
      <c r="BI748" s="208"/>
      <c r="BJ748" s="208"/>
      <c r="BK748" s="208"/>
      <c r="BL748" s="208"/>
      <c r="BM748" s="208"/>
      <c r="BN748" s="208"/>
      <c r="BO748" s="208"/>
      <c r="BP748" s="208"/>
      <c r="BQ748" s="208"/>
      <c r="BR748" s="208"/>
      <c r="BS748" s="208"/>
      <c r="BT748" s="208"/>
      <c r="BU748" s="208"/>
      <c r="BV748" s="208"/>
      <c r="BW748" s="208"/>
      <c r="BX748" s="208"/>
      <c r="BY748" s="208"/>
    </row>
    <row r="749" spans="1:77">
      <c r="A749" s="227"/>
      <c r="B749" s="208"/>
      <c r="C749" s="248"/>
      <c r="D749" s="248"/>
      <c r="E749" s="208"/>
      <c r="F749" s="208"/>
      <c r="G749" s="208"/>
      <c r="H749" s="208"/>
      <c r="I749" s="208"/>
      <c r="J749" s="208"/>
      <c r="K749" s="208"/>
      <c r="L749" s="208"/>
      <c r="M749" s="208"/>
      <c r="N749" s="208"/>
      <c r="O749" s="208"/>
      <c r="P749" s="208"/>
      <c r="Q749" s="208"/>
      <c r="R749" s="208"/>
      <c r="S749" s="208"/>
      <c r="T749" s="208"/>
      <c r="U749" s="208"/>
      <c r="V749" s="208"/>
      <c r="W749" s="208"/>
      <c r="X749" s="208"/>
      <c r="Y749" s="208"/>
      <c r="Z749" s="208"/>
      <c r="AA749" s="208"/>
      <c r="AB749" s="208"/>
      <c r="AC749" s="208"/>
      <c r="AD749" s="208"/>
      <c r="AE749" s="208"/>
      <c r="AF749" s="208"/>
      <c r="AG749" s="208"/>
      <c r="AH749" s="208"/>
      <c r="AI749" s="208"/>
      <c r="AJ749" s="208"/>
      <c r="AK749" s="208"/>
      <c r="AL749" s="208"/>
      <c r="AM749" s="208"/>
      <c r="AN749" s="208"/>
      <c r="AO749" s="208"/>
      <c r="AP749" s="208"/>
      <c r="AQ749" s="208"/>
      <c r="AR749" s="208"/>
      <c r="AS749" s="208"/>
      <c r="AT749" s="208"/>
      <c r="AU749" s="208"/>
      <c r="AV749" s="208"/>
      <c r="AW749" s="208"/>
      <c r="AX749" s="208"/>
      <c r="AY749" s="208"/>
      <c r="AZ749" s="209"/>
      <c r="BA749" s="208"/>
      <c r="BB749" s="208"/>
      <c r="BC749" s="208"/>
      <c r="BD749" s="210"/>
      <c r="BE749" s="208"/>
      <c r="BF749" s="208"/>
      <c r="BG749" s="208"/>
      <c r="BH749" s="208"/>
      <c r="BI749" s="208"/>
      <c r="BJ749" s="208"/>
      <c r="BK749" s="208"/>
      <c r="BL749" s="208"/>
      <c r="BM749" s="208"/>
      <c r="BN749" s="208"/>
      <c r="BO749" s="208"/>
      <c r="BP749" s="208"/>
      <c r="BQ749" s="208"/>
      <c r="BR749" s="208"/>
      <c r="BS749" s="208"/>
      <c r="BT749" s="208"/>
      <c r="BU749" s="208"/>
      <c r="BV749" s="208"/>
      <c r="BW749" s="208"/>
      <c r="BX749" s="208"/>
      <c r="BY749" s="208"/>
    </row>
    <row r="750" spans="1:77">
      <c r="A750" s="227"/>
      <c r="B750" s="208"/>
      <c r="C750" s="248"/>
      <c r="D750" s="248"/>
      <c r="E750" s="208"/>
      <c r="F750" s="208"/>
      <c r="G750" s="208"/>
      <c r="H750" s="208"/>
      <c r="I750" s="208"/>
      <c r="J750" s="208"/>
      <c r="K750" s="208"/>
      <c r="L750" s="208"/>
      <c r="M750" s="208"/>
      <c r="N750" s="208"/>
      <c r="O750" s="208"/>
      <c r="P750" s="208"/>
      <c r="Q750" s="208"/>
      <c r="R750" s="208"/>
      <c r="S750" s="208"/>
      <c r="T750" s="208"/>
      <c r="U750" s="208"/>
      <c r="V750" s="208"/>
      <c r="W750" s="208"/>
      <c r="X750" s="208"/>
      <c r="Y750" s="208"/>
      <c r="Z750" s="208"/>
      <c r="AA750" s="208"/>
      <c r="AB750" s="208"/>
      <c r="AC750" s="208"/>
      <c r="AD750" s="208"/>
      <c r="AE750" s="208"/>
      <c r="AF750" s="208"/>
      <c r="AG750" s="208"/>
      <c r="AH750" s="208"/>
      <c r="AI750" s="208"/>
      <c r="AJ750" s="208"/>
      <c r="AK750" s="208"/>
      <c r="AL750" s="208"/>
      <c r="AM750" s="208"/>
      <c r="AN750" s="208"/>
      <c r="AO750" s="208"/>
      <c r="AP750" s="208"/>
      <c r="AQ750" s="208"/>
      <c r="AR750" s="208"/>
      <c r="AS750" s="208"/>
      <c r="AT750" s="208"/>
      <c r="AU750" s="208"/>
      <c r="AV750" s="208"/>
      <c r="AW750" s="208"/>
      <c r="AX750" s="208"/>
      <c r="AY750" s="208"/>
      <c r="AZ750" s="209"/>
      <c r="BA750" s="208"/>
      <c r="BB750" s="208"/>
      <c r="BC750" s="208"/>
      <c r="BD750" s="210"/>
      <c r="BE750" s="208"/>
      <c r="BF750" s="208"/>
      <c r="BG750" s="208"/>
      <c r="BH750" s="208"/>
      <c r="BI750" s="208"/>
      <c r="BJ750" s="208"/>
      <c r="BK750" s="208"/>
      <c r="BL750" s="208"/>
      <c r="BM750" s="208"/>
      <c r="BN750" s="208"/>
      <c r="BO750" s="208"/>
      <c r="BP750" s="208"/>
      <c r="BQ750" s="208"/>
      <c r="BR750" s="208"/>
      <c r="BS750" s="208"/>
      <c r="BT750" s="208"/>
      <c r="BU750" s="208"/>
      <c r="BV750" s="208"/>
      <c r="BW750" s="208"/>
      <c r="BX750" s="208"/>
      <c r="BY750" s="208"/>
    </row>
    <row r="751" spans="1:77">
      <c r="A751" s="227"/>
      <c r="B751" s="208"/>
      <c r="C751" s="248"/>
      <c r="D751" s="248"/>
      <c r="E751" s="208"/>
      <c r="F751" s="208"/>
      <c r="G751" s="208"/>
      <c r="H751" s="208"/>
      <c r="I751" s="208"/>
      <c r="J751" s="208"/>
      <c r="K751" s="208"/>
      <c r="L751" s="208"/>
      <c r="M751" s="208"/>
      <c r="N751" s="208"/>
      <c r="O751" s="208"/>
      <c r="P751" s="208"/>
      <c r="Q751" s="208"/>
      <c r="R751" s="208"/>
      <c r="S751" s="208"/>
      <c r="T751" s="208"/>
      <c r="U751" s="208"/>
      <c r="V751" s="208"/>
      <c r="W751" s="208"/>
      <c r="X751" s="208"/>
      <c r="Y751" s="208"/>
      <c r="Z751" s="208"/>
      <c r="AA751" s="208"/>
      <c r="AB751" s="208"/>
      <c r="AC751" s="208"/>
      <c r="AD751" s="208"/>
      <c r="AE751" s="208"/>
      <c r="AF751" s="208"/>
      <c r="AG751" s="208"/>
      <c r="AH751" s="208"/>
      <c r="AI751" s="208"/>
      <c r="AJ751" s="208"/>
      <c r="AK751" s="208"/>
      <c r="AL751" s="208"/>
      <c r="AM751" s="208"/>
      <c r="AN751" s="208"/>
      <c r="AO751" s="208"/>
      <c r="AP751" s="208"/>
      <c r="AQ751" s="208"/>
      <c r="AR751" s="208"/>
      <c r="AS751" s="208"/>
      <c r="AT751" s="208"/>
      <c r="AU751" s="208"/>
      <c r="AV751" s="208"/>
      <c r="AW751" s="208"/>
      <c r="AX751" s="208"/>
      <c r="AY751" s="208"/>
      <c r="AZ751" s="209"/>
      <c r="BA751" s="208"/>
      <c r="BB751" s="208"/>
      <c r="BC751" s="208"/>
      <c r="BD751" s="210"/>
      <c r="BE751" s="208"/>
      <c r="BF751" s="208"/>
      <c r="BG751" s="208"/>
      <c r="BH751" s="208"/>
      <c r="BI751" s="208"/>
      <c r="BJ751" s="208"/>
      <c r="BK751" s="208"/>
      <c r="BL751" s="208"/>
      <c r="BM751" s="208"/>
      <c r="BN751" s="208"/>
      <c r="BO751" s="208"/>
      <c r="BP751" s="208"/>
      <c r="BQ751" s="208"/>
      <c r="BR751" s="208"/>
      <c r="BS751" s="208"/>
      <c r="BT751" s="208"/>
      <c r="BU751" s="208"/>
      <c r="BV751" s="208"/>
      <c r="BW751" s="208"/>
      <c r="BX751" s="208"/>
      <c r="BY751" s="208"/>
    </row>
    <row r="752" spans="1:77">
      <c r="A752" s="227"/>
      <c r="B752" s="208"/>
      <c r="C752" s="248"/>
      <c r="D752" s="248"/>
      <c r="E752" s="208"/>
      <c r="F752" s="208"/>
      <c r="G752" s="208"/>
      <c r="H752" s="208"/>
      <c r="I752" s="208"/>
      <c r="J752" s="208"/>
      <c r="K752" s="208"/>
      <c r="L752" s="208"/>
      <c r="M752" s="208"/>
      <c r="N752" s="208"/>
      <c r="O752" s="208"/>
      <c r="P752" s="208"/>
      <c r="Q752" s="208"/>
      <c r="R752" s="208"/>
      <c r="S752" s="208"/>
      <c r="T752" s="208"/>
      <c r="U752" s="208"/>
      <c r="V752" s="208"/>
      <c r="W752" s="208"/>
      <c r="X752" s="208"/>
      <c r="Y752" s="208"/>
      <c r="Z752" s="208"/>
      <c r="AA752" s="208"/>
      <c r="AB752" s="208"/>
      <c r="AC752" s="208"/>
      <c r="AD752" s="208"/>
      <c r="AE752" s="208"/>
      <c r="AF752" s="208"/>
      <c r="AG752" s="208"/>
      <c r="AH752" s="208"/>
      <c r="AI752" s="208"/>
      <c r="AJ752" s="208"/>
      <c r="AK752" s="208"/>
      <c r="AL752" s="208"/>
      <c r="AM752" s="208"/>
      <c r="AN752" s="208"/>
      <c r="AO752" s="208"/>
      <c r="AP752" s="208"/>
      <c r="AQ752" s="208"/>
      <c r="AR752" s="208"/>
      <c r="AS752" s="208"/>
      <c r="AT752" s="208"/>
      <c r="AU752" s="208"/>
      <c r="AV752" s="208"/>
      <c r="AW752" s="208"/>
      <c r="AX752" s="208"/>
      <c r="AY752" s="208"/>
      <c r="AZ752" s="209"/>
      <c r="BA752" s="208"/>
      <c r="BB752" s="208"/>
      <c r="BC752" s="208"/>
      <c r="BD752" s="210"/>
      <c r="BE752" s="208"/>
      <c r="BF752" s="208"/>
      <c r="BG752" s="208"/>
      <c r="BH752" s="208"/>
      <c r="BI752" s="208"/>
      <c r="BJ752" s="208"/>
      <c r="BK752" s="208"/>
      <c r="BL752" s="208"/>
      <c r="BM752" s="208"/>
      <c r="BN752" s="208"/>
      <c r="BO752" s="208"/>
      <c r="BP752" s="208"/>
      <c r="BQ752" s="208"/>
      <c r="BR752" s="208"/>
      <c r="BS752" s="208"/>
      <c r="BT752" s="208"/>
      <c r="BU752" s="208"/>
      <c r="BV752" s="208"/>
      <c r="BW752" s="208"/>
      <c r="BX752" s="208"/>
      <c r="BY752" s="208"/>
    </row>
    <row r="753" spans="1:77">
      <c r="A753" s="227"/>
      <c r="B753" s="208"/>
      <c r="C753" s="248"/>
      <c r="D753" s="248"/>
      <c r="E753" s="208"/>
      <c r="F753" s="208"/>
      <c r="G753" s="208"/>
      <c r="H753" s="208"/>
      <c r="I753" s="208"/>
      <c r="J753" s="208"/>
      <c r="K753" s="208"/>
      <c r="L753" s="208"/>
      <c r="M753" s="208"/>
      <c r="N753" s="208"/>
      <c r="O753" s="208"/>
      <c r="P753" s="208"/>
      <c r="Q753" s="208"/>
      <c r="R753" s="208"/>
      <c r="S753" s="208"/>
      <c r="T753" s="208"/>
      <c r="U753" s="208"/>
      <c r="V753" s="208"/>
      <c r="W753" s="208"/>
      <c r="X753" s="208"/>
      <c r="Y753" s="208"/>
      <c r="Z753" s="208"/>
      <c r="AA753" s="208"/>
      <c r="AB753" s="208"/>
      <c r="AC753" s="208"/>
      <c r="AD753" s="208"/>
      <c r="AE753" s="208"/>
      <c r="AF753" s="208"/>
      <c r="AG753" s="208"/>
      <c r="AH753" s="208"/>
      <c r="AI753" s="208"/>
      <c r="AJ753" s="208"/>
      <c r="AK753" s="208"/>
      <c r="AL753" s="208"/>
      <c r="AM753" s="208"/>
      <c r="AN753" s="208"/>
      <c r="AO753" s="208"/>
      <c r="AP753" s="208"/>
      <c r="AQ753" s="208"/>
      <c r="AR753" s="208"/>
      <c r="AS753" s="208"/>
      <c r="AT753" s="208"/>
      <c r="AU753" s="208"/>
      <c r="AV753" s="208"/>
      <c r="AW753" s="208"/>
      <c r="AX753" s="208"/>
      <c r="AY753" s="208"/>
      <c r="AZ753" s="209"/>
      <c r="BA753" s="208"/>
      <c r="BB753" s="208"/>
      <c r="BC753" s="208"/>
      <c r="BD753" s="210"/>
      <c r="BE753" s="208"/>
      <c r="BF753" s="208"/>
      <c r="BG753" s="208"/>
      <c r="BH753" s="208"/>
      <c r="BI753" s="208"/>
      <c r="BJ753" s="208"/>
      <c r="BK753" s="208"/>
      <c r="BL753" s="208"/>
      <c r="BM753" s="208"/>
      <c r="BN753" s="208"/>
      <c r="BO753" s="208"/>
      <c r="BP753" s="208"/>
      <c r="BQ753" s="208"/>
      <c r="BR753" s="208"/>
      <c r="BS753" s="208"/>
      <c r="BT753" s="208"/>
      <c r="BU753" s="208"/>
      <c r="BV753" s="208"/>
      <c r="BW753" s="208"/>
      <c r="BX753" s="208"/>
      <c r="BY753" s="208"/>
    </row>
    <row r="754" spans="1:77">
      <c r="A754" s="227"/>
      <c r="B754" s="208"/>
      <c r="C754" s="248"/>
      <c r="D754" s="248"/>
      <c r="E754" s="208"/>
      <c r="F754" s="208"/>
      <c r="G754" s="208"/>
      <c r="H754" s="208"/>
      <c r="I754" s="208"/>
      <c r="J754" s="208"/>
      <c r="K754" s="208"/>
      <c r="L754" s="208"/>
      <c r="M754" s="208"/>
      <c r="N754" s="208"/>
      <c r="O754" s="208"/>
      <c r="P754" s="208"/>
      <c r="Q754" s="208"/>
      <c r="R754" s="208"/>
      <c r="S754" s="208"/>
      <c r="T754" s="208"/>
      <c r="U754" s="208"/>
      <c r="V754" s="208"/>
      <c r="W754" s="208"/>
      <c r="X754" s="208"/>
      <c r="Y754" s="208"/>
      <c r="Z754" s="208"/>
      <c r="AA754" s="208"/>
      <c r="AB754" s="208"/>
      <c r="AC754" s="208"/>
      <c r="AD754" s="208"/>
      <c r="AE754" s="208"/>
      <c r="AF754" s="208"/>
      <c r="AG754" s="208"/>
      <c r="AH754" s="208"/>
      <c r="AI754" s="208"/>
      <c r="AJ754" s="208"/>
      <c r="AK754" s="208"/>
      <c r="AL754" s="208"/>
      <c r="AM754" s="208"/>
      <c r="AN754" s="208"/>
      <c r="AO754" s="208"/>
      <c r="AP754" s="208"/>
      <c r="AQ754" s="208"/>
      <c r="AR754" s="208"/>
      <c r="AS754" s="208"/>
      <c r="AT754" s="208"/>
      <c r="AU754" s="208"/>
      <c r="AV754" s="208"/>
      <c r="AW754" s="208"/>
      <c r="AX754" s="208"/>
      <c r="AY754" s="208"/>
      <c r="AZ754" s="209"/>
      <c r="BA754" s="208"/>
      <c r="BB754" s="208"/>
      <c r="BC754" s="208"/>
      <c r="BD754" s="210"/>
      <c r="BE754" s="208"/>
      <c r="BF754" s="208"/>
      <c r="BG754" s="208"/>
      <c r="BH754" s="208"/>
      <c r="BI754" s="208"/>
      <c r="BJ754" s="208"/>
      <c r="BK754" s="208"/>
      <c r="BL754" s="208"/>
      <c r="BM754" s="208"/>
      <c r="BN754" s="208"/>
      <c r="BO754" s="208"/>
      <c r="BP754" s="208"/>
      <c r="BQ754" s="208"/>
      <c r="BR754" s="208"/>
      <c r="BS754" s="208"/>
      <c r="BT754" s="208"/>
      <c r="BU754" s="208"/>
      <c r="BV754" s="208"/>
      <c r="BW754" s="208"/>
      <c r="BX754" s="208"/>
      <c r="BY754" s="208"/>
    </row>
    <row r="755" spans="1:77">
      <c r="A755" s="227"/>
      <c r="B755" s="208"/>
      <c r="C755" s="248"/>
      <c r="D755" s="248"/>
      <c r="E755" s="208"/>
      <c r="F755" s="208"/>
      <c r="G755" s="208"/>
      <c r="H755" s="208"/>
      <c r="I755" s="208"/>
      <c r="J755" s="208"/>
      <c r="K755" s="208"/>
      <c r="L755" s="208"/>
      <c r="M755" s="208"/>
      <c r="N755" s="208"/>
      <c r="O755" s="208"/>
      <c r="P755" s="208"/>
      <c r="Q755" s="208"/>
      <c r="R755" s="208"/>
      <c r="S755" s="208"/>
      <c r="T755" s="208"/>
      <c r="U755" s="208"/>
      <c r="V755" s="208"/>
      <c r="W755" s="208"/>
      <c r="X755" s="208"/>
      <c r="Y755" s="208"/>
      <c r="Z755" s="208"/>
      <c r="AA755" s="208"/>
      <c r="AB755" s="208"/>
      <c r="AC755" s="208"/>
      <c r="AD755" s="208"/>
      <c r="AE755" s="208"/>
      <c r="AF755" s="208"/>
      <c r="AG755" s="208"/>
      <c r="AH755" s="208"/>
      <c r="AI755" s="208"/>
      <c r="AJ755" s="208"/>
      <c r="AK755" s="208"/>
      <c r="AL755" s="208"/>
      <c r="AM755" s="208"/>
      <c r="AN755" s="208"/>
      <c r="AO755" s="208"/>
      <c r="AP755" s="208"/>
      <c r="AQ755" s="208"/>
      <c r="AR755" s="208"/>
      <c r="AS755" s="208"/>
      <c r="AT755" s="208"/>
      <c r="AU755" s="208"/>
      <c r="AV755" s="208"/>
      <c r="AW755" s="208"/>
      <c r="AX755" s="208"/>
      <c r="AY755" s="208"/>
      <c r="AZ755" s="209"/>
      <c r="BA755" s="208"/>
      <c r="BB755" s="208"/>
      <c r="BC755" s="208"/>
      <c r="BD755" s="210"/>
      <c r="BE755" s="208"/>
      <c r="BF755" s="208"/>
      <c r="BG755" s="208"/>
      <c r="BH755" s="208"/>
      <c r="BI755" s="208"/>
      <c r="BJ755" s="208"/>
      <c r="BK755" s="208"/>
      <c r="BL755" s="208"/>
      <c r="BM755" s="208"/>
      <c r="BN755" s="208"/>
      <c r="BO755" s="208"/>
      <c r="BP755" s="208"/>
      <c r="BQ755" s="208"/>
      <c r="BR755" s="208"/>
      <c r="BS755" s="208"/>
      <c r="BT755" s="208"/>
      <c r="BU755" s="208"/>
      <c r="BV755" s="208"/>
      <c r="BW755" s="208"/>
      <c r="BX755" s="208"/>
      <c r="BY755" s="208"/>
    </row>
    <row r="756" spans="1:77">
      <c r="A756" s="227"/>
      <c r="B756" s="208"/>
      <c r="C756" s="248"/>
      <c r="D756" s="248"/>
      <c r="E756" s="208"/>
      <c r="F756" s="208"/>
      <c r="G756" s="208"/>
      <c r="H756" s="208"/>
      <c r="I756" s="208"/>
      <c r="J756" s="208"/>
      <c r="K756" s="208"/>
      <c r="L756" s="208"/>
      <c r="M756" s="208"/>
      <c r="N756" s="208"/>
      <c r="O756" s="208"/>
      <c r="P756" s="208"/>
      <c r="Q756" s="208"/>
      <c r="R756" s="208"/>
      <c r="S756" s="208"/>
      <c r="T756" s="208"/>
      <c r="U756" s="208"/>
      <c r="V756" s="208"/>
      <c r="W756" s="208"/>
      <c r="X756" s="208"/>
      <c r="Y756" s="208"/>
      <c r="Z756" s="208"/>
      <c r="AA756" s="208"/>
      <c r="AB756" s="208"/>
      <c r="AC756" s="208"/>
      <c r="AD756" s="208"/>
      <c r="AE756" s="208"/>
      <c r="AF756" s="208"/>
      <c r="AG756" s="208"/>
      <c r="AH756" s="208"/>
      <c r="AI756" s="208"/>
      <c r="AJ756" s="208"/>
      <c r="AK756" s="208"/>
      <c r="AL756" s="208"/>
      <c r="AM756" s="208"/>
      <c r="AN756" s="208"/>
      <c r="AO756" s="208"/>
      <c r="AP756" s="208"/>
      <c r="AQ756" s="208"/>
      <c r="AR756" s="208"/>
      <c r="AS756" s="208"/>
      <c r="AT756" s="208"/>
      <c r="AU756" s="208"/>
      <c r="AV756" s="208"/>
      <c r="AW756" s="208"/>
      <c r="AX756" s="208"/>
      <c r="AY756" s="208"/>
      <c r="AZ756" s="209"/>
      <c r="BA756" s="208"/>
      <c r="BB756" s="208"/>
      <c r="BC756" s="208"/>
      <c r="BD756" s="210"/>
      <c r="BE756" s="208"/>
      <c r="BF756" s="208"/>
      <c r="BG756" s="208"/>
      <c r="BH756" s="208"/>
      <c r="BI756" s="208"/>
      <c r="BJ756" s="208"/>
      <c r="BK756" s="208"/>
      <c r="BL756" s="208"/>
      <c r="BM756" s="208"/>
      <c r="BN756" s="208"/>
      <c r="BO756" s="208"/>
      <c r="BP756" s="208"/>
      <c r="BQ756" s="208"/>
      <c r="BR756" s="208"/>
      <c r="BS756" s="208"/>
      <c r="BT756" s="208"/>
      <c r="BU756" s="208"/>
      <c r="BV756" s="208"/>
      <c r="BW756" s="208"/>
      <c r="BX756" s="208"/>
      <c r="BY756" s="208"/>
    </row>
    <row r="757" spans="1:77">
      <c r="A757" s="227"/>
      <c r="B757" s="208"/>
      <c r="C757" s="248"/>
      <c r="D757" s="248"/>
      <c r="E757" s="208"/>
      <c r="F757" s="208"/>
      <c r="G757" s="208"/>
      <c r="H757" s="208"/>
      <c r="I757" s="208"/>
      <c r="J757" s="208"/>
      <c r="K757" s="208"/>
      <c r="L757" s="208"/>
      <c r="M757" s="208"/>
      <c r="N757" s="208"/>
      <c r="O757" s="208"/>
      <c r="P757" s="208"/>
      <c r="Q757" s="208"/>
      <c r="R757" s="208"/>
      <c r="S757" s="208"/>
      <c r="T757" s="208"/>
      <c r="U757" s="208"/>
      <c r="V757" s="208"/>
      <c r="W757" s="208"/>
      <c r="X757" s="208"/>
      <c r="Y757" s="208"/>
      <c r="Z757" s="208"/>
      <c r="AA757" s="208"/>
      <c r="AB757" s="208"/>
      <c r="AC757" s="208"/>
      <c r="AD757" s="208"/>
      <c r="AE757" s="208"/>
      <c r="AF757" s="208"/>
      <c r="AG757" s="208"/>
      <c r="AH757" s="208"/>
      <c r="AI757" s="208"/>
      <c r="AJ757" s="208"/>
      <c r="AK757" s="208"/>
      <c r="AL757" s="208"/>
      <c r="AM757" s="208"/>
      <c r="AN757" s="208"/>
      <c r="AO757" s="208"/>
      <c r="AP757" s="208"/>
      <c r="AQ757" s="208"/>
      <c r="AR757" s="208"/>
      <c r="AS757" s="208"/>
      <c r="AT757" s="208"/>
      <c r="AU757" s="208"/>
      <c r="AV757" s="208"/>
      <c r="AW757" s="208"/>
      <c r="AX757" s="208"/>
      <c r="AY757" s="208"/>
      <c r="AZ757" s="209"/>
      <c r="BA757" s="208"/>
      <c r="BB757" s="208"/>
      <c r="BC757" s="208"/>
      <c r="BD757" s="210"/>
      <c r="BE757" s="208"/>
      <c r="BF757" s="208"/>
      <c r="BG757" s="208"/>
      <c r="BH757" s="208"/>
      <c r="BI757" s="208"/>
      <c r="BJ757" s="208"/>
      <c r="BK757" s="208"/>
      <c r="BL757" s="208"/>
      <c r="BM757" s="208"/>
      <c r="BN757" s="208"/>
      <c r="BO757" s="208"/>
      <c r="BP757" s="208"/>
      <c r="BQ757" s="208"/>
      <c r="BR757" s="208"/>
      <c r="BS757" s="208"/>
      <c r="BT757" s="208"/>
      <c r="BU757" s="208"/>
      <c r="BV757" s="208"/>
      <c r="BW757" s="208"/>
      <c r="BX757" s="208"/>
      <c r="BY757" s="208"/>
    </row>
    <row r="758" spans="1:77">
      <c r="A758" s="227"/>
      <c r="B758" s="208"/>
      <c r="C758" s="248"/>
      <c r="D758" s="248"/>
      <c r="E758" s="208"/>
      <c r="F758" s="208"/>
      <c r="G758" s="208"/>
      <c r="H758" s="208"/>
      <c r="I758" s="208"/>
      <c r="J758" s="208"/>
      <c r="K758" s="208"/>
      <c r="L758" s="208"/>
      <c r="M758" s="208"/>
      <c r="N758" s="208"/>
      <c r="O758" s="208"/>
      <c r="P758" s="208"/>
      <c r="Q758" s="208"/>
      <c r="R758" s="208"/>
      <c r="S758" s="208"/>
      <c r="T758" s="208"/>
      <c r="U758" s="208"/>
      <c r="V758" s="208"/>
      <c r="W758" s="208"/>
      <c r="X758" s="208"/>
      <c r="Y758" s="208"/>
      <c r="Z758" s="208"/>
      <c r="AA758" s="208"/>
      <c r="AB758" s="208"/>
      <c r="AC758" s="208"/>
      <c r="AD758" s="208"/>
      <c r="AE758" s="208"/>
      <c r="AF758" s="208"/>
      <c r="AG758" s="208"/>
      <c r="AH758" s="208"/>
      <c r="AI758" s="208"/>
      <c r="AJ758" s="208"/>
      <c r="AK758" s="208"/>
      <c r="AL758" s="208"/>
      <c r="AM758" s="208"/>
      <c r="AN758" s="208"/>
      <c r="AO758" s="208"/>
      <c r="AP758" s="208"/>
      <c r="AQ758" s="208"/>
      <c r="AR758" s="208"/>
      <c r="AS758" s="208"/>
      <c r="AT758" s="208"/>
      <c r="AU758" s="208"/>
      <c r="AV758" s="208"/>
      <c r="AW758" s="208"/>
      <c r="AX758" s="208"/>
      <c r="AY758" s="208"/>
      <c r="AZ758" s="209"/>
      <c r="BA758" s="208"/>
      <c r="BB758" s="208"/>
      <c r="BC758" s="208"/>
      <c r="BD758" s="210"/>
      <c r="BE758" s="208"/>
      <c r="BF758" s="208"/>
      <c r="BG758" s="208"/>
      <c r="BH758" s="208"/>
      <c r="BI758" s="208"/>
      <c r="BJ758" s="208"/>
      <c r="BK758" s="208"/>
      <c r="BL758" s="208"/>
      <c r="BM758" s="208"/>
      <c r="BN758" s="208"/>
      <c r="BO758" s="208"/>
      <c r="BP758" s="208"/>
      <c r="BQ758" s="208"/>
      <c r="BR758" s="208"/>
      <c r="BS758" s="208"/>
      <c r="BT758" s="208"/>
      <c r="BU758" s="208"/>
      <c r="BV758" s="208"/>
      <c r="BW758" s="208"/>
      <c r="BX758" s="208"/>
      <c r="BY758" s="208"/>
    </row>
    <row r="759" spans="1:77">
      <c r="A759" s="227"/>
      <c r="B759" s="208"/>
      <c r="C759" s="248"/>
      <c r="D759" s="248"/>
      <c r="E759" s="208"/>
      <c r="F759" s="208"/>
      <c r="G759" s="208"/>
      <c r="H759" s="208"/>
      <c r="I759" s="208"/>
      <c r="J759" s="208"/>
      <c r="K759" s="208"/>
      <c r="L759" s="208"/>
      <c r="M759" s="208"/>
      <c r="N759" s="208"/>
      <c r="O759" s="208"/>
      <c r="P759" s="208"/>
      <c r="Q759" s="208"/>
      <c r="R759" s="208"/>
      <c r="S759" s="208"/>
      <c r="T759" s="208"/>
      <c r="U759" s="208"/>
      <c r="V759" s="208"/>
      <c r="W759" s="208"/>
      <c r="X759" s="208"/>
      <c r="Y759" s="208"/>
      <c r="Z759" s="208"/>
      <c r="AA759" s="208"/>
      <c r="AB759" s="208"/>
      <c r="AC759" s="208"/>
      <c r="AD759" s="208"/>
      <c r="AE759" s="208"/>
      <c r="AF759" s="208"/>
      <c r="AG759" s="208"/>
      <c r="AH759" s="208"/>
      <c r="AI759" s="208"/>
      <c r="AJ759" s="208"/>
      <c r="AK759" s="208"/>
      <c r="AL759" s="208"/>
      <c r="AM759" s="208"/>
      <c r="AN759" s="208"/>
      <c r="AO759" s="208"/>
      <c r="AP759" s="208"/>
      <c r="AQ759" s="208"/>
      <c r="AR759" s="208"/>
      <c r="AS759" s="208"/>
      <c r="AT759" s="208"/>
      <c r="AU759" s="208"/>
      <c r="AV759" s="208"/>
      <c r="AW759" s="208"/>
      <c r="AX759" s="208"/>
      <c r="AY759" s="208"/>
      <c r="AZ759" s="209"/>
      <c r="BA759" s="208"/>
      <c r="BB759" s="208"/>
      <c r="BC759" s="208"/>
      <c r="BD759" s="210"/>
      <c r="BE759" s="208"/>
      <c r="BF759" s="208"/>
      <c r="BG759" s="208"/>
      <c r="BH759" s="208"/>
      <c r="BI759" s="208"/>
      <c r="BJ759" s="208"/>
      <c r="BK759" s="208"/>
      <c r="BL759" s="208"/>
      <c r="BM759" s="208"/>
      <c r="BN759" s="208"/>
      <c r="BO759" s="208"/>
      <c r="BP759" s="208"/>
      <c r="BQ759" s="208"/>
      <c r="BR759" s="208"/>
      <c r="BS759" s="208"/>
      <c r="BT759" s="208"/>
      <c r="BU759" s="208"/>
      <c r="BV759" s="208"/>
      <c r="BW759" s="208"/>
      <c r="BX759" s="208"/>
      <c r="BY759" s="208"/>
    </row>
    <row r="760" spans="1:77">
      <c r="A760" s="227"/>
      <c r="B760" s="208"/>
      <c r="C760" s="248"/>
      <c r="D760" s="248"/>
      <c r="E760" s="208"/>
      <c r="F760" s="208"/>
      <c r="G760" s="208"/>
      <c r="H760" s="208"/>
      <c r="I760" s="208"/>
      <c r="J760" s="208"/>
      <c r="K760" s="208"/>
      <c r="L760" s="208"/>
      <c r="M760" s="208"/>
      <c r="N760" s="208"/>
      <c r="O760" s="208"/>
      <c r="P760" s="208"/>
      <c r="Q760" s="208"/>
      <c r="R760" s="208"/>
      <c r="S760" s="208"/>
      <c r="T760" s="208"/>
      <c r="U760" s="208"/>
      <c r="V760" s="208"/>
      <c r="W760" s="208"/>
      <c r="X760" s="208"/>
      <c r="Y760" s="208"/>
      <c r="Z760" s="208"/>
      <c r="AA760" s="208"/>
      <c r="AB760" s="208"/>
      <c r="AC760" s="208"/>
      <c r="AD760" s="208"/>
      <c r="AE760" s="208"/>
      <c r="AF760" s="208"/>
      <c r="AG760" s="208"/>
      <c r="AH760" s="208"/>
      <c r="AI760" s="208"/>
      <c r="AJ760" s="208"/>
      <c r="AK760" s="208"/>
      <c r="AL760" s="208"/>
      <c r="AM760" s="208"/>
      <c r="AN760" s="208"/>
      <c r="AO760" s="208"/>
      <c r="AP760" s="208"/>
      <c r="AQ760" s="208"/>
      <c r="AR760" s="208"/>
      <c r="AS760" s="208"/>
      <c r="AT760" s="208"/>
      <c r="AU760" s="208"/>
      <c r="AV760" s="208"/>
      <c r="AW760" s="208"/>
      <c r="AX760" s="208"/>
      <c r="AY760" s="208"/>
      <c r="AZ760" s="209"/>
      <c r="BA760" s="208"/>
      <c r="BB760" s="208"/>
      <c r="BC760" s="208"/>
      <c r="BD760" s="210"/>
      <c r="BE760" s="208"/>
      <c r="BF760" s="208"/>
      <c r="BG760" s="208"/>
      <c r="BH760" s="208"/>
      <c r="BI760" s="208"/>
      <c r="BJ760" s="208"/>
      <c r="BK760" s="208"/>
      <c r="BL760" s="208"/>
      <c r="BM760" s="208"/>
      <c r="BN760" s="208"/>
      <c r="BO760" s="208"/>
      <c r="BP760" s="208"/>
      <c r="BQ760" s="208"/>
      <c r="BR760" s="208"/>
      <c r="BS760" s="208"/>
      <c r="BT760" s="208"/>
      <c r="BU760" s="208"/>
      <c r="BV760" s="208"/>
      <c r="BW760" s="208"/>
      <c r="BX760" s="208"/>
      <c r="BY760" s="208"/>
    </row>
    <row r="761" spans="1:77">
      <c r="A761" s="227"/>
      <c r="B761" s="208"/>
      <c r="C761" s="248"/>
      <c r="D761" s="248"/>
      <c r="E761" s="208"/>
      <c r="F761" s="208"/>
      <c r="G761" s="208"/>
      <c r="H761" s="208"/>
      <c r="I761" s="208"/>
      <c r="J761" s="208"/>
      <c r="K761" s="208"/>
      <c r="L761" s="208"/>
      <c r="M761" s="208"/>
      <c r="N761" s="208"/>
      <c r="O761" s="208"/>
      <c r="P761" s="208"/>
      <c r="Q761" s="208"/>
      <c r="R761" s="208"/>
      <c r="S761" s="208"/>
      <c r="T761" s="208"/>
      <c r="U761" s="208"/>
      <c r="V761" s="208"/>
      <c r="W761" s="208"/>
      <c r="X761" s="208"/>
      <c r="Y761" s="208"/>
      <c r="Z761" s="208"/>
      <c r="AA761" s="208"/>
      <c r="AB761" s="208"/>
      <c r="AC761" s="208"/>
      <c r="AD761" s="208"/>
      <c r="AE761" s="208"/>
      <c r="AF761" s="208"/>
      <c r="AG761" s="208"/>
      <c r="AH761" s="208"/>
      <c r="AI761" s="208"/>
      <c r="AJ761" s="208"/>
      <c r="AK761" s="208"/>
      <c r="AL761" s="208"/>
      <c r="AM761" s="208"/>
      <c r="AN761" s="208"/>
      <c r="AO761" s="208"/>
      <c r="AP761" s="208"/>
      <c r="AQ761" s="208"/>
      <c r="AR761" s="208"/>
      <c r="AS761" s="208"/>
      <c r="AT761" s="208"/>
      <c r="AU761" s="208"/>
      <c r="AV761" s="208"/>
      <c r="AW761" s="208"/>
      <c r="AX761" s="208"/>
      <c r="AY761" s="208"/>
      <c r="AZ761" s="209"/>
      <c r="BA761" s="208"/>
      <c r="BB761" s="208"/>
      <c r="BC761" s="208"/>
      <c r="BD761" s="210"/>
      <c r="BE761" s="208"/>
      <c r="BF761" s="208"/>
      <c r="BG761" s="208"/>
      <c r="BH761" s="208"/>
      <c r="BI761" s="208"/>
      <c r="BJ761" s="208"/>
      <c r="BK761" s="208"/>
      <c r="BL761" s="208"/>
      <c r="BM761" s="208"/>
      <c r="BN761" s="208"/>
      <c r="BO761" s="208"/>
      <c r="BP761" s="208"/>
      <c r="BQ761" s="208"/>
      <c r="BR761" s="208"/>
      <c r="BS761" s="208"/>
      <c r="BT761" s="208"/>
      <c r="BU761" s="208"/>
      <c r="BV761" s="208"/>
      <c r="BW761" s="208"/>
      <c r="BX761" s="208"/>
      <c r="BY761" s="208"/>
    </row>
    <row r="762" spans="1:77">
      <c r="A762" s="227"/>
      <c r="B762" s="208"/>
      <c r="C762" s="248"/>
      <c r="D762" s="248"/>
      <c r="E762" s="208"/>
      <c r="F762" s="208"/>
      <c r="G762" s="208"/>
      <c r="H762" s="208"/>
      <c r="I762" s="208"/>
      <c r="J762" s="208"/>
      <c r="K762" s="208"/>
      <c r="L762" s="208"/>
      <c r="M762" s="208"/>
      <c r="N762" s="208"/>
      <c r="O762" s="208"/>
      <c r="P762" s="208"/>
      <c r="Q762" s="208"/>
      <c r="R762" s="208"/>
      <c r="S762" s="208"/>
      <c r="T762" s="208"/>
      <c r="U762" s="208"/>
      <c r="V762" s="208"/>
      <c r="W762" s="208"/>
      <c r="X762" s="208"/>
      <c r="Y762" s="208"/>
      <c r="Z762" s="208"/>
      <c r="AA762" s="208"/>
      <c r="AB762" s="208"/>
      <c r="AC762" s="208"/>
      <c r="AD762" s="208"/>
      <c r="AE762" s="208"/>
      <c r="AF762" s="208"/>
      <c r="AG762" s="208"/>
      <c r="AH762" s="208"/>
      <c r="AI762" s="208"/>
      <c r="AJ762" s="208"/>
      <c r="AK762" s="208"/>
      <c r="AL762" s="208"/>
      <c r="AM762" s="208"/>
      <c r="AN762" s="208"/>
      <c r="AO762" s="208"/>
      <c r="AP762" s="208"/>
      <c r="AQ762" s="208"/>
      <c r="AR762" s="208"/>
      <c r="AS762" s="208"/>
      <c r="AT762" s="208"/>
      <c r="AU762" s="208"/>
      <c r="AV762" s="208"/>
      <c r="AW762" s="208"/>
      <c r="AX762" s="208"/>
      <c r="AY762" s="208"/>
      <c r="AZ762" s="209"/>
      <c r="BA762" s="208"/>
      <c r="BB762" s="208"/>
      <c r="BC762" s="208"/>
      <c r="BD762" s="210"/>
      <c r="BE762" s="208"/>
      <c r="BF762" s="208"/>
      <c r="BG762" s="208"/>
      <c r="BH762" s="208"/>
      <c r="BI762" s="208"/>
      <c r="BJ762" s="208"/>
      <c r="BK762" s="208"/>
      <c r="BL762" s="208"/>
      <c r="BM762" s="208"/>
      <c r="BN762" s="208"/>
      <c r="BO762" s="208"/>
      <c r="BP762" s="208"/>
      <c r="BQ762" s="208"/>
      <c r="BR762" s="208"/>
      <c r="BS762" s="208"/>
      <c r="BT762" s="208"/>
      <c r="BU762" s="208"/>
      <c r="BV762" s="208"/>
      <c r="BW762" s="208"/>
      <c r="BX762" s="208"/>
      <c r="BY762" s="208"/>
    </row>
    <row r="763" spans="1:77">
      <c r="A763" s="227"/>
      <c r="B763" s="208"/>
      <c r="C763" s="248"/>
      <c r="D763" s="248"/>
      <c r="E763" s="208"/>
      <c r="F763" s="208"/>
      <c r="G763" s="208"/>
      <c r="H763" s="208"/>
      <c r="I763" s="208"/>
      <c r="J763" s="208"/>
      <c r="K763" s="208"/>
      <c r="L763" s="208"/>
      <c r="M763" s="208"/>
      <c r="N763" s="208"/>
      <c r="O763" s="208"/>
      <c r="P763" s="208"/>
      <c r="Q763" s="208"/>
      <c r="R763" s="208"/>
      <c r="S763" s="208"/>
      <c r="T763" s="208"/>
      <c r="U763" s="208"/>
      <c r="V763" s="208"/>
      <c r="W763" s="208"/>
      <c r="X763" s="208"/>
      <c r="Y763" s="208"/>
      <c r="Z763" s="208"/>
      <c r="AA763" s="208"/>
      <c r="AB763" s="208"/>
      <c r="AC763" s="208"/>
      <c r="AD763" s="208"/>
      <c r="AE763" s="208"/>
      <c r="AF763" s="208"/>
      <c r="AG763" s="208"/>
      <c r="AH763" s="208"/>
      <c r="AI763" s="208"/>
      <c r="AJ763" s="208"/>
      <c r="AK763" s="208"/>
      <c r="AL763" s="208"/>
      <c r="AM763" s="208"/>
      <c r="AN763" s="208"/>
      <c r="AO763" s="208"/>
      <c r="AP763" s="208"/>
      <c r="AQ763" s="208"/>
      <c r="AR763" s="208"/>
      <c r="AS763" s="208"/>
      <c r="AT763" s="208"/>
      <c r="AU763" s="208"/>
      <c r="AV763" s="208"/>
      <c r="AW763" s="208"/>
      <c r="AX763" s="208"/>
      <c r="AY763" s="208"/>
      <c r="AZ763" s="209"/>
      <c r="BA763" s="208"/>
      <c r="BB763" s="208"/>
      <c r="BC763" s="208"/>
      <c r="BD763" s="210"/>
      <c r="BE763" s="208"/>
      <c r="BF763" s="208"/>
      <c r="BG763" s="208"/>
      <c r="BH763" s="208"/>
      <c r="BI763" s="208"/>
      <c r="BJ763" s="208"/>
      <c r="BK763" s="208"/>
      <c r="BL763" s="208"/>
      <c r="BM763" s="208"/>
      <c r="BN763" s="208"/>
      <c r="BO763" s="208"/>
      <c r="BP763" s="208"/>
      <c r="BQ763" s="208"/>
      <c r="BR763" s="208"/>
      <c r="BS763" s="208"/>
      <c r="BT763" s="208"/>
      <c r="BU763" s="208"/>
      <c r="BV763" s="208"/>
      <c r="BW763" s="208"/>
      <c r="BX763" s="208"/>
      <c r="BY763" s="208"/>
    </row>
    <row r="764" spans="1:77">
      <c r="A764" s="227"/>
      <c r="B764" s="208"/>
      <c r="C764" s="248"/>
      <c r="D764" s="248"/>
      <c r="E764" s="208"/>
      <c r="F764" s="208"/>
      <c r="G764" s="208"/>
      <c r="H764" s="208"/>
      <c r="I764" s="208"/>
      <c r="J764" s="208"/>
      <c r="K764" s="208"/>
      <c r="L764" s="208"/>
      <c r="M764" s="208"/>
      <c r="N764" s="208"/>
      <c r="O764" s="208"/>
      <c r="P764" s="208"/>
      <c r="Q764" s="208"/>
      <c r="R764" s="208"/>
      <c r="S764" s="208"/>
      <c r="T764" s="208"/>
      <c r="U764" s="208"/>
      <c r="V764" s="208"/>
      <c r="W764" s="208"/>
      <c r="X764" s="208"/>
      <c r="Y764" s="208"/>
      <c r="Z764" s="208"/>
      <c r="AA764" s="208"/>
      <c r="AB764" s="208"/>
      <c r="AC764" s="208"/>
      <c r="AD764" s="208"/>
      <c r="AE764" s="208"/>
      <c r="AF764" s="208"/>
      <c r="AG764" s="208"/>
      <c r="AH764" s="208"/>
      <c r="AI764" s="208"/>
      <c r="AJ764" s="208"/>
      <c r="AK764" s="208"/>
      <c r="AL764" s="208"/>
      <c r="AM764" s="208"/>
      <c r="AN764" s="208"/>
      <c r="AO764" s="208"/>
      <c r="AP764" s="208"/>
      <c r="AQ764" s="208"/>
      <c r="AR764" s="208"/>
      <c r="AS764" s="208"/>
      <c r="AT764" s="208"/>
      <c r="AU764" s="208"/>
      <c r="AV764" s="208"/>
      <c r="AW764" s="208"/>
      <c r="AX764" s="208"/>
      <c r="AY764" s="208"/>
      <c r="AZ764" s="209"/>
      <c r="BA764" s="208"/>
      <c r="BB764" s="208"/>
      <c r="BC764" s="208"/>
      <c r="BD764" s="210"/>
      <c r="BE764" s="208"/>
      <c r="BF764" s="208"/>
      <c r="BG764" s="208"/>
      <c r="BH764" s="208"/>
      <c r="BI764" s="208"/>
      <c r="BJ764" s="208"/>
      <c r="BK764" s="208"/>
      <c r="BL764" s="208"/>
      <c r="BM764" s="208"/>
      <c r="BN764" s="208"/>
      <c r="BO764" s="208"/>
      <c r="BP764" s="208"/>
      <c r="BQ764" s="208"/>
      <c r="BR764" s="208"/>
      <c r="BS764" s="208"/>
      <c r="BT764" s="208"/>
      <c r="BU764" s="208"/>
      <c r="BV764" s="208"/>
      <c r="BW764" s="208"/>
      <c r="BX764" s="208"/>
      <c r="BY764" s="208"/>
    </row>
    <row r="765" spans="1:77">
      <c r="A765" s="227"/>
      <c r="B765" s="208"/>
      <c r="C765" s="248"/>
      <c r="D765" s="248"/>
      <c r="E765" s="208"/>
      <c r="F765" s="208"/>
      <c r="G765" s="208"/>
      <c r="H765" s="208"/>
      <c r="I765" s="208"/>
      <c r="J765" s="208"/>
      <c r="K765" s="208"/>
      <c r="L765" s="208"/>
      <c r="M765" s="208"/>
      <c r="N765" s="208"/>
      <c r="O765" s="208"/>
      <c r="P765" s="208"/>
      <c r="Q765" s="208"/>
      <c r="R765" s="208"/>
      <c r="S765" s="208"/>
      <c r="T765" s="208"/>
      <c r="U765" s="208"/>
      <c r="V765" s="208"/>
      <c r="W765" s="208"/>
      <c r="X765" s="208"/>
      <c r="Y765" s="208"/>
      <c r="Z765" s="208"/>
      <c r="AA765" s="208"/>
      <c r="AB765" s="208"/>
      <c r="AC765" s="208"/>
      <c r="AD765" s="208"/>
      <c r="AE765" s="208"/>
      <c r="AF765" s="208"/>
      <c r="AG765" s="208"/>
      <c r="AH765" s="208"/>
      <c r="AI765" s="208"/>
      <c r="AJ765" s="208"/>
      <c r="AK765" s="208"/>
      <c r="AL765" s="208"/>
      <c r="AM765" s="208"/>
      <c r="AN765" s="208"/>
      <c r="AO765" s="208"/>
      <c r="AP765" s="208"/>
      <c r="AQ765" s="208"/>
      <c r="AR765" s="208"/>
      <c r="AS765" s="208"/>
      <c r="AT765" s="208"/>
      <c r="AU765" s="208"/>
      <c r="AV765" s="208"/>
      <c r="AW765" s="208"/>
      <c r="AX765" s="208"/>
      <c r="AY765" s="208"/>
      <c r="AZ765" s="209"/>
      <c r="BA765" s="208"/>
      <c r="BB765" s="208"/>
      <c r="BC765" s="208"/>
      <c r="BD765" s="210"/>
      <c r="BE765" s="208"/>
      <c r="BF765" s="208"/>
      <c r="BG765" s="208"/>
      <c r="BH765" s="208"/>
      <c r="BI765" s="208"/>
      <c r="BJ765" s="208"/>
      <c r="BK765" s="208"/>
      <c r="BL765" s="208"/>
      <c r="BM765" s="208"/>
      <c r="BN765" s="208"/>
      <c r="BO765" s="208"/>
      <c r="BP765" s="208"/>
      <c r="BQ765" s="208"/>
      <c r="BR765" s="208"/>
      <c r="BS765" s="208"/>
      <c r="BT765" s="208"/>
      <c r="BU765" s="208"/>
      <c r="BV765" s="208"/>
      <c r="BW765" s="208"/>
      <c r="BX765" s="208"/>
      <c r="BY765" s="208"/>
    </row>
    <row r="766" spans="1:77">
      <c r="A766" s="227"/>
      <c r="B766" s="208"/>
      <c r="C766" s="248"/>
      <c r="D766" s="248"/>
      <c r="E766" s="208"/>
      <c r="F766" s="208"/>
      <c r="G766" s="208"/>
      <c r="H766" s="208"/>
      <c r="I766" s="208"/>
      <c r="J766" s="208"/>
      <c r="K766" s="208"/>
      <c r="L766" s="208"/>
      <c r="M766" s="208"/>
      <c r="N766" s="208"/>
      <c r="O766" s="208"/>
      <c r="P766" s="208"/>
      <c r="Q766" s="208"/>
      <c r="R766" s="208"/>
      <c r="S766" s="208"/>
      <c r="T766" s="208"/>
      <c r="U766" s="208"/>
      <c r="V766" s="208"/>
      <c r="W766" s="208"/>
      <c r="X766" s="208"/>
      <c r="Y766" s="208"/>
      <c r="Z766" s="208"/>
      <c r="AA766" s="208"/>
      <c r="AB766" s="208"/>
      <c r="AC766" s="208"/>
      <c r="AD766" s="208"/>
      <c r="AE766" s="208"/>
      <c r="AF766" s="208"/>
      <c r="AG766" s="208"/>
      <c r="AH766" s="208"/>
      <c r="AI766" s="208"/>
      <c r="AJ766" s="208"/>
      <c r="AK766" s="208"/>
      <c r="AL766" s="208"/>
      <c r="AM766" s="208"/>
      <c r="AN766" s="208"/>
      <c r="AO766" s="208"/>
      <c r="AP766" s="208"/>
      <c r="AQ766" s="208"/>
      <c r="AR766" s="208"/>
      <c r="AS766" s="208"/>
      <c r="AT766" s="208"/>
      <c r="AU766" s="208"/>
      <c r="AV766" s="208"/>
      <c r="AW766" s="208"/>
      <c r="AX766" s="208"/>
      <c r="AY766" s="208"/>
      <c r="AZ766" s="209"/>
      <c r="BA766" s="208"/>
      <c r="BB766" s="208"/>
      <c r="BC766" s="208"/>
      <c r="BD766" s="210"/>
      <c r="BE766" s="208"/>
      <c r="BF766" s="208"/>
      <c r="BG766" s="208"/>
      <c r="BH766" s="208"/>
      <c r="BI766" s="208"/>
      <c r="BJ766" s="208"/>
      <c r="BK766" s="208"/>
      <c r="BL766" s="208"/>
      <c r="BM766" s="208"/>
      <c r="BN766" s="208"/>
      <c r="BO766" s="208"/>
      <c r="BP766" s="208"/>
      <c r="BQ766" s="208"/>
      <c r="BR766" s="208"/>
      <c r="BS766" s="208"/>
      <c r="BT766" s="208"/>
      <c r="BU766" s="208"/>
      <c r="BV766" s="208"/>
      <c r="BW766" s="208"/>
      <c r="BX766" s="208"/>
      <c r="BY766" s="208"/>
    </row>
    <row r="767" spans="1:77">
      <c r="A767" s="227"/>
      <c r="B767" s="208"/>
      <c r="C767" s="248"/>
      <c r="D767" s="248"/>
      <c r="E767" s="208"/>
      <c r="F767" s="208"/>
      <c r="G767" s="208"/>
      <c r="H767" s="208"/>
      <c r="I767" s="208"/>
      <c r="J767" s="208"/>
      <c r="K767" s="208"/>
      <c r="L767" s="208"/>
      <c r="M767" s="208"/>
      <c r="N767" s="208"/>
      <c r="O767" s="208"/>
      <c r="P767" s="208"/>
      <c r="Q767" s="208"/>
      <c r="R767" s="208"/>
      <c r="S767" s="208"/>
      <c r="T767" s="208"/>
      <c r="U767" s="208"/>
      <c r="V767" s="208"/>
      <c r="W767" s="208"/>
      <c r="X767" s="208"/>
      <c r="Y767" s="208"/>
      <c r="Z767" s="208"/>
      <c r="AA767" s="208"/>
      <c r="AB767" s="208"/>
      <c r="AC767" s="208"/>
      <c r="AD767" s="208"/>
      <c r="AE767" s="208"/>
      <c r="AF767" s="208"/>
      <c r="AG767" s="208"/>
      <c r="AH767" s="208"/>
      <c r="AI767" s="208"/>
      <c r="AJ767" s="208"/>
      <c r="AK767" s="208"/>
      <c r="AL767" s="208"/>
      <c r="AM767" s="208"/>
      <c r="AN767" s="208"/>
      <c r="AO767" s="208"/>
      <c r="AP767" s="208"/>
      <c r="AQ767" s="208"/>
      <c r="AR767" s="208"/>
      <c r="AS767" s="208"/>
      <c r="AT767" s="208"/>
      <c r="AU767" s="208"/>
      <c r="AV767" s="208"/>
      <c r="AW767" s="208"/>
      <c r="AX767" s="208"/>
      <c r="AY767" s="208"/>
      <c r="AZ767" s="209"/>
      <c r="BA767" s="208"/>
      <c r="BB767" s="208"/>
      <c r="BC767" s="208"/>
      <c r="BD767" s="210"/>
      <c r="BE767" s="208"/>
      <c r="BF767" s="208"/>
      <c r="BG767" s="208"/>
      <c r="BH767" s="208"/>
      <c r="BI767" s="208"/>
      <c r="BJ767" s="208"/>
      <c r="BK767" s="208"/>
      <c r="BL767" s="208"/>
      <c r="BM767" s="208"/>
      <c r="BN767" s="208"/>
      <c r="BO767" s="208"/>
      <c r="BP767" s="208"/>
      <c r="BQ767" s="208"/>
      <c r="BR767" s="208"/>
      <c r="BS767" s="208"/>
      <c r="BT767" s="208"/>
      <c r="BU767" s="208"/>
      <c r="BV767" s="208"/>
      <c r="BW767" s="208"/>
      <c r="BX767" s="208"/>
      <c r="BY767" s="208"/>
    </row>
    <row r="768" spans="1:77">
      <c r="A768" s="227"/>
      <c r="B768" s="208"/>
      <c r="C768" s="248"/>
      <c r="D768" s="248"/>
      <c r="E768" s="208"/>
      <c r="F768" s="208"/>
      <c r="G768" s="208"/>
      <c r="H768" s="208"/>
      <c r="I768" s="208"/>
      <c r="J768" s="208"/>
      <c r="K768" s="208"/>
      <c r="L768" s="208"/>
      <c r="M768" s="208"/>
      <c r="N768" s="208"/>
      <c r="O768" s="208"/>
      <c r="P768" s="208"/>
      <c r="Q768" s="208"/>
      <c r="R768" s="208"/>
      <c r="S768" s="208"/>
      <c r="T768" s="208"/>
      <c r="U768" s="208"/>
      <c r="V768" s="208"/>
      <c r="W768" s="208"/>
      <c r="X768" s="208"/>
      <c r="Y768" s="208"/>
      <c r="Z768" s="208"/>
      <c r="AA768" s="208"/>
      <c r="AB768" s="208"/>
      <c r="AC768" s="208"/>
      <c r="AD768" s="208"/>
      <c r="AE768" s="208"/>
      <c r="AF768" s="208"/>
      <c r="AG768" s="208"/>
      <c r="AH768" s="208"/>
      <c r="AI768" s="208"/>
      <c r="AJ768" s="208"/>
      <c r="AK768" s="208"/>
      <c r="AL768" s="208"/>
      <c r="AM768" s="208"/>
      <c r="AN768" s="208"/>
      <c r="AO768" s="208"/>
      <c r="AP768" s="208"/>
      <c r="AQ768" s="208"/>
      <c r="AR768" s="208"/>
      <c r="AS768" s="208"/>
      <c r="AT768" s="208"/>
      <c r="AU768" s="208"/>
      <c r="AV768" s="208"/>
      <c r="AW768" s="208"/>
      <c r="AX768" s="208"/>
      <c r="AY768" s="208"/>
      <c r="AZ768" s="209"/>
      <c r="BA768" s="208"/>
      <c r="BB768" s="208"/>
      <c r="BC768" s="208"/>
      <c r="BD768" s="210"/>
      <c r="BE768" s="208"/>
      <c r="BF768" s="208"/>
      <c r="BG768" s="208"/>
      <c r="BH768" s="208"/>
      <c r="BI768" s="208"/>
      <c r="BJ768" s="208"/>
      <c r="BK768" s="208"/>
      <c r="BL768" s="208"/>
      <c r="BM768" s="208"/>
      <c r="BN768" s="208"/>
      <c r="BO768" s="208"/>
      <c r="BP768" s="208"/>
      <c r="BQ768" s="208"/>
      <c r="BR768" s="208"/>
      <c r="BS768" s="208"/>
      <c r="BT768" s="208"/>
      <c r="BU768" s="208"/>
      <c r="BV768" s="208"/>
      <c r="BW768" s="208"/>
      <c r="BX768" s="208"/>
      <c r="BY768" s="208"/>
    </row>
    <row r="769" spans="1:77">
      <c r="A769" s="227"/>
      <c r="B769" s="208"/>
      <c r="C769" s="248"/>
      <c r="D769" s="248"/>
      <c r="E769" s="208"/>
      <c r="F769" s="208"/>
      <c r="G769" s="208"/>
      <c r="H769" s="208"/>
      <c r="I769" s="208"/>
      <c r="J769" s="208"/>
      <c r="K769" s="208"/>
      <c r="L769" s="208"/>
      <c r="M769" s="208"/>
      <c r="N769" s="208"/>
      <c r="O769" s="208"/>
      <c r="P769" s="208"/>
      <c r="Q769" s="208"/>
      <c r="R769" s="208"/>
      <c r="S769" s="208"/>
      <c r="T769" s="208"/>
      <c r="U769" s="208"/>
      <c r="V769" s="208"/>
      <c r="W769" s="208"/>
      <c r="X769" s="208"/>
      <c r="Y769" s="208"/>
      <c r="Z769" s="208"/>
      <c r="AA769" s="208"/>
      <c r="AB769" s="208"/>
      <c r="AC769" s="208"/>
      <c r="AD769" s="208"/>
      <c r="AE769" s="208"/>
      <c r="AF769" s="208"/>
      <c r="AG769" s="208"/>
      <c r="AH769" s="208"/>
      <c r="AI769" s="208"/>
      <c r="AJ769" s="208"/>
      <c r="AK769" s="208"/>
      <c r="AL769" s="208"/>
      <c r="AM769" s="208"/>
      <c r="AN769" s="208"/>
      <c r="AO769" s="208"/>
      <c r="AP769" s="208"/>
      <c r="AQ769" s="208"/>
      <c r="AR769" s="208"/>
      <c r="AS769" s="208"/>
      <c r="AT769" s="208"/>
      <c r="AU769" s="208"/>
      <c r="AV769" s="208"/>
      <c r="AW769" s="208"/>
      <c r="AX769" s="208"/>
      <c r="AY769" s="208"/>
      <c r="AZ769" s="209"/>
      <c r="BA769" s="208"/>
      <c r="BB769" s="208"/>
      <c r="BC769" s="208"/>
      <c r="BD769" s="210"/>
      <c r="BE769" s="208"/>
      <c r="BF769" s="208"/>
      <c r="BG769" s="208"/>
      <c r="BH769" s="208"/>
      <c r="BI769" s="208"/>
      <c r="BJ769" s="208"/>
      <c r="BK769" s="208"/>
      <c r="BL769" s="208"/>
      <c r="BM769" s="208"/>
      <c r="BN769" s="208"/>
      <c r="BO769" s="208"/>
      <c r="BP769" s="208"/>
      <c r="BQ769" s="208"/>
      <c r="BR769" s="208"/>
      <c r="BS769" s="208"/>
      <c r="BT769" s="208"/>
      <c r="BU769" s="208"/>
      <c r="BV769" s="208"/>
      <c r="BW769" s="208"/>
      <c r="BX769" s="208"/>
      <c r="BY769" s="208"/>
    </row>
    <row r="770" spans="1:77">
      <c r="A770" s="227"/>
      <c r="B770" s="208"/>
      <c r="C770" s="248"/>
      <c r="D770" s="248"/>
      <c r="E770" s="208"/>
      <c r="F770" s="208"/>
      <c r="G770" s="208"/>
      <c r="H770" s="208"/>
      <c r="I770" s="208"/>
      <c r="J770" s="208"/>
      <c r="K770" s="208"/>
      <c r="L770" s="208"/>
      <c r="M770" s="208"/>
      <c r="N770" s="208"/>
      <c r="O770" s="208"/>
      <c r="P770" s="208"/>
      <c r="Q770" s="208"/>
      <c r="R770" s="208"/>
      <c r="S770" s="208"/>
      <c r="T770" s="208"/>
      <c r="U770" s="208"/>
      <c r="V770" s="208"/>
      <c r="W770" s="208"/>
      <c r="X770" s="208"/>
      <c r="Y770" s="208"/>
      <c r="Z770" s="208"/>
      <c r="AA770" s="208"/>
      <c r="AB770" s="208"/>
      <c r="AC770" s="208"/>
      <c r="AD770" s="208"/>
      <c r="AE770" s="208"/>
      <c r="AF770" s="208"/>
      <c r="AG770" s="208"/>
      <c r="AH770" s="208"/>
      <c r="AI770" s="208"/>
      <c r="AJ770" s="208"/>
      <c r="AK770" s="208"/>
      <c r="AL770" s="208"/>
      <c r="AM770" s="208"/>
      <c r="AN770" s="208"/>
      <c r="AO770" s="208"/>
      <c r="AP770" s="208"/>
      <c r="AQ770" s="208"/>
      <c r="AR770" s="208"/>
      <c r="AS770" s="208"/>
      <c r="AT770" s="208"/>
      <c r="AU770" s="208"/>
      <c r="AV770" s="208"/>
      <c r="AW770" s="208"/>
      <c r="AX770" s="208"/>
      <c r="AY770" s="208"/>
      <c r="AZ770" s="209"/>
      <c r="BA770" s="208"/>
      <c r="BB770" s="208"/>
      <c r="BC770" s="208"/>
      <c r="BD770" s="210"/>
      <c r="BE770" s="208"/>
      <c r="BF770" s="208"/>
      <c r="BG770" s="208"/>
      <c r="BH770" s="208"/>
      <c r="BI770" s="208"/>
      <c r="BJ770" s="208"/>
      <c r="BK770" s="208"/>
      <c r="BL770" s="208"/>
      <c r="BM770" s="208"/>
      <c r="BN770" s="208"/>
      <c r="BO770" s="208"/>
      <c r="BP770" s="208"/>
      <c r="BQ770" s="208"/>
      <c r="BR770" s="208"/>
      <c r="BS770" s="208"/>
      <c r="BT770" s="208"/>
      <c r="BU770" s="208"/>
      <c r="BV770" s="208"/>
      <c r="BW770" s="208"/>
      <c r="BX770" s="208"/>
      <c r="BY770" s="208"/>
    </row>
    <row r="771" spans="1:77">
      <c r="A771" s="227"/>
      <c r="B771" s="208"/>
      <c r="C771" s="248"/>
      <c r="D771" s="248"/>
      <c r="E771" s="208"/>
      <c r="F771" s="208"/>
      <c r="G771" s="208"/>
      <c r="H771" s="208"/>
      <c r="I771" s="208"/>
      <c r="J771" s="208"/>
      <c r="K771" s="208"/>
      <c r="L771" s="208"/>
      <c r="M771" s="208"/>
      <c r="N771" s="208"/>
      <c r="O771" s="208"/>
      <c r="P771" s="208"/>
      <c r="Q771" s="208"/>
      <c r="R771" s="208"/>
      <c r="S771" s="208"/>
      <c r="T771" s="208"/>
      <c r="U771" s="208"/>
      <c r="V771" s="208"/>
      <c r="W771" s="208"/>
      <c r="X771" s="208"/>
      <c r="Y771" s="208"/>
      <c r="Z771" s="208"/>
      <c r="AA771" s="208"/>
      <c r="AB771" s="208"/>
      <c r="AC771" s="208"/>
      <c r="AD771" s="208"/>
      <c r="AE771" s="208"/>
      <c r="AF771" s="208"/>
      <c r="AG771" s="208"/>
      <c r="AH771" s="208"/>
      <c r="AI771" s="208"/>
      <c r="AJ771" s="208"/>
      <c r="AK771" s="208"/>
      <c r="AL771" s="208"/>
      <c r="AM771" s="208"/>
      <c r="AN771" s="208"/>
      <c r="AO771" s="208"/>
      <c r="AP771" s="208"/>
      <c r="AQ771" s="208"/>
      <c r="AR771" s="208"/>
      <c r="AS771" s="208"/>
      <c r="AT771" s="208"/>
      <c r="AU771" s="208"/>
      <c r="AV771" s="208"/>
      <c r="AW771" s="208"/>
      <c r="AX771" s="208"/>
      <c r="AY771" s="208"/>
      <c r="AZ771" s="209"/>
      <c r="BA771" s="208"/>
      <c r="BB771" s="208"/>
      <c r="BC771" s="208"/>
      <c r="BD771" s="210"/>
      <c r="BE771" s="208"/>
      <c r="BF771" s="208"/>
      <c r="BG771" s="208"/>
      <c r="BH771" s="208"/>
      <c r="BI771" s="208"/>
      <c r="BJ771" s="208"/>
      <c r="BK771" s="208"/>
      <c r="BL771" s="208"/>
      <c r="BM771" s="208"/>
      <c r="BN771" s="208"/>
      <c r="BO771" s="208"/>
      <c r="BP771" s="208"/>
      <c r="BQ771" s="208"/>
      <c r="BR771" s="208"/>
      <c r="BS771" s="208"/>
      <c r="BT771" s="208"/>
      <c r="BU771" s="208"/>
      <c r="BV771" s="208"/>
      <c r="BW771" s="208"/>
      <c r="BX771" s="208"/>
      <c r="BY771" s="208"/>
    </row>
    <row r="772" spans="1:77">
      <c r="A772" s="227"/>
      <c r="B772" s="208"/>
      <c r="C772" s="248"/>
      <c r="D772" s="248"/>
      <c r="E772" s="208"/>
      <c r="F772" s="208"/>
      <c r="G772" s="208"/>
      <c r="H772" s="208"/>
      <c r="I772" s="208"/>
      <c r="J772" s="208"/>
      <c r="K772" s="208"/>
      <c r="L772" s="208"/>
      <c r="M772" s="208"/>
      <c r="N772" s="208"/>
      <c r="O772" s="208"/>
      <c r="P772" s="208"/>
      <c r="Q772" s="208"/>
      <c r="R772" s="208"/>
      <c r="S772" s="208"/>
      <c r="T772" s="208"/>
      <c r="U772" s="208"/>
      <c r="V772" s="208"/>
      <c r="W772" s="208"/>
      <c r="X772" s="208"/>
      <c r="Y772" s="208"/>
      <c r="Z772" s="208"/>
      <c r="AA772" s="208"/>
      <c r="AB772" s="208"/>
      <c r="AC772" s="208"/>
      <c r="AD772" s="208"/>
      <c r="AE772" s="208"/>
      <c r="AF772" s="208"/>
      <c r="AG772" s="208"/>
      <c r="AH772" s="208"/>
      <c r="AI772" s="208"/>
      <c r="AJ772" s="208"/>
      <c r="AK772" s="208"/>
      <c r="AL772" s="208"/>
      <c r="AM772" s="208"/>
      <c r="AN772" s="208"/>
      <c r="AO772" s="208"/>
      <c r="AP772" s="208"/>
      <c r="AQ772" s="208"/>
      <c r="AR772" s="208"/>
      <c r="AS772" s="208"/>
      <c r="AT772" s="208"/>
      <c r="AU772" s="208"/>
      <c r="AV772" s="208"/>
      <c r="AW772" s="208"/>
      <c r="AX772" s="208"/>
      <c r="AY772" s="208"/>
      <c r="AZ772" s="209"/>
      <c r="BA772" s="208"/>
      <c r="BB772" s="208"/>
      <c r="BC772" s="208"/>
      <c r="BD772" s="210"/>
      <c r="BE772" s="208"/>
      <c r="BF772" s="208"/>
      <c r="BG772" s="208"/>
      <c r="BH772" s="208"/>
      <c r="BI772" s="208"/>
      <c r="BJ772" s="208"/>
      <c r="BK772" s="208"/>
      <c r="BL772" s="208"/>
      <c r="BM772" s="208"/>
      <c r="BN772" s="208"/>
      <c r="BO772" s="208"/>
      <c r="BP772" s="208"/>
      <c r="BQ772" s="208"/>
      <c r="BR772" s="208"/>
      <c r="BS772" s="208"/>
      <c r="BT772" s="208"/>
      <c r="BU772" s="208"/>
      <c r="BV772" s="208"/>
      <c r="BW772" s="208"/>
      <c r="BX772" s="208"/>
      <c r="BY772" s="208"/>
    </row>
    <row r="773" spans="1:77">
      <c r="A773" s="227"/>
      <c r="B773" s="208"/>
      <c r="C773" s="248"/>
      <c r="D773" s="248"/>
      <c r="E773" s="208"/>
      <c r="F773" s="208"/>
      <c r="G773" s="208"/>
      <c r="H773" s="208"/>
      <c r="I773" s="208"/>
      <c r="J773" s="208"/>
      <c r="K773" s="208"/>
      <c r="L773" s="208"/>
      <c r="M773" s="208"/>
      <c r="N773" s="208"/>
      <c r="O773" s="208"/>
      <c r="P773" s="208"/>
      <c r="Q773" s="208"/>
      <c r="R773" s="208"/>
      <c r="S773" s="208"/>
      <c r="T773" s="208"/>
      <c r="U773" s="208"/>
      <c r="V773" s="208"/>
      <c r="W773" s="208"/>
      <c r="X773" s="208"/>
      <c r="Y773" s="208"/>
      <c r="Z773" s="208"/>
      <c r="AA773" s="208"/>
      <c r="AB773" s="208"/>
      <c r="AC773" s="208"/>
      <c r="AD773" s="208"/>
      <c r="AE773" s="208"/>
      <c r="AF773" s="208"/>
      <c r="AG773" s="208"/>
      <c r="AH773" s="208"/>
      <c r="AI773" s="208"/>
      <c r="AJ773" s="208"/>
      <c r="AK773" s="208"/>
      <c r="AL773" s="208"/>
      <c r="AM773" s="208"/>
      <c r="AN773" s="208"/>
      <c r="AO773" s="208"/>
      <c r="AP773" s="208"/>
      <c r="AQ773" s="208"/>
      <c r="AR773" s="208"/>
      <c r="AS773" s="208"/>
      <c r="AT773" s="208"/>
      <c r="AU773" s="208"/>
      <c r="AV773" s="208"/>
      <c r="AW773" s="208"/>
      <c r="AX773" s="208"/>
      <c r="AY773" s="208"/>
      <c r="AZ773" s="209"/>
      <c r="BA773" s="208"/>
      <c r="BB773" s="208"/>
      <c r="BC773" s="208"/>
      <c r="BD773" s="210"/>
      <c r="BE773" s="208"/>
      <c r="BF773" s="208"/>
      <c r="BG773" s="208"/>
      <c r="BH773" s="208"/>
      <c r="BI773" s="208"/>
      <c r="BJ773" s="208"/>
      <c r="BK773" s="208"/>
      <c r="BL773" s="208"/>
      <c r="BM773" s="208"/>
      <c r="BN773" s="208"/>
      <c r="BO773" s="208"/>
      <c r="BP773" s="208"/>
      <c r="BQ773" s="208"/>
      <c r="BR773" s="208"/>
      <c r="BS773" s="208"/>
      <c r="BT773" s="208"/>
      <c r="BU773" s="208"/>
      <c r="BV773" s="208"/>
      <c r="BW773" s="208"/>
      <c r="BX773" s="208"/>
      <c r="BY773" s="208"/>
    </row>
    <row r="774" spans="1:77">
      <c r="A774" s="227"/>
      <c r="B774" s="208"/>
      <c r="C774" s="248"/>
      <c r="D774" s="248"/>
      <c r="E774" s="208"/>
      <c r="F774" s="208"/>
      <c r="G774" s="208"/>
      <c r="H774" s="208"/>
      <c r="I774" s="208"/>
      <c r="J774" s="208"/>
      <c r="K774" s="208"/>
      <c r="L774" s="208"/>
      <c r="M774" s="208"/>
      <c r="N774" s="208"/>
      <c r="O774" s="208"/>
      <c r="P774" s="208"/>
      <c r="Q774" s="208"/>
      <c r="R774" s="208"/>
      <c r="S774" s="208"/>
      <c r="T774" s="208"/>
      <c r="U774" s="208"/>
      <c r="V774" s="208"/>
      <c r="W774" s="208"/>
      <c r="X774" s="208"/>
      <c r="Y774" s="208"/>
      <c r="Z774" s="208"/>
      <c r="AA774" s="208"/>
      <c r="AB774" s="208"/>
      <c r="AC774" s="208"/>
      <c r="AD774" s="208"/>
      <c r="AE774" s="208"/>
      <c r="AF774" s="208"/>
      <c r="AG774" s="208"/>
      <c r="AH774" s="208"/>
      <c r="AI774" s="208"/>
      <c r="AJ774" s="208"/>
      <c r="AK774" s="208"/>
      <c r="AL774" s="208"/>
      <c r="AM774" s="208"/>
      <c r="AN774" s="208"/>
      <c r="AO774" s="208"/>
      <c r="AP774" s="208"/>
      <c r="AQ774" s="208"/>
      <c r="AR774" s="208"/>
      <c r="AS774" s="208"/>
      <c r="AT774" s="208"/>
      <c r="AU774" s="208"/>
      <c r="AV774" s="208"/>
      <c r="AW774" s="208"/>
      <c r="AX774" s="208"/>
      <c r="AY774" s="208"/>
      <c r="AZ774" s="209"/>
      <c r="BA774" s="208"/>
      <c r="BB774" s="208"/>
      <c r="BC774" s="208"/>
      <c r="BD774" s="210"/>
      <c r="BE774" s="208"/>
      <c r="BF774" s="208"/>
      <c r="BG774" s="208"/>
      <c r="BH774" s="208"/>
      <c r="BI774" s="208"/>
      <c r="BJ774" s="208"/>
      <c r="BK774" s="208"/>
      <c r="BL774" s="208"/>
      <c r="BM774" s="208"/>
      <c r="BN774" s="208"/>
      <c r="BO774" s="208"/>
      <c r="BP774" s="208"/>
      <c r="BQ774" s="208"/>
      <c r="BR774" s="208"/>
      <c r="BS774" s="208"/>
      <c r="BT774" s="208"/>
      <c r="BU774" s="208"/>
      <c r="BV774" s="208"/>
      <c r="BW774" s="208"/>
      <c r="BX774" s="208"/>
      <c r="BY774" s="208"/>
    </row>
    <row r="775" spans="1:77">
      <c r="A775" s="227"/>
      <c r="B775" s="208"/>
      <c r="C775" s="248"/>
      <c r="D775" s="248"/>
      <c r="E775" s="208"/>
      <c r="F775" s="208"/>
      <c r="G775" s="208"/>
      <c r="H775" s="208"/>
      <c r="I775" s="208"/>
      <c r="J775" s="208"/>
      <c r="K775" s="208"/>
      <c r="L775" s="208"/>
      <c r="M775" s="208"/>
      <c r="N775" s="208"/>
      <c r="O775" s="208"/>
      <c r="P775" s="208"/>
      <c r="Q775" s="208"/>
      <c r="R775" s="208"/>
      <c r="S775" s="208"/>
      <c r="T775" s="208"/>
      <c r="U775" s="208"/>
      <c r="V775" s="208"/>
      <c r="W775" s="208"/>
      <c r="X775" s="208"/>
      <c r="Y775" s="208"/>
      <c r="Z775" s="208"/>
      <c r="AA775" s="208"/>
      <c r="AB775" s="208"/>
      <c r="AC775" s="208"/>
      <c r="AD775" s="208"/>
      <c r="AE775" s="208"/>
      <c r="AF775" s="208"/>
      <c r="AG775" s="208"/>
      <c r="AH775" s="208"/>
      <c r="AI775" s="208"/>
      <c r="AJ775" s="208"/>
      <c r="AK775" s="208"/>
      <c r="AL775" s="208"/>
      <c r="AM775" s="208"/>
      <c r="AN775" s="208"/>
      <c r="AO775" s="208"/>
      <c r="AP775" s="208"/>
      <c r="AQ775" s="208"/>
      <c r="AR775" s="208"/>
      <c r="AS775" s="208"/>
      <c r="AT775" s="208"/>
      <c r="AU775" s="208"/>
      <c r="AV775" s="208"/>
      <c r="AW775" s="208"/>
      <c r="AX775" s="208"/>
      <c r="AY775" s="208"/>
      <c r="AZ775" s="209"/>
      <c r="BA775" s="208"/>
      <c r="BB775" s="208"/>
      <c r="BC775" s="208"/>
      <c r="BD775" s="210"/>
      <c r="BE775" s="208"/>
      <c r="BF775" s="208"/>
      <c r="BG775" s="208"/>
      <c r="BH775" s="208"/>
      <c r="BI775" s="208"/>
      <c r="BJ775" s="208"/>
      <c r="BK775" s="208"/>
      <c r="BL775" s="208"/>
      <c r="BM775" s="208"/>
      <c r="BN775" s="208"/>
      <c r="BO775" s="208"/>
      <c r="BP775" s="208"/>
      <c r="BQ775" s="208"/>
      <c r="BR775" s="208"/>
      <c r="BS775" s="208"/>
      <c r="BT775" s="208"/>
      <c r="BU775" s="208"/>
      <c r="BV775" s="208"/>
      <c r="BW775" s="208"/>
      <c r="BX775" s="208"/>
      <c r="BY775" s="208"/>
    </row>
    <row r="776" spans="1:77">
      <c r="A776" s="227"/>
      <c r="B776" s="208"/>
      <c r="C776" s="248"/>
      <c r="D776" s="248"/>
      <c r="E776" s="208"/>
      <c r="F776" s="208"/>
      <c r="G776" s="208"/>
      <c r="H776" s="208"/>
      <c r="I776" s="208"/>
      <c r="J776" s="208"/>
      <c r="K776" s="208"/>
      <c r="L776" s="208"/>
      <c r="M776" s="208"/>
      <c r="N776" s="208"/>
      <c r="O776" s="208"/>
      <c r="P776" s="208"/>
      <c r="Q776" s="208"/>
      <c r="R776" s="208"/>
      <c r="S776" s="208"/>
      <c r="T776" s="208"/>
      <c r="U776" s="208"/>
      <c r="V776" s="208"/>
      <c r="W776" s="208"/>
      <c r="X776" s="208"/>
      <c r="Y776" s="208"/>
      <c r="Z776" s="208"/>
      <c r="AA776" s="208"/>
      <c r="AB776" s="208"/>
      <c r="AC776" s="208"/>
      <c r="AD776" s="208"/>
      <c r="AE776" s="208"/>
      <c r="AF776" s="208"/>
      <c r="AG776" s="208"/>
      <c r="AH776" s="208"/>
      <c r="AI776" s="208"/>
      <c r="AJ776" s="208"/>
      <c r="AK776" s="208"/>
      <c r="AL776" s="208"/>
      <c r="AM776" s="208"/>
      <c r="AN776" s="208"/>
      <c r="AO776" s="208"/>
      <c r="AP776" s="208"/>
      <c r="AQ776" s="208"/>
      <c r="AR776" s="208"/>
      <c r="AS776" s="208"/>
      <c r="AT776" s="208"/>
      <c r="AU776" s="208"/>
      <c r="AV776" s="208"/>
      <c r="AW776" s="208"/>
      <c r="AX776" s="208"/>
      <c r="AY776" s="208"/>
      <c r="AZ776" s="209"/>
      <c r="BA776" s="208"/>
      <c r="BB776" s="208"/>
      <c r="BC776" s="208"/>
      <c r="BD776" s="210"/>
      <c r="BE776" s="208"/>
      <c r="BF776" s="208"/>
      <c r="BG776" s="208"/>
      <c r="BH776" s="208"/>
      <c r="BI776" s="208"/>
      <c r="BJ776" s="208"/>
      <c r="BK776" s="208"/>
      <c r="BL776" s="208"/>
      <c r="BM776" s="208"/>
      <c r="BN776" s="208"/>
      <c r="BO776" s="208"/>
      <c r="BP776" s="208"/>
      <c r="BQ776" s="208"/>
      <c r="BR776" s="208"/>
      <c r="BS776" s="208"/>
      <c r="BT776" s="208"/>
      <c r="BU776" s="208"/>
      <c r="BV776" s="208"/>
      <c r="BW776" s="208"/>
      <c r="BX776" s="208"/>
      <c r="BY776" s="208"/>
    </row>
    <row r="777" spans="1:77">
      <c r="A777" s="227"/>
      <c r="B777" s="208"/>
      <c r="C777" s="248"/>
      <c r="D777" s="248"/>
      <c r="E777" s="208"/>
      <c r="F777" s="208"/>
      <c r="G777" s="208"/>
      <c r="H777" s="208"/>
      <c r="I777" s="208"/>
      <c r="J777" s="208"/>
      <c r="K777" s="208"/>
      <c r="L777" s="208"/>
      <c r="M777" s="208"/>
      <c r="N777" s="208"/>
      <c r="O777" s="208"/>
      <c r="P777" s="208"/>
      <c r="Q777" s="208"/>
      <c r="R777" s="208"/>
      <c r="S777" s="208"/>
      <c r="T777" s="208"/>
      <c r="U777" s="208"/>
      <c r="V777" s="208"/>
      <c r="W777" s="208"/>
      <c r="X777" s="208"/>
      <c r="Y777" s="208"/>
      <c r="Z777" s="208"/>
      <c r="AA777" s="208"/>
      <c r="AB777" s="208"/>
      <c r="AC777" s="208"/>
      <c r="AD777" s="208"/>
      <c r="AE777" s="208"/>
      <c r="AF777" s="208"/>
      <c r="AG777" s="208"/>
      <c r="AH777" s="208"/>
      <c r="AI777" s="208"/>
      <c r="AJ777" s="208"/>
      <c r="AK777" s="208"/>
      <c r="AL777" s="208"/>
      <c r="AM777" s="208"/>
      <c r="AN777" s="208"/>
      <c r="AO777" s="208"/>
      <c r="AP777" s="208"/>
      <c r="AQ777" s="208"/>
      <c r="AR777" s="208"/>
      <c r="AS777" s="208"/>
      <c r="AT777" s="208"/>
      <c r="AU777" s="208"/>
      <c r="AV777" s="208"/>
      <c r="AW777" s="208"/>
      <c r="AX777" s="208"/>
      <c r="AY777" s="208"/>
      <c r="AZ777" s="209"/>
      <c r="BA777" s="208"/>
      <c r="BB777" s="208"/>
      <c r="BC777" s="208"/>
      <c r="BD777" s="210"/>
      <c r="BE777" s="208"/>
      <c r="BF777" s="208"/>
      <c r="BG777" s="208"/>
      <c r="BH777" s="208"/>
      <c r="BI777" s="208"/>
      <c r="BJ777" s="208"/>
      <c r="BK777" s="208"/>
      <c r="BL777" s="208"/>
      <c r="BM777" s="208"/>
      <c r="BN777" s="208"/>
      <c r="BO777" s="208"/>
      <c r="BP777" s="208"/>
      <c r="BQ777" s="208"/>
      <c r="BR777" s="208"/>
      <c r="BS777" s="208"/>
      <c r="BT777" s="208"/>
      <c r="BU777" s="208"/>
      <c r="BV777" s="208"/>
      <c r="BW777" s="208"/>
      <c r="BX777" s="208"/>
      <c r="BY777" s="208"/>
    </row>
    <row r="778" spans="1:77">
      <c r="A778" s="227"/>
      <c r="B778" s="208"/>
      <c r="C778" s="248"/>
      <c r="D778" s="248"/>
      <c r="E778" s="208"/>
      <c r="F778" s="208"/>
      <c r="G778" s="208"/>
      <c r="H778" s="208"/>
      <c r="I778" s="208"/>
      <c r="J778" s="208"/>
      <c r="K778" s="208"/>
      <c r="L778" s="208"/>
      <c r="M778" s="208"/>
      <c r="N778" s="208"/>
      <c r="O778" s="208"/>
      <c r="P778" s="208"/>
      <c r="Q778" s="208"/>
      <c r="R778" s="208"/>
      <c r="S778" s="208"/>
      <c r="T778" s="208"/>
      <c r="U778" s="208"/>
      <c r="V778" s="208"/>
      <c r="W778" s="208"/>
      <c r="X778" s="208"/>
      <c r="Y778" s="208"/>
      <c r="Z778" s="208"/>
      <c r="AA778" s="208"/>
      <c r="AB778" s="208"/>
      <c r="AC778" s="208"/>
      <c r="AD778" s="208"/>
      <c r="AE778" s="208"/>
      <c r="AF778" s="208"/>
      <c r="AG778" s="208"/>
      <c r="AH778" s="208"/>
      <c r="AI778" s="208"/>
      <c r="AJ778" s="208"/>
      <c r="AK778" s="208"/>
      <c r="AL778" s="208"/>
      <c r="AM778" s="208"/>
      <c r="AN778" s="208"/>
      <c r="AO778" s="208"/>
      <c r="AP778" s="208"/>
      <c r="AQ778" s="208"/>
      <c r="AR778" s="208"/>
      <c r="AS778" s="208"/>
      <c r="AT778" s="208"/>
      <c r="AU778" s="208"/>
      <c r="AV778" s="208"/>
      <c r="AW778" s="208"/>
      <c r="AX778" s="208"/>
      <c r="AY778" s="208"/>
      <c r="AZ778" s="209"/>
      <c r="BA778" s="208"/>
      <c r="BB778" s="208"/>
      <c r="BC778" s="208"/>
      <c r="BD778" s="210"/>
      <c r="BE778" s="208"/>
      <c r="BF778" s="208"/>
      <c r="BG778" s="208"/>
      <c r="BH778" s="208"/>
      <c r="BI778" s="208"/>
      <c r="BJ778" s="208"/>
      <c r="BK778" s="208"/>
      <c r="BL778" s="208"/>
      <c r="BM778" s="208"/>
      <c r="BN778" s="208"/>
      <c r="BO778" s="208"/>
      <c r="BP778" s="208"/>
      <c r="BQ778" s="208"/>
      <c r="BR778" s="208"/>
      <c r="BS778" s="208"/>
      <c r="BT778" s="208"/>
      <c r="BU778" s="208"/>
      <c r="BV778" s="208"/>
      <c r="BW778" s="208"/>
      <c r="BX778" s="208"/>
      <c r="BY778" s="208"/>
    </row>
    <row r="779" spans="1:77">
      <c r="A779" s="227"/>
      <c r="B779" s="208"/>
      <c r="C779" s="248"/>
      <c r="D779" s="248"/>
      <c r="E779" s="208"/>
      <c r="F779" s="208"/>
      <c r="G779" s="208"/>
      <c r="H779" s="208"/>
      <c r="I779" s="208"/>
      <c r="J779" s="208"/>
      <c r="K779" s="208"/>
      <c r="L779" s="208"/>
      <c r="M779" s="208"/>
      <c r="N779" s="208"/>
      <c r="O779" s="208"/>
      <c r="P779" s="208"/>
      <c r="Q779" s="208"/>
      <c r="R779" s="208"/>
      <c r="S779" s="208"/>
      <c r="T779" s="208"/>
      <c r="U779" s="208"/>
      <c r="V779" s="208"/>
      <c r="W779" s="208"/>
      <c r="X779" s="208"/>
      <c r="Y779" s="208"/>
      <c r="Z779" s="208"/>
      <c r="AA779" s="208"/>
      <c r="AB779" s="208"/>
      <c r="AC779" s="208"/>
      <c r="AD779" s="208"/>
      <c r="AE779" s="208"/>
      <c r="AF779" s="208"/>
      <c r="AG779" s="208"/>
      <c r="AH779" s="208"/>
      <c r="AI779" s="208"/>
      <c r="AJ779" s="208"/>
      <c r="AK779" s="208"/>
      <c r="AL779" s="208"/>
      <c r="AM779" s="208"/>
      <c r="AN779" s="208"/>
      <c r="AO779" s="208"/>
      <c r="AP779" s="208"/>
      <c r="AQ779" s="208"/>
      <c r="AR779" s="208"/>
      <c r="AS779" s="208"/>
      <c r="AT779" s="208"/>
      <c r="AU779" s="208"/>
      <c r="AV779" s="208"/>
      <c r="AW779" s="208"/>
      <c r="AX779" s="208"/>
      <c r="AY779" s="208"/>
      <c r="AZ779" s="209"/>
      <c r="BA779" s="208"/>
      <c r="BB779" s="208"/>
      <c r="BC779" s="208"/>
      <c r="BD779" s="210"/>
      <c r="BE779" s="208"/>
      <c r="BF779" s="208"/>
      <c r="BG779" s="208"/>
      <c r="BH779" s="208"/>
      <c r="BI779" s="208"/>
      <c r="BJ779" s="208"/>
      <c r="BK779" s="208"/>
      <c r="BL779" s="208"/>
      <c r="BM779" s="208"/>
      <c r="BN779" s="208"/>
      <c r="BO779" s="208"/>
      <c r="BP779" s="208"/>
      <c r="BQ779" s="208"/>
      <c r="BR779" s="208"/>
      <c r="BS779" s="208"/>
      <c r="BT779" s="208"/>
      <c r="BU779" s="208"/>
      <c r="BV779" s="208"/>
      <c r="BW779" s="208"/>
      <c r="BX779" s="208"/>
      <c r="BY779" s="208"/>
    </row>
    <row r="780" spans="1:77">
      <c r="A780" s="227"/>
      <c r="B780" s="208"/>
      <c r="C780" s="248"/>
      <c r="D780" s="248"/>
      <c r="E780" s="208"/>
      <c r="F780" s="208"/>
      <c r="G780" s="208"/>
      <c r="H780" s="208"/>
      <c r="I780" s="208"/>
      <c r="J780" s="208"/>
      <c r="K780" s="208"/>
      <c r="L780" s="208"/>
      <c r="M780" s="208"/>
      <c r="N780" s="208"/>
      <c r="O780" s="208"/>
      <c r="P780" s="208"/>
      <c r="Q780" s="208"/>
      <c r="R780" s="208"/>
      <c r="S780" s="208"/>
      <c r="T780" s="208"/>
      <c r="U780" s="208"/>
      <c r="V780" s="208"/>
      <c r="W780" s="208"/>
      <c r="X780" s="208"/>
      <c r="Y780" s="208"/>
      <c r="Z780" s="208"/>
      <c r="AA780" s="208"/>
      <c r="AB780" s="208"/>
      <c r="AC780" s="208"/>
      <c r="AD780" s="208"/>
      <c r="AE780" s="208"/>
      <c r="AF780" s="208"/>
      <c r="AG780" s="208"/>
      <c r="AH780" s="208"/>
      <c r="AI780" s="208"/>
      <c r="AJ780" s="208"/>
      <c r="AK780" s="208"/>
      <c r="AL780" s="208"/>
      <c r="AM780" s="208"/>
      <c r="AN780" s="208"/>
      <c r="AO780" s="208"/>
      <c r="AP780" s="208"/>
      <c r="AQ780" s="208"/>
      <c r="AR780" s="208"/>
      <c r="AS780" s="208"/>
      <c r="AT780" s="208"/>
      <c r="AU780" s="208"/>
      <c r="AV780" s="208"/>
      <c r="AW780" s="208"/>
      <c r="AX780" s="208"/>
      <c r="AY780" s="208"/>
      <c r="AZ780" s="209"/>
      <c r="BA780" s="208"/>
      <c r="BB780" s="208"/>
      <c r="BC780" s="208"/>
      <c r="BD780" s="210"/>
      <c r="BE780" s="208"/>
      <c r="BF780" s="208"/>
      <c r="BG780" s="208"/>
      <c r="BH780" s="208"/>
      <c r="BI780" s="208"/>
      <c r="BJ780" s="208"/>
      <c r="BK780" s="208"/>
      <c r="BL780" s="208"/>
      <c r="BM780" s="208"/>
      <c r="BN780" s="208"/>
      <c r="BO780" s="208"/>
      <c r="BP780" s="208"/>
      <c r="BQ780" s="208"/>
      <c r="BR780" s="208"/>
      <c r="BS780" s="208"/>
      <c r="BT780" s="208"/>
      <c r="BU780" s="208"/>
      <c r="BV780" s="208"/>
      <c r="BW780" s="208"/>
      <c r="BX780" s="208"/>
      <c r="BY780" s="208"/>
    </row>
    <row r="781" spans="1:77">
      <c r="A781" s="227"/>
      <c r="B781" s="208"/>
      <c r="C781" s="248"/>
      <c r="D781" s="248"/>
      <c r="E781" s="208"/>
      <c r="F781" s="208"/>
      <c r="G781" s="208"/>
      <c r="H781" s="208"/>
      <c r="I781" s="208"/>
      <c r="J781" s="208"/>
      <c r="K781" s="208"/>
      <c r="L781" s="208"/>
      <c r="M781" s="208"/>
      <c r="N781" s="208"/>
      <c r="O781" s="208"/>
      <c r="P781" s="208"/>
      <c r="Q781" s="208"/>
      <c r="R781" s="208"/>
      <c r="S781" s="208"/>
      <c r="T781" s="208"/>
      <c r="U781" s="208"/>
      <c r="V781" s="208"/>
      <c r="W781" s="208"/>
      <c r="X781" s="208"/>
      <c r="Y781" s="208"/>
      <c r="Z781" s="208"/>
      <c r="AA781" s="208"/>
      <c r="AB781" s="208"/>
      <c r="AC781" s="208"/>
      <c r="AD781" s="208"/>
      <c r="AE781" s="208"/>
      <c r="AF781" s="208"/>
      <c r="AG781" s="208"/>
      <c r="AH781" s="208"/>
      <c r="AI781" s="208"/>
      <c r="AJ781" s="208"/>
      <c r="AK781" s="208"/>
      <c r="AL781" s="208"/>
      <c r="AM781" s="208"/>
      <c r="AN781" s="208"/>
      <c r="AO781" s="208"/>
      <c r="AP781" s="208"/>
      <c r="AQ781" s="208"/>
      <c r="AR781" s="208"/>
      <c r="AS781" s="208"/>
      <c r="AT781" s="208"/>
      <c r="AU781" s="208"/>
      <c r="AV781" s="208"/>
      <c r="AW781" s="208"/>
      <c r="AX781" s="208"/>
      <c r="AY781" s="208"/>
      <c r="AZ781" s="209"/>
      <c r="BA781" s="208"/>
      <c r="BB781" s="208"/>
      <c r="BC781" s="208"/>
      <c r="BD781" s="210"/>
      <c r="BE781" s="208"/>
      <c r="BF781" s="208"/>
      <c r="BG781" s="208"/>
      <c r="BH781" s="208"/>
      <c r="BI781" s="208"/>
      <c r="BJ781" s="208"/>
      <c r="BK781" s="208"/>
      <c r="BL781" s="208"/>
      <c r="BM781" s="208"/>
      <c r="BN781" s="208"/>
      <c r="BO781" s="208"/>
      <c r="BP781" s="208"/>
      <c r="BQ781" s="208"/>
      <c r="BR781" s="208"/>
      <c r="BS781" s="208"/>
      <c r="BT781" s="208"/>
      <c r="BU781" s="208"/>
      <c r="BV781" s="208"/>
      <c r="BW781" s="208"/>
      <c r="BX781" s="208"/>
      <c r="BY781" s="208"/>
    </row>
    <row r="782" spans="1:77">
      <c r="A782" s="227"/>
      <c r="B782" s="208"/>
      <c r="C782" s="248"/>
      <c r="D782" s="248"/>
      <c r="E782" s="208"/>
      <c r="F782" s="208"/>
      <c r="G782" s="208"/>
      <c r="H782" s="208"/>
      <c r="I782" s="208"/>
      <c r="J782" s="208"/>
      <c r="K782" s="208"/>
      <c r="L782" s="208"/>
      <c r="M782" s="208"/>
      <c r="N782" s="208"/>
      <c r="O782" s="208"/>
      <c r="P782" s="208"/>
      <c r="Q782" s="208"/>
      <c r="R782" s="208"/>
      <c r="S782" s="208"/>
      <c r="T782" s="208"/>
      <c r="U782" s="208"/>
      <c r="V782" s="208"/>
      <c r="W782" s="208"/>
      <c r="X782" s="208"/>
      <c r="Y782" s="208"/>
      <c r="Z782" s="208"/>
      <c r="AA782" s="208"/>
      <c r="AB782" s="208"/>
      <c r="AC782" s="208"/>
      <c r="AD782" s="208"/>
      <c r="AE782" s="208"/>
      <c r="AF782" s="208"/>
      <c r="AG782" s="208"/>
      <c r="AH782" s="208"/>
      <c r="AI782" s="208"/>
      <c r="AJ782" s="208"/>
      <c r="AK782" s="208"/>
      <c r="AL782" s="208"/>
      <c r="AM782" s="208"/>
      <c r="AN782" s="208"/>
      <c r="AO782" s="208"/>
      <c r="AP782" s="208"/>
      <c r="AQ782" s="208"/>
      <c r="AR782" s="208"/>
      <c r="AS782" s="208"/>
      <c r="AT782" s="208"/>
      <c r="AU782" s="208"/>
      <c r="AV782" s="208"/>
      <c r="AW782" s="208"/>
      <c r="AX782" s="208"/>
      <c r="AY782" s="208"/>
      <c r="AZ782" s="209"/>
      <c r="BA782" s="208"/>
      <c r="BB782" s="208"/>
      <c r="BC782" s="208"/>
      <c r="BD782" s="210"/>
      <c r="BE782" s="208"/>
      <c r="BF782" s="208"/>
      <c r="BG782" s="208"/>
      <c r="BH782" s="208"/>
      <c r="BI782" s="208"/>
      <c r="BJ782" s="208"/>
      <c r="BK782" s="208"/>
      <c r="BL782" s="208"/>
      <c r="BM782" s="208"/>
      <c r="BN782" s="208"/>
      <c r="BO782" s="208"/>
      <c r="BP782" s="208"/>
      <c r="BQ782" s="208"/>
      <c r="BR782" s="208"/>
      <c r="BS782" s="208"/>
      <c r="BT782" s="208"/>
      <c r="BU782" s="208"/>
      <c r="BV782" s="208"/>
      <c r="BW782" s="208"/>
      <c r="BX782" s="208"/>
      <c r="BY782" s="208"/>
    </row>
    <row r="783" spans="1:77">
      <c r="A783" s="227"/>
      <c r="B783" s="208"/>
      <c r="C783" s="248"/>
      <c r="D783" s="248"/>
      <c r="E783" s="208"/>
      <c r="F783" s="208"/>
      <c r="G783" s="208"/>
      <c r="H783" s="208"/>
      <c r="I783" s="208"/>
      <c r="J783" s="208"/>
      <c r="K783" s="208"/>
      <c r="L783" s="208"/>
      <c r="M783" s="208"/>
      <c r="N783" s="208"/>
      <c r="O783" s="208"/>
      <c r="P783" s="208"/>
      <c r="Q783" s="208"/>
      <c r="R783" s="208"/>
      <c r="S783" s="208"/>
      <c r="T783" s="208"/>
      <c r="U783" s="208"/>
      <c r="V783" s="208"/>
      <c r="W783" s="208"/>
      <c r="X783" s="208"/>
      <c r="Y783" s="208"/>
      <c r="Z783" s="208"/>
      <c r="AA783" s="208"/>
      <c r="AB783" s="208"/>
      <c r="AC783" s="208"/>
      <c r="AD783" s="208"/>
      <c r="AE783" s="208"/>
      <c r="AF783" s="208"/>
      <c r="AG783" s="208"/>
      <c r="AH783" s="208"/>
      <c r="AI783" s="208"/>
      <c r="AJ783" s="208"/>
      <c r="AK783" s="208"/>
      <c r="AL783" s="208"/>
      <c r="AM783" s="208"/>
      <c r="AN783" s="208"/>
      <c r="AO783" s="208"/>
      <c r="AP783" s="208"/>
      <c r="AQ783" s="208"/>
      <c r="AR783" s="208"/>
      <c r="AS783" s="208"/>
      <c r="AT783" s="208"/>
      <c r="AU783" s="208"/>
      <c r="AV783" s="208"/>
      <c r="AW783" s="208"/>
      <c r="AX783" s="208"/>
      <c r="AY783" s="208"/>
      <c r="AZ783" s="209"/>
      <c r="BA783" s="208"/>
      <c r="BB783" s="208"/>
      <c r="BC783" s="208"/>
      <c r="BD783" s="210"/>
      <c r="BE783" s="208"/>
      <c r="BF783" s="208"/>
      <c r="BG783" s="208"/>
      <c r="BH783" s="208"/>
      <c r="BI783" s="208"/>
      <c r="BJ783" s="208"/>
      <c r="BK783" s="208"/>
      <c r="BL783" s="208"/>
      <c r="BM783" s="208"/>
      <c r="BN783" s="208"/>
      <c r="BO783" s="208"/>
      <c r="BP783" s="208"/>
      <c r="BQ783" s="208"/>
      <c r="BR783" s="208"/>
      <c r="BS783" s="208"/>
      <c r="BT783" s="208"/>
      <c r="BU783" s="208"/>
      <c r="BV783" s="208"/>
      <c r="BW783" s="208"/>
      <c r="BX783" s="208"/>
      <c r="BY783" s="208"/>
    </row>
    <row r="784" spans="1:77">
      <c r="A784" s="227"/>
      <c r="B784" s="208"/>
      <c r="C784" s="248"/>
      <c r="D784" s="248"/>
      <c r="E784" s="208"/>
      <c r="F784" s="208"/>
      <c r="G784" s="208"/>
      <c r="H784" s="208"/>
      <c r="I784" s="208"/>
      <c r="J784" s="208"/>
      <c r="K784" s="208"/>
      <c r="L784" s="208"/>
      <c r="M784" s="208"/>
      <c r="N784" s="208"/>
      <c r="O784" s="208"/>
      <c r="P784" s="208"/>
      <c r="Q784" s="208"/>
      <c r="R784" s="208"/>
      <c r="S784" s="208"/>
      <c r="T784" s="208"/>
      <c r="U784" s="208"/>
      <c r="V784" s="208"/>
      <c r="W784" s="208"/>
      <c r="X784" s="208"/>
      <c r="Y784" s="208"/>
      <c r="Z784" s="208"/>
      <c r="AA784" s="208"/>
      <c r="AB784" s="208"/>
      <c r="AC784" s="208"/>
      <c r="AD784" s="208"/>
      <c r="AE784" s="208"/>
      <c r="AF784" s="208"/>
      <c r="AG784" s="208"/>
      <c r="AH784" s="208"/>
      <c r="AI784" s="208"/>
      <c r="AJ784" s="208"/>
      <c r="AK784" s="208"/>
      <c r="AL784" s="208"/>
      <c r="AM784" s="208"/>
      <c r="AN784" s="208"/>
      <c r="AO784" s="208"/>
      <c r="AP784" s="208"/>
      <c r="AQ784" s="208"/>
      <c r="AR784" s="208"/>
      <c r="AS784" s="208"/>
      <c r="AT784" s="208"/>
      <c r="AU784" s="208"/>
      <c r="AV784" s="208"/>
      <c r="AW784" s="208"/>
      <c r="AX784" s="208"/>
      <c r="AY784" s="208"/>
      <c r="AZ784" s="209"/>
      <c r="BA784" s="208"/>
      <c r="BB784" s="208"/>
      <c r="BC784" s="208"/>
      <c r="BD784" s="210"/>
      <c r="BE784" s="208"/>
      <c r="BF784" s="208"/>
      <c r="BG784" s="208"/>
      <c r="BH784" s="208"/>
      <c r="BI784" s="208"/>
      <c r="BJ784" s="208"/>
      <c r="BK784" s="208"/>
      <c r="BL784" s="208"/>
      <c r="BM784" s="208"/>
      <c r="BN784" s="208"/>
      <c r="BO784" s="208"/>
      <c r="BP784" s="208"/>
      <c r="BQ784" s="208"/>
      <c r="BR784" s="208"/>
      <c r="BS784" s="208"/>
      <c r="BT784" s="208"/>
      <c r="BU784" s="208"/>
      <c r="BV784" s="208"/>
      <c r="BW784" s="208"/>
      <c r="BX784" s="208"/>
      <c r="BY784" s="208"/>
    </row>
    <row r="785" spans="1:77">
      <c r="A785" s="227"/>
      <c r="B785" s="208"/>
      <c r="C785" s="248"/>
      <c r="D785" s="248"/>
      <c r="E785" s="208"/>
      <c r="F785" s="208"/>
      <c r="G785" s="208"/>
      <c r="H785" s="208"/>
      <c r="I785" s="208"/>
      <c r="J785" s="208"/>
      <c r="K785" s="208"/>
      <c r="L785" s="208"/>
      <c r="M785" s="208"/>
      <c r="N785" s="208"/>
      <c r="O785" s="208"/>
      <c r="P785" s="208"/>
      <c r="Q785" s="208"/>
      <c r="R785" s="208"/>
      <c r="S785" s="208"/>
      <c r="T785" s="208"/>
      <c r="U785" s="208"/>
      <c r="V785" s="208"/>
      <c r="W785" s="208"/>
      <c r="X785" s="208"/>
      <c r="Y785" s="208"/>
      <c r="Z785" s="208"/>
      <c r="AA785" s="208"/>
      <c r="AB785" s="208"/>
      <c r="AC785" s="208"/>
      <c r="AD785" s="208"/>
      <c r="AE785" s="208"/>
      <c r="AF785" s="208"/>
      <c r="AG785" s="208"/>
      <c r="AH785" s="208"/>
      <c r="AI785" s="208"/>
      <c r="AJ785" s="208"/>
      <c r="AK785" s="208"/>
      <c r="AL785" s="208"/>
      <c r="AM785" s="208"/>
      <c r="AN785" s="208"/>
      <c r="AO785" s="208"/>
      <c r="AP785" s="208"/>
      <c r="AQ785" s="208"/>
      <c r="AR785" s="208"/>
      <c r="AS785" s="208"/>
      <c r="AT785" s="208"/>
      <c r="AU785" s="208"/>
      <c r="AV785" s="208"/>
      <c r="AW785" s="208"/>
      <c r="AX785" s="208"/>
      <c r="AY785" s="208"/>
      <c r="AZ785" s="209"/>
      <c r="BA785" s="208"/>
      <c r="BB785" s="208"/>
      <c r="BC785" s="208"/>
      <c r="BD785" s="210"/>
      <c r="BE785" s="208"/>
      <c r="BF785" s="208"/>
      <c r="BG785" s="208"/>
      <c r="BH785" s="208"/>
      <c r="BI785" s="208"/>
      <c r="BJ785" s="208"/>
      <c r="BK785" s="208"/>
      <c r="BL785" s="208"/>
      <c r="BM785" s="208"/>
      <c r="BN785" s="208"/>
      <c r="BO785" s="208"/>
      <c r="BP785" s="208"/>
      <c r="BQ785" s="208"/>
      <c r="BR785" s="208"/>
      <c r="BS785" s="208"/>
      <c r="BT785" s="208"/>
      <c r="BU785" s="208"/>
      <c r="BV785" s="208"/>
      <c r="BW785" s="208"/>
      <c r="BX785" s="208"/>
      <c r="BY785" s="208"/>
    </row>
    <row r="786" spans="1:77">
      <c r="A786" s="227"/>
      <c r="B786" s="208"/>
      <c r="C786" s="248"/>
      <c r="D786" s="248"/>
      <c r="E786" s="208"/>
      <c r="F786" s="208"/>
      <c r="G786" s="208"/>
      <c r="H786" s="208"/>
      <c r="I786" s="208"/>
      <c r="J786" s="208"/>
      <c r="K786" s="208"/>
      <c r="L786" s="208"/>
      <c r="M786" s="208"/>
      <c r="N786" s="208"/>
      <c r="O786" s="208"/>
      <c r="P786" s="208"/>
      <c r="Q786" s="208"/>
      <c r="R786" s="208"/>
      <c r="S786" s="208"/>
      <c r="T786" s="208"/>
      <c r="U786" s="208"/>
      <c r="V786" s="208"/>
      <c r="W786" s="208"/>
      <c r="X786" s="208"/>
      <c r="Y786" s="208"/>
      <c r="Z786" s="208"/>
      <c r="AA786" s="208"/>
      <c r="AB786" s="208"/>
      <c r="AC786" s="208"/>
      <c r="AD786" s="208"/>
      <c r="AE786" s="208"/>
      <c r="AF786" s="208"/>
      <c r="AG786" s="208"/>
      <c r="AH786" s="208"/>
      <c r="AI786" s="208"/>
      <c r="AJ786" s="208"/>
      <c r="AK786" s="208"/>
      <c r="AL786" s="208"/>
      <c r="AM786" s="208"/>
      <c r="AN786" s="208"/>
      <c r="AO786" s="208"/>
      <c r="AP786" s="208"/>
      <c r="AQ786" s="208"/>
      <c r="AR786" s="208"/>
      <c r="AS786" s="208"/>
      <c r="AT786" s="208"/>
      <c r="AU786" s="208"/>
      <c r="AV786" s="208"/>
      <c r="AW786" s="208"/>
      <c r="AX786" s="208"/>
      <c r="AY786" s="208"/>
      <c r="AZ786" s="209"/>
      <c r="BA786" s="208"/>
      <c r="BB786" s="208"/>
      <c r="BC786" s="208"/>
      <c r="BD786" s="210"/>
      <c r="BE786" s="208"/>
      <c r="BF786" s="208"/>
      <c r="BG786" s="208"/>
      <c r="BH786" s="208"/>
      <c r="BI786" s="208"/>
      <c r="BJ786" s="208"/>
      <c r="BK786" s="208"/>
      <c r="BL786" s="208"/>
      <c r="BM786" s="208"/>
      <c r="BN786" s="208"/>
      <c r="BO786" s="208"/>
      <c r="BP786" s="208"/>
      <c r="BQ786" s="208"/>
      <c r="BR786" s="208"/>
      <c r="BS786" s="208"/>
      <c r="BT786" s="208"/>
      <c r="BU786" s="208"/>
      <c r="BV786" s="208"/>
      <c r="BW786" s="208"/>
      <c r="BX786" s="208"/>
      <c r="BY786" s="208"/>
    </row>
    <row r="787" spans="1:77">
      <c r="A787" s="227"/>
      <c r="B787" s="208"/>
      <c r="C787" s="248"/>
      <c r="D787" s="248"/>
      <c r="E787" s="208"/>
      <c r="F787" s="208"/>
      <c r="G787" s="208"/>
      <c r="H787" s="208"/>
      <c r="I787" s="208"/>
      <c r="J787" s="208"/>
      <c r="K787" s="208"/>
      <c r="L787" s="208"/>
      <c r="M787" s="208"/>
      <c r="N787" s="208"/>
      <c r="O787" s="208"/>
      <c r="P787" s="208"/>
      <c r="Q787" s="208"/>
      <c r="R787" s="208"/>
      <c r="S787" s="208"/>
      <c r="T787" s="208"/>
      <c r="U787" s="208"/>
      <c r="V787" s="208"/>
      <c r="W787" s="208"/>
      <c r="X787" s="208"/>
      <c r="Y787" s="208"/>
      <c r="Z787" s="208"/>
      <c r="AA787" s="208"/>
      <c r="AB787" s="208"/>
      <c r="AC787" s="208"/>
      <c r="AD787" s="208"/>
      <c r="AE787" s="208"/>
      <c r="AF787" s="208"/>
      <c r="AG787" s="208"/>
      <c r="AH787" s="208"/>
      <c r="AI787" s="208"/>
      <c r="AJ787" s="208"/>
      <c r="AK787" s="208"/>
      <c r="AL787" s="208"/>
      <c r="AM787" s="208"/>
      <c r="AN787" s="208"/>
      <c r="AO787" s="208"/>
      <c r="AP787" s="208"/>
      <c r="AQ787" s="208"/>
      <c r="AR787" s="208"/>
      <c r="AS787" s="208"/>
      <c r="AT787" s="208"/>
      <c r="AU787" s="208"/>
      <c r="AV787" s="208"/>
      <c r="AW787" s="208"/>
      <c r="AX787" s="208"/>
      <c r="AY787" s="208"/>
      <c r="AZ787" s="209"/>
      <c r="BA787" s="208"/>
      <c r="BB787" s="208"/>
      <c r="BC787" s="208"/>
      <c r="BD787" s="210"/>
      <c r="BE787" s="208"/>
      <c r="BF787" s="208"/>
      <c r="BG787" s="208"/>
      <c r="BH787" s="208"/>
      <c r="BI787" s="208"/>
      <c r="BJ787" s="208"/>
      <c r="BK787" s="208"/>
      <c r="BL787" s="208"/>
      <c r="BM787" s="208"/>
      <c r="BN787" s="208"/>
      <c r="BO787" s="208"/>
      <c r="BP787" s="208"/>
      <c r="BQ787" s="208"/>
      <c r="BR787" s="208"/>
      <c r="BS787" s="208"/>
      <c r="BT787" s="208"/>
      <c r="BU787" s="208"/>
      <c r="BV787" s="208"/>
      <c r="BW787" s="208"/>
      <c r="BX787" s="208"/>
      <c r="BY787" s="208"/>
    </row>
    <row r="788" spans="1:77">
      <c r="A788" s="227"/>
      <c r="B788" s="208"/>
      <c r="C788" s="248"/>
      <c r="D788" s="248"/>
      <c r="E788" s="208"/>
      <c r="F788" s="208"/>
      <c r="G788" s="208"/>
      <c r="H788" s="208"/>
      <c r="I788" s="208"/>
      <c r="J788" s="208"/>
      <c r="K788" s="208"/>
      <c r="L788" s="208"/>
      <c r="M788" s="208"/>
      <c r="N788" s="208"/>
      <c r="O788" s="208"/>
      <c r="P788" s="208"/>
      <c r="Q788" s="208"/>
      <c r="R788" s="208"/>
      <c r="S788" s="208"/>
      <c r="T788" s="208"/>
      <c r="U788" s="208"/>
      <c r="V788" s="208"/>
      <c r="W788" s="208"/>
      <c r="X788" s="208"/>
      <c r="Y788" s="208"/>
      <c r="Z788" s="208"/>
      <c r="AA788" s="208"/>
      <c r="AB788" s="208"/>
      <c r="AC788" s="208"/>
      <c r="AD788" s="208"/>
      <c r="AE788" s="208"/>
      <c r="AF788" s="208"/>
      <c r="AG788" s="208"/>
      <c r="AH788" s="208"/>
      <c r="AI788" s="208"/>
      <c r="AJ788" s="208"/>
      <c r="AK788" s="208"/>
      <c r="AL788" s="208"/>
      <c r="AM788" s="208"/>
      <c r="AN788" s="208"/>
      <c r="AO788" s="208"/>
      <c r="AP788" s="208"/>
      <c r="AQ788" s="208"/>
      <c r="AR788" s="208"/>
      <c r="AS788" s="208"/>
      <c r="AT788" s="208"/>
      <c r="AU788" s="208"/>
      <c r="AV788" s="208"/>
      <c r="AW788" s="208"/>
      <c r="AX788" s="208"/>
      <c r="AY788" s="208"/>
      <c r="AZ788" s="209"/>
      <c r="BA788" s="208"/>
      <c r="BB788" s="208"/>
      <c r="BC788" s="208"/>
      <c r="BD788" s="210"/>
      <c r="BE788" s="208"/>
      <c r="BF788" s="208"/>
      <c r="BG788" s="208"/>
      <c r="BH788" s="208"/>
      <c r="BI788" s="208"/>
      <c r="BJ788" s="208"/>
      <c r="BK788" s="208"/>
      <c r="BL788" s="208"/>
      <c r="BM788" s="208"/>
      <c r="BN788" s="208"/>
      <c r="BO788" s="208"/>
      <c r="BP788" s="208"/>
      <c r="BQ788" s="208"/>
      <c r="BR788" s="208"/>
      <c r="BS788" s="208"/>
      <c r="BT788" s="208"/>
      <c r="BU788" s="208"/>
      <c r="BV788" s="208"/>
      <c r="BW788" s="208"/>
      <c r="BX788" s="208"/>
      <c r="BY788" s="208"/>
    </row>
    <row r="789" spans="1:77">
      <c r="A789" s="227"/>
      <c r="B789" s="208"/>
      <c r="C789" s="248"/>
      <c r="D789" s="248"/>
      <c r="E789" s="208"/>
      <c r="F789" s="208"/>
      <c r="G789" s="208"/>
      <c r="H789" s="208"/>
      <c r="I789" s="208"/>
      <c r="J789" s="208"/>
      <c r="K789" s="208"/>
      <c r="L789" s="208"/>
      <c r="M789" s="208"/>
      <c r="N789" s="208"/>
      <c r="O789" s="208"/>
      <c r="P789" s="208"/>
      <c r="Q789" s="208"/>
      <c r="R789" s="208"/>
      <c r="S789" s="208"/>
      <c r="T789" s="208"/>
      <c r="U789" s="208"/>
      <c r="V789" s="208"/>
      <c r="W789" s="208"/>
      <c r="X789" s="208"/>
      <c r="Y789" s="208"/>
      <c r="Z789" s="208"/>
      <c r="AA789" s="208"/>
      <c r="AB789" s="208"/>
      <c r="AC789" s="208"/>
      <c r="AD789" s="208"/>
      <c r="AE789" s="208"/>
      <c r="AF789" s="208"/>
      <c r="AG789" s="208"/>
      <c r="AH789" s="208"/>
      <c r="AI789" s="208"/>
      <c r="AJ789" s="208"/>
      <c r="AK789" s="208"/>
      <c r="AL789" s="208"/>
      <c r="AM789" s="208"/>
      <c r="AN789" s="208"/>
      <c r="AO789" s="208"/>
      <c r="AP789" s="208"/>
      <c r="AQ789" s="208"/>
      <c r="AR789" s="208"/>
      <c r="AS789" s="208"/>
      <c r="AT789" s="208"/>
      <c r="AU789" s="208"/>
      <c r="AV789" s="208"/>
      <c r="AW789" s="208"/>
      <c r="AX789" s="208"/>
      <c r="AY789" s="208"/>
      <c r="AZ789" s="209"/>
      <c r="BA789" s="208"/>
      <c r="BB789" s="208"/>
      <c r="BC789" s="208"/>
      <c r="BD789" s="210"/>
      <c r="BE789" s="208"/>
      <c r="BF789" s="208"/>
      <c r="BG789" s="208"/>
      <c r="BH789" s="208"/>
      <c r="BI789" s="208"/>
      <c r="BJ789" s="208"/>
      <c r="BK789" s="208"/>
      <c r="BL789" s="208"/>
      <c r="BM789" s="208"/>
      <c r="BN789" s="208"/>
      <c r="BO789" s="208"/>
      <c r="BP789" s="208"/>
      <c r="BQ789" s="208"/>
      <c r="BR789" s="208"/>
      <c r="BS789" s="208"/>
      <c r="BT789" s="208"/>
      <c r="BU789" s="208"/>
      <c r="BV789" s="208"/>
      <c r="BW789" s="208"/>
      <c r="BX789" s="208"/>
      <c r="BY789" s="208"/>
    </row>
    <row r="790" spans="1:77">
      <c r="A790" s="227"/>
      <c r="B790" s="208"/>
      <c r="C790" s="248"/>
      <c r="D790" s="248"/>
      <c r="E790" s="208"/>
      <c r="F790" s="208"/>
      <c r="G790" s="208"/>
      <c r="H790" s="208"/>
      <c r="I790" s="208"/>
      <c r="J790" s="208"/>
      <c r="K790" s="208"/>
      <c r="L790" s="208"/>
      <c r="M790" s="208"/>
      <c r="N790" s="208"/>
      <c r="O790" s="208"/>
      <c r="P790" s="208"/>
      <c r="Q790" s="208"/>
      <c r="R790" s="208"/>
      <c r="S790" s="208"/>
      <c r="T790" s="208"/>
      <c r="U790" s="208"/>
      <c r="V790" s="208"/>
      <c r="W790" s="208"/>
      <c r="X790" s="208"/>
      <c r="Y790" s="208"/>
      <c r="Z790" s="208"/>
      <c r="AA790" s="208"/>
      <c r="AB790" s="208"/>
      <c r="AC790" s="208"/>
      <c r="AD790" s="208"/>
      <c r="AE790" s="208"/>
      <c r="AF790" s="208"/>
      <c r="AG790" s="208"/>
      <c r="AH790" s="208"/>
      <c r="AI790" s="208"/>
      <c r="AJ790" s="208"/>
      <c r="AK790" s="208"/>
      <c r="AL790" s="208"/>
      <c r="AM790" s="208"/>
      <c r="AN790" s="208"/>
      <c r="AO790" s="208"/>
      <c r="AP790" s="208"/>
      <c r="AQ790" s="208"/>
      <c r="AR790" s="208"/>
      <c r="AS790" s="208"/>
      <c r="AT790" s="208"/>
      <c r="AU790" s="208"/>
      <c r="AV790" s="208"/>
      <c r="AW790" s="208"/>
      <c r="AX790" s="208"/>
      <c r="AY790" s="208"/>
      <c r="AZ790" s="209"/>
      <c r="BA790" s="208"/>
      <c r="BB790" s="208"/>
      <c r="BC790" s="208"/>
      <c r="BD790" s="210"/>
      <c r="BE790" s="208"/>
      <c r="BF790" s="208"/>
      <c r="BG790" s="208"/>
      <c r="BH790" s="208"/>
      <c r="BI790" s="208"/>
      <c r="BJ790" s="208"/>
      <c r="BK790" s="208"/>
      <c r="BL790" s="208"/>
      <c r="BM790" s="208"/>
      <c r="BN790" s="208"/>
      <c r="BO790" s="208"/>
      <c r="BP790" s="208"/>
      <c r="BQ790" s="208"/>
      <c r="BR790" s="208"/>
      <c r="BS790" s="208"/>
      <c r="BT790" s="208"/>
      <c r="BU790" s="208"/>
      <c r="BV790" s="208"/>
      <c r="BW790" s="208"/>
      <c r="BX790" s="208"/>
      <c r="BY790" s="208"/>
    </row>
    <row r="791" spans="1:77">
      <c r="A791" s="227"/>
      <c r="B791" s="208"/>
      <c r="C791" s="248"/>
      <c r="D791" s="248"/>
      <c r="E791" s="208"/>
      <c r="F791" s="208"/>
      <c r="G791" s="208"/>
      <c r="H791" s="208"/>
      <c r="I791" s="208"/>
      <c r="J791" s="208"/>
      <c r="K791" s="208"/>
      <c r="L791" s="208"/>
      <c r="M791" s="208"/>
      <c r="N791" s="208"/>
      <c r="O791" s="208"/>
      <c r="P791" s="208"/>
      <c r="Q791" s="208"/>
      <c r="R791" s="208"/>
      <c r="S791" s="208"/>
      <c r="T791" s="208"/>
      <c r="U791" s="208"/>
      <c r="V791" s="208"/>
      <c r="W791" s="208"/>
      <c r="X791" s="208"/>
      <c r="Y791" s="208"/>
      <c r="Z791" s="208"/>
      <c r="AA791" s="208"/>
      <c r="AB791" s="208"/>
      <c r="AC791" s="208"/>
      <c r="AD791" s="208"/>
      <c r="AE791" s="208"/>
      <c r="AF791" s="208"/>
      <c r="AG791" s="208"/>
      <c r="AH791" s="208"/>
      <c r="AI791" s="208"/>
      <c r="AJ791" s="208"/>
      <c r="AK791" s="208"/>
      <c r="AL791" s="208"/>
      <c r="AM791" s="208"/>
      <c r="AN791" s="208"/>
      <c r="AO791" s="208"/>
      <c r="AP791" s="208"/>
      <c r="AQ791" s="208"/>
      <c r="AR791" s="208"/>
      <c r="AS791" s="208"/>
      <c r="AT791" s="208"/>
      <c r="AU791" s="208"/>
      <c r="AV791" s="208"/>
      <c r="AW791" s="208"/>
      <c r="AX791" s="208"/>
      <c r="AY791" s="208"/>
      <c r="AZ791" s="209"/>
      <c r="BA791" s="208"/>
      <c r="BB791" s="208"/>
      <c r="BC791" s="208"/>
      <c r="BD791" s="210"/>
      <c r="BE791" s="208"/>
      <c r="BF791" s="208"/>
      <c r="BG791" s="208"/>
      <c r="BH791" s="208"/>
      <c r="BI791" s="208"/>
      <c r="BJ791" s="208"/>
      <c r="BK791" s="208"/>
      <c r="BL791" s="208"/>
      <c r="BM791" s="208"/>
      <c r="BN791" s="208"/>
      <c r="BO791" s="208"/>
      <c r="BP791" s="208"/>
      <c r="BQ791" s="208"/>
      <c r="BR791" s="208"/>
      <c r="BS791" s="208"/>
      <c r="BT791" s="208"/>
      <c r="BU791" s="208"/>
      <c r="BV791" s="208"/>
      <c r="BW791" s="208"/>
      <c r="BX791" s="208"/>
      <c r="BY791" s="208"/>
    </row>
    <row r="792" spans="1:77">
      <c r="A792" s="227"/>
      <c r="B792" s="208"/>
      <c r="C792" s="248"/>
      <c r="D792" s="248"/>
      <c r="E792" s="208"/>
      <c r="F792" s="208"/>
      <c r="G792" s="208"/>
      <c r="H792" s="208"/>
      <c r="I792" s="208"/>
      <c r="J792" s="208"/>
      <c r="K792" s="208"/>
      <c r="L792" s="208"/>
      <c r="M792" s="208"/>
      <c r="N792" s="208"/>
      <c r="O792" s="208"/>
      <c r="P792" s="208"/>
      <c r="Q792" s="208"/>
      <c r="R792" s="208"/>
      <c r="S792" s="208"/>
      <c r="T792" s="208"/>
      <c r="U792" s="208"/>
      <c r="V792" s="208"/>
      <c r="W792" s="208"/>
      <c r="X792" s="208"/>
      <c r="Y792" s="208"/>
      <c r="Z792" s="208"/>
      <c r="AA792" s="208"/>
      <c r="AB792" s="208"/>
      <c r="AC792" s="208"/>
      <c r="AD792" s="208"/>
      <c r="AE792" s="208"/>
      <c r="AF792" s="208"/>
      <c r="AG792" s="208"/>
      <c r="AH792" s="208"/>
      <c r="AI792" s="208"/>
      <c r="AJ792" s="208"/>
      <c r="AK792" s="208"/>
      <c r="AL792" s="208"/>
      <c r="AM792" s="208"/>
      <c r="AN792" s="208"/>
      <c r="AO792" s="208"/>
      <c r="AP792" s="208"/>
      <c r="AQ792" s="208"/>
      <c r="AR792" s="208"/>
      <c r="AS792" s="208"/>
      <c r="AT792" s="208"/>
      <c r="AU792" s="208"/>
      <c r="AV792" s="208"/>
      <c r="AW792" s="208"/>
      <c r="AX792" s="208"/>
      <c r="AY792" s="208"/>
      <c r="AZ792" s="209"/>
      <c r="BA792" s="208"/>
      <c r="BB792" s="208"/>
      <c r="BC792" s="208"/>
      <c r="BD792" s="210"/>
      <c r="BE792" s="208"/>
      <c r="BF792" s="208"/>
      <c r="BG792" s="208"/>
      <c r="BH792" s="208"/>
      <c r="BI792" s="208"/>
      <c r="BJ792" s="208"/>
      <c r="BK792" s="208"/>
      <c r="BL792" s="208"/>
      <c r="BM792" s="208"/>
      <c r="BN792" s="208"/>
      <c r="BO792" s="208"/>
      <c r="BP792" s="208"/>
      <c r="BQ792" s="208"/>
      <c r="BR792" s="208"/>
      <c r="BS792" s="208"/>
      <c r="BT792" s="208"/>
      <c r="BU792" s="208"/>
      <c r="BV792" s="208"/>
      <c r="BW792" s="208"/>
      <c r="BX792" s="208"/>
      <c r="BY792" s="208"/>
    </row>
    <row r="793" spans="1:77">
      <c r="A793" s="227"/>
      <c r="B793" s="208"/>
      <c r="C793" s="248"/>
      <c r="D793" s="248"/>
      <c r="E793" s="208"/>
      <c r="F793" s="208"/>
      <c r="G793" s="208"/>
      <c r="H793" s="208"/>
      <c r="I793" s="208"/>
      <c r="J793" s="208"/>
      <c r="K793" s="208"/>
      <c r="L793" s="208"/>
      <c r="M793" s="208"/>
      <c r="N793" s="208"/>
      <c r="O793" s="208"/>
      <c r="P793" s="208"/>
      <c r="Q793" s="208"/>
      <c r="R793" s="208"/>
      <c r="S793" s="208"/>
      <c r="T793" s="208"/>
      <c r="U793" s="208"/>
      <c r="V793" s="208"/>
      <c r="W793" s="208"/>
      <c r="X793" s="208"/>
      <c r="Y793" s="208"/>
      <c r="Z793" s="208"/>
      <c r="AA793" s="208"/>
      <c r="AB793" s="208"/>
      <c r="AC793" s="208"/>
      <c r="AD793" s="208"/>
      <c r="AE793" s="208"/>
      <c r="AF793" s="208"/>
      <c r="AG793" s="208"/>
      <c r="AH793" s="208"/>
      <c r="AI793" s="208"/>
      <c r="AJ793" s="208"/>
      <c r="AK793" s="208"/>
      <c r="AL793" s="208"/>
      <c r="AM793" s="208"/>
      <c r="AN793" s="208"/>
      <c r="AO793" s="208"/>
      <c r="AP793" s="208"/>
      <c r="AQ793" s="208"/>
      <c r="AR793" s="208"/>
      <c r="AS793" s="208"/>
      <c r="AT793" s="208"/>
      <c r="AU793" s="208"/>
      <c r="AV793" s="208"/>
      <c r="AW793" s="208"/>
      <c r="AX793" s="208"/>
      <c r="AY793" s="208"/>
      <c r="AZ793" s="209"/>
      <c r="BA793" s="208"/>
      <c r="BB793" s="208"/>
      <c r="BC793" s="208"/>
      <c r="BD793" s="210"/>
      <c r="BE793" s="208"/>
      <c r="BF793" s="208"/>
      <c r="BG793" s="208"/>
      <c r="BH793" s="208"/>
      <c r="BI793" s="208"/>
      <c r="BJ793" s="208"/>
      <c r="BK793" s="208"/>
      <c r="BL793" s="208"/>
      <c r="BM793" s="208"/>
      <c r="BN793" s="208"/>
      <c r="BO793" s="208"/>
      <c r="BP793" s="208"/>
      <c r="BQ793" s="208"/>
      <c r="BR793" s="208"/>
      <c r="BS793" s="208"/>
      <c r="BT793" s="208"/>
      <c r="BU793" s="208"/>
      <c r="BV793" s="208"/>
      <c r="BW793" s="208"/>
      <c r="BX793" s="208"/>
      <c r="BY793" s="208"/>
    </row>
    <row r="794" spans="1:77">
      <c r="A794" s="227"/>
      <c r="B794" s="208"/>
      <c r="C794" s="248"/>
      <c r="D794" s="248"/>
      <c r="E794" s="208"/>
      <c r="F794" s="208"/>
      <c r="G794" s="208"/>
      <c r="H794" s="208"/>
      <c r="I794" s="208"/>
      <c r="J794" s="208"/>
      <c r="K794" s="208"/>
      <c r="L794" s="208"/>
      <c r="M794" s="208"/>
      <c r="N794" s="208"/>
      <c r="O794" s="208"/>
      <c r="P794" s="208"/>
      <c r="Q794" s="208"/>
      <c r="R794" s="208"/>
      <c r="S794" s="208"/>
      <c r="T794" s="208"/>
      <c r="U794" s="208"/>
      <c r="V794" s="208"/>
      <c r="W794" s="208"/>
      <c r="X794" s="208"/>
      <c r="Y794" s="208"/>
      <c r="Z794" s="208"/>
      <c r="AA794" s="208"/>
      <c r="AB794" s="208"/>
      <c r="AC794" s="208"/>
      <c r="AD794" s="208"/>
      <c r="AE794" s="208"/>
      <c r="AF794" s="208"/>
      <c r="AG794" s="208"/>
      <c r="AH794" s="208"/>
      <c r="AI794" s="208"/>
      <c r="AJ794" s="208"/>
      <c r="AK794" s="208"/>
      <c r="AL794" s="208"/>
      <c r="AM794" s="208"/>
      <c r="AN794" s="208"/>
      <c r="AO794" s="208"/>
      <c r="AP794" s="208"/>
      <c r="AQ794" s="208"/>
      <c r="AR794" s="208"/>
      <c r="AS794" s="208"/>
      <c r="AT794" s="208"/>
      <c r="AU794" s="208"/>
      <c r="AV794" s="208"/>
      <c r="AW794" s="208"/>
      <c r="AX794" s="208"/>
      <c r="AY794" s="208"/>
      <c r="AZ794" s="209"/>
      <c r="BA794" s="208"/>
      <c r="BB794" s="208"/>
      <c r="BC794" s="208"/>
      <c r="BD794" s="210"/>
      <c r="BE794" s="208"/>
      <c r="BF794" s="208"/>
      <c r="BG794" s="208"/>
      <c r="BH794" s="208"/>
      <c r="BI794" s="208"/>
      <c r="BJ794" s="208"/>
      <c r="BK794" s="208"/>
      <c r="BL794" s="208"/>
      <c r="BM794" s="208"/>
      <c r="BN794" s="208"/>
      <c r="BO794" s="208"/>
      <c r="BP794" s="208"/>
      <c r="BQ794" s="208"/>
      <c r="BR794" s="208"/>
      <c r="BS794" s="208"/>
      <c r="BT794" s="208"/>
      <c r="BU794" s="208"/>
      <c r="BV794" s="208"/>
      <c r="BW794" s="208"/>
      <c r="BX794" s="208"/>
      <c r="BY794" s="208"/>
    </row>
    <row r="795" spans="1:77">
      <c r="A795" s="227"/>
      <c r="B795" s="208"/>
      <c r="C795" s="248"/>
      <c r="D795" s="248"/>
      <c r="E795" s="208"/>
      <c r="F795" s="208"/>
      <c r="G795" s="208"/>
      <c r="H795" s="208"/>
      <c r="I795" s="208"/>
      <c r="J795" s="208"/>
      <c r="K795" s="208"/>
      <c r="L795" s="208"/>
      <c r="M795" s="208"/>
      <c r="N795" s="208"/>
      <c r="O795" s="208"/>
      <c r="P795" s="208"/>
      <c r="Q795" s="208"/>
      <c r="R795" s="208"/>
      <c r="S795" s="208"/>
      <c r="T795" s="208"/>
      <c r="U795" s="208"/>
      <c r="V795" s="208"/>
      <c r="W795" s="208"/>
      <c r="X795" s="208"/>
      <c r="Y795" s="208"/>
      <c r="Z795" s="208"/>
      <c r="AA795" s="208"/>
      <c r="AB795" s="208"/>
      <c r="AC795" s="208"/>
      <c r="AD795" s="208"/>
      <c r="AE795" s="208"/>
      <c r="AF795" s="208"/>
      <c r="AG795" s="208"/>
      <c r="AH795" s="208"/>
      <c r="AI795" s="208"/>
      <c r="AJ795" s="208"/>
      <c r="AK795" s="208"/>
      <c r="AL795" s="208"/>
      <c r="AM795" s="208"/>
      <c r="AN795" s="208"/>
      <c r="AO795" s="208"/>
      <c r="AP795" s="208"/>
      <c r="AQ795" s="208"/>
      <c r="AR795" s="208"/>
      <c r="AS795" s="208"/>
      <c r="AT795" s="208"/>
      <c r="AU795" s="208"/>
      <c r="AV795" s="208"/>
      <c r="AW795" s="208"/>
      <c r="AX795" s="208"/>
      <c r="AY795" s="208"/>
      <c r="AZ795" s="209"/>
      <c r="BA795" s="208"/>
      <c r="BB795" s="208"/>
      <c r="BC795" s="208"/>
      <c r="BD795" s="210"/>
      <c r="BE795" s="208"/>
      <c r="BF795" s="208"/>
      <c r="BG795" s="208"/>
      <c r="BH795" s="208"/>
      <c r="BI795" s="208"/>
      <c r="BJ795" s="208"/>
      <c r="BK795" s="208"/>
      <c r="BL795" s="208"/>
      <c r="BM795" s="208"/>
      <c r="BN795" s="208"/>
      <c r="BO795" s="208"/>
      <c r="BP795" s="208"/>
      <c r="BQ795" s="208"/>
      <c r="BR795" s="208"/>
      <c r="BS795" s="208"/>
      <c r="BT795" s="208"/>
      <c r="BU795" s="208"/>
      <c r="BV795" s="208"/>
      <c r="BW795" s="208"/>
      <c r="BX795" s="208"/>
      <c r="BY795" s="208"/>
    </row>
    <row r="796" spans="1:77">
      <c r="A796" s="227"/>
      <c r="B796" s="208"/>
      <c r="C796" s="248"/>
      <c r="D796" s="248"/>
      <c r="E796" s="208"/>
      <c r="F796" s="208"/>
      <c r="G796" s="208"/>
      <c r="H796" s="208"/>
      <c r="I796" s="208"/>
      <c r="J796" s="208"/>
      <c r="K796" s="208"/>
      <c r="L796" s="208"/>
      <c r="M796" s="208"/>
      <c r="N796" s="208"/>
      <c r="O796" s="208"/>
      <c r="P796" s="208"/>
      <c r="Q796" s="208"/>
      <c r="R796" s="208"/>
      <c r="S796" s="208"/>
      <c r="T796" s="208"/>
      <c r="U796" s="208"/>
      <c r="V796" s="208"/>
      <c r="W796" s="208"/>
      <c r="X796" s="208"/>
      <c r="Y796" s="208"/>
      <c r="Z796" s="208"/>
      <c r="AA796" s="208"/>
      <c r="AB796" s="208"/>
      <c r="AC796" s="208"/>
      <c r="AD796" s="208"/>
      <c r="AE796" s="208"/>
      <c r="AF796" s="208"/>
      <c r="AG796" s="208"/>
      <c r="AH796" s="208"/>
      <c r="AI796" s="208"/>
      <c r="AJ796" s="208"/>
      <c r="AK796" s="208"/>
      <c r="AL796" s="208"/>
      <c r="AM796" s="208"/>
      <c r="AN796" s="208"/>
      <c r="AO796" s="208"/>
      <c r="AP796" s="208"/>
      <c r="AQ796" s="208"/>
      <c r="AR796" s="208"/>
      <c r="AS796" s="208"/>
      <c r="AT796" s="208"/>
      <c r="AU796" s="208"/>
      <c r="AV796" s="208"/>
      <c r="AW796" s="208"/>
      <c r="AX796" s="208"/>
      <c r="AY796" s="208"/>
      <c r="AZ796" s="209"/>
      <c r="BA796" s="208"/>
      <c r="BB796" s="208"/>
      <c r="BC796" s="208"/>
      <c r="BD796" s="210"/>
      <c r="BE796" s="208"/>
      <c r="BF796" s="208"/>
      <c r="BG796" s="208"/>
      <c r="BH796" s="208"/>
      <c r="BI796" s="208"/>
      <c r="BJ796" s="208"/>
      <c r="BK796" s="208"/>
      <c r="BL796" s="208"/>
      <c r="BM796" s="208"/>
      <c r="BN796" s="208"/>
      <c r="BO796" s="208"/>
      <c r="BP796" s="208"/>
      <c r="BQ796" s="208"/>
      <c r="BR796" s="208"/>
      <c r="BS796" s="208"/>
      <c r="BT796" s="208"/>
      <c r="BU796" s="208"/>
      <c r="BV796" s="208"/>
      <c r="BW796" s="208"/>
      <c r="BX796" s="208"/>
      <c r="BY796" s="208"/>
    </row>
    <row r="797" spans="1:77">
      <c r="A797" s="227"/>
      <c r="B797" s="208"/>
      <c r="C797" s="248"/>
      <c r="D797" s="248"/>
      <c r="E797" s="208"/>
      <c r="F797" s="208"/>
      <c r="G797" s="208"/>
      <c r="H797" s="208"/>
      <c r="I797" s="208"/>
      <c r="J797" s="208"/>
      <c r="K797" s="208"/>
      <c r="L797" s="208"/>
      <c r="M797" s="208"/>
      <c r="N797" s="208"/>
      <c r="O797" s="208"/>
      <c r="P797" s="208"/>
      <c r="Q797" s="208"/>
      <c r="R797" s="208"/>
      <c r="S797" s="208"/>
      <c r="T797" s="208"/>
      <c r="U797" s="208"/>
      <c r="V797" s="208"/>
      <c r="W797" s="208"/>
      <c r="X797" s="208"/>
      <c r="Y797" s="208"/>
      <c r="Z797" s="208"/>
      <c r="AA797" s="208"/>
      <c r="AB797" s="208"/>
      <c r="AC797" s="208"/>
      <c r="AD797" s="208"/>
      <c r="AE797" s="208"/>
      <c r="AF797" s="208"/>
      <c r="AG797" s="208"/>
      <c r="AH797" s="208"/>
      <c r="AI797" s="208"/>
      <c r="AJ797" s="208"/>
      <c r="AK797" s="208"/>
      <c r="AL797" s="208"/>
      <c r="AM797" s="208"/>
      <c r="AN797" s="208"/>
      <c r="AO797" s="208"/>
      <c r="AP797" s="208"/>
      <c r="AQ797" s="208"/>
      <c r="AR797" s="208"/>
      <c r="AS797" s="208"/>
      <c r="AT797" s="208"/>
      <c r="AU797" s="208"/>
      <c r="AV797" s="208"/>
      <c r="AW797" s="208"/>
      <c r="AX797" s="208"/>
      <c r="AY797" s="208"/>
      <c r="AZ797" s="209"/>
      <c r="BA797" s="208"/>
      <c r="BB797" s="208"/>
      <c r="BC797" s="208"/>
      <c r="BD797" s="210"/>
      <c r="BE797" s="208"/>
      <c r="BF797" s="208"/>
      <c r="BG797" s="208"/>
      <c r="BH797" s="208"/>
      <c r="BI797" s="208"/>
      <c r="BJ797" s="208"/>
      <c r="BK797" s="208"/>
      <c r="BL797" s="208"/>
      <c r="BM797" s="208"/>
      <c r="BN797" s="208"/>
      <c r="BO797" s="208"/>
      <c r="BP797" s="208"/>
      <c r="BQ797" s="208"/>
      <c r="BR797" s="208"/>
      <c r="BS797" s="208"/>
      <c r="BT797" s="208"/>
      <c r="BU797" s="208"/>
      <c r="BV797" s="208"/>
      <c r="BW797" s="208"/>
      <c r="BX797" s="208"/>
      <c r="BY797" s="208"/>
    </row>
    <row r="798" spans="1:77">
      <c r="A798" s="227"/>
      <c r="B798" s="208"/>
      <c r="C798" s="248"/>
      <c r="D798" s="248"/>
      <c r="E798" s="208"/>
      <c r="F798" s="208"/>
      <c r="G798" s="208"/>
      <c r="H798" s="208"/>
      <c r="I798" s="208"/>
      <c r="J798" s="208"/>
      <c r="K798" s="208"/>
      <c r="L798" s="208"/>
      <c r="M798" s="208"/>
      <c r="N798" s="208"/>
      <c r="O798" s="208"/>
      <c r="P798" s="208"/>
      <c r="Q798" s="208"/>
      <c r="R798" s="208"/>
      <c r="S798" s="208"/>
      <c r="T798" s="208"/>
      <c r="U798" s="208"/>
      <c r="V798" s="208"/>
      <c r="W798" s="208"/>
      <c r="X798" s="208"/>
      <c r="Y798" s="208"/>
      <c r="Z798" s="208"/>
      <c r="AA798" s="208"/>
      <c r="AB798" s="208"/>
      <c r="AC798" s="208"/>
      <c r="AD798" s="208"/>
      <c r="AE798" s="208"/>
      <c r="AF798" s="208"/>
      <c r="AG798" s="208"/>
      <c r="AH798" s="208"/>
      <c r="AI798" s="208"/>
      <c r="AJ798" s="208"/>
      <c r="AK798" s="208"/>
      <c r="AL798" s="208"/>
      <c r="AM798" s="208"/>
      <c r="AN798" s="208"/>
      <c r="AO798" s="208"/>
      <c r="AP798" s="208"/>
      <c r="AQ798" s="208"/>
      <c r="AR798" s="208"/>
      <c r="AS798" s="208"/>
      <c r="AT798" s="208"/>
      <c r="AU798" s="208"/>
      <c r="AV798" s="208"/>
      <c r="AW798" s="208"/>
      <c r="AX798" s="208"/>
      <c r="AY798" s="208"/>
      <c r="AZ798" s="209"/>
      <c r="BA798" s="208"/>
      <c r="BB798" s="208"/>
      <c r="BC798" s="208"/>
      <c r="BD798" s="210"/>
      <c r="BE798" s="208"/>
      <c r="BF798" s="208"/>
      <c r="BG798" s="208"/>
      <c r="BH798" s="208"/>
      <c r="BI798" s="208"/>
      <c r="BJ798" s="208"/>
      <c r="BK798" s="208"/>
      <c r="BL798" s="208"/>
      <c r="BM798" s="208"/>
      <c r="BN798" s="208"/>
      <c r="BO798" s="208"/>
      <c r="BP798" s="208"/>
      <c r="BQ798" s="208"/>
      <c r="BR798" s="208"/>
      <c r="BS798" s="208"/>
      <c r="BT798" s="208"/>
      <c r="BU798" s="208"/>
      <c r="BV798" s="208"/>
      <c r="BW798" s="208"/>
      <c r="BX798" s="208"/>
      <c r="BY798" s="208"/>
    </row>
    <row r="799" spans="1:77">
      <c r="A799" s="227"/>
      <c r="B799" s="208"/>
      <c r="C799" s="248"/>
      <c r="D799" s="248"/>
      <c r="E799" s="208"/>
      <c r="F799" s="208"/>
      <c r="G799" s="208"/>
      <c r="H799" s="208"/>
      <c r="I799" s="208"/>
      <c r="J799" s="208"/>
      <c r="K799" s="208"/>
      <c r="L799" s="208"/>
      <c r="M799" s="208"/>
      <c r="N799" s="208"/>
      <c r="O799" s="208"/>
      <c r="P799" s="208"/>
      <c r="Q799" s="208"/>
      <c r="R799" s="208"/>
      <c r="S799" s="208"/>
      <c r="T799" s="208"/>
      <c r="U799" s="208"/>
      <c r="V799" s="208"/>
      <c r="W799" s="208"/>
      <c r="X799" s="208"/>
      <c r="Y799" s="208"/>
      <c r="Z799" s="208"/>
      <c r="AA799" s="208"/>
      <c r="AB799" s="208"/>
      <c r="AC799" s="208"/>
      <c r="AD799" s="208"/>
      <c r="AE799" s="208"/>
      <c r="AF799" s="208"/>
      <c r="AG799" s="208"/>
      <c r="AH799" s="208"/>
      <c r="AI799" s="208"/>
      <c r="AJ799" s="208"/>
      <c r="AK799" s="208"/>
      <c r="AL799" s="208"/>
      <c r="AM799" s="208"/>
      <c r="AN799" s="208"/>
      <c r="AO799" s="208"/>
      <c r="AP799" s="208"/>
      <c r="AQ799" s="208"/>
      <c r="AR799" s="208"/>
      <c r="AS799" s="208"/>
      <c r="AT799" s="208"/>
      <c r="AU799" s="208"/>
      <c r="AV799" s="208"/>
      <c r="AW799" s="208"/>
      <c r="AX799" s="208"/>
      <c r="AY799" s="208"/>
      <c r="AZ799" s="209"/>
      <c r="BA799" s="208"/>
      <c r="BB799" s="208"/>
      <c r="BC799" s="208"/>
      <c r="BD799" s="210"/>
      <c r="BE799" s="208"/>
      <c r="BF799" s="208"/>
      <c r="BG799" s="208"/>
      <c r="BH799" s="208"/>
      <c r="BI799" s="208"/>
      <c r="BJ799" s="208"/>
      <c r="BK799" s="208"/>
      <c r="BL799" s="208"/>
      <c r="BM799" s="208"/>
      <c r="BN799" s="208"/>
      <c r="BO799" s="208"/>
      <c r="BP799" s="208"/>
      <c r="BQ799" s="208"/>
      <c r="BR799" s="208"/>
      <c r="BS799" s="208"/>
      <c r="BT799" s="208"/>
      <c r="BU799" s="208"/>
      <c r="BV799" s="208"/>
      <c r="BW799" s="208"/>
      <c r="BX799" s="208"/>
      <c r="BY799" s="208"/>
    </row>
    <row r="800" spans="1:77">
      <c r="A800" s="227"/>
      <c r="B800" s="208"/>
      <c r="C800" s="248"/>
      <c r="D800" s="248"/>
      <c r="E800" s="208"/>
      <c r="F800" s="208"/>
      <c r="G800" s="208"/>
      <c r="H800" s="208"/>
      <c r="I800" s="208"/>
      <c r="J800" s="208"/>
      <c r="K800" s="208"/>
      <c r="L800" s="208"/>
      <c r="M800" s="208"/>
      <c r="N800" s="208"/>
      <c r="O800" s="208"/>
      <c r="P800" s="208"/>
      <c r="Q800" s="208"/>
      <c r="R800" s="208"/>
      <c r="S800" s="208"/>
      <c r="T800" s="208"/>
      <c r="U800" s="208"/>
      <c r="V800" s="208"/>
      <c r="W800" s="208"/>
      <c r="X800" s="208"/>
      <c r="Y800" s="208"/>
      <c r="Z800" s="208"/>
      <c r="AA800" s="208"/>
      <c r="AB800" s="208"/>
      <c r="AC800" s="208"/>
      <c r="AD800" s="208"/>
      <c r="AE800" s="208"/>
      <c r="AF800" s="208"/>
      <c r="AG800" s="208"/>
      <c r="AH800" s="208"/>
      <c r="AI800" s="208"/>
      <c r="AJ800" s="208"/>
      <c r="AK800" s="208"/>
      <c r="AL800" s="208"/>
      <c r="AM800" s="208"/>
      <c r="AN800" s="208"/>
      <c r="AO800" s="208"/>
      <c r="AP800" s="208"/>
      <c r="AQ800" s="208"/>
      <c r="AR800" s="208"/>
      <c r="AS800" s="208"/>
      <c r="AT800" s="208"/>
      <c r="AU800" s="208"/>
      <c r="AV800" s="208"/>
      <c r="AW800" s="208"/>
      <c r="AX800" s="208"/>
      <c r="AY800" s="208"/>
      <c r="AZ800" s="209"/>
      <c r="BA800" s="208"/>
      <c r="BB800" s="208"/>
      <c r="BC800" s="208"/>
      <c r="BD800" s="210"/>
      <c r="BE800" s="208"/>
      <c r="BF800" s="208"/>
      <c r="BG800" s="208"/>
      <c r="BH800" s="208"/>
      <c r="BI800" s="208"/>
      <c r="BJ800" s="208"/>
      <c r="BK800" s="208"/>
      <c r="BL800" s="208"/>
      <c r="BM800" s="208"/>
      <c r="BN800" s="208"/>
      <c r="BO800" s="208"/>
      <c r="BP800" s="208"/>
      <c r="BQ800" s="208"/>
      <c r="BR800" s="208"/>
      <c r="BS800" s="208"/>
      <c r="BT800" s="208"/>
      <c r="BU800" s="208"/>
      <c r="BV800" s="208"/>
      <c r="BW800" s="208"/>
      <c r="BX800" s="208"/>
      <c r="BY800" s="208"/>
    </row>
    <row r="801" spans="1:77">
      <c r="A801" s="227"/>
      <c r="B801" s="208"/>
      <c r="C801" s="248"/>
      <c r="D801" s="248"/>
      <c r="E801" s="208"/>
      <c r="F801" s="208"/>
      <c r="G801" s="208"/>
      <c r="H801" s="208"/>
      <c r="I801" s="208"/>
      <c r="J801" s="208"/>
      <c r="K801" s="208"/>
      <c r="L801" s="208"/>
      <c r="M801" s="208"/>
      <c r="N801" s="208"/>
      <c r="O801" s="208"/>
      <c r="P801" s="208"/>
      <c r="Q801" s="208"/>
      <c r="R801" s="208"/>
      <c r="S801" s="208"/>
      <c r="T801" s="208"/>
      <c r="U801" s="208"/>
      <c r="V801" s="208"/>
      <c r="W801" s="208"/>
      <c r="X801" s="208"/>
      <c r="Y801" s="208"/>
      <c r="Z801" s="208"/>
      <c r="AA801" s="208"/>
      <c r="AB801" s="208"/>
      <c r="AC801" s="208"/>
      <c r="AD801" s="208"/>
      <c r="AE801" s="208"/>
      <c r="AF801" s="208"/>
      <c r="AG801" s="208"/>
      <c r="AH801" s="208"/>
      <c r="AI801" s="208"/>
      <c r="AJ801" s="208"/>
      <c r="AK801" s="208"/>
      <c r="AL801" s="208"/>
      <c r="AM801" s="208"/>
      <c r="AN801" s="208"/>
      <c r="AO801" s="208"/>
      <c r="AP801" s="208"/>
      <c r="AQ801" s="208"/>
      <c r="AR801" s="208"/>
      <c r="AS801" s="208"/>
      <c r="AT801" s="208"/>
      <c r="AU801" s="208"/>
      <c r="AV801" s="208"/>
      <c r="AW801" s="208"/>
      <c r="AX801" s="208"/>
      <c r="AY801" s="208"/>
      <c r="AZ801" s="209"/>
      <c r="BA801" s="208"/>
      <c r="BB801" s="208"/>
      <c r="BC801" s="208"/>
      <c r="BD801" s="210"/>
      <c r="BE801" s="208"/>
      <c r="BF801" s="208"/>
      <c r="BG801" s="208"/>
      <c r="BH801" s="208"/>
      <c r="BI801" s="208"/>
      <c r="BJ801" s="208"/>
      <c r="BK801" s="208"/>
      <c r="BL801" s="208"/>
      <c r="BM801" s="208"/>
      <c r="BN801" s="208"/>
      <c r="BO801" s="208"/>
      <c r="BP801" s="208"/>
      <c r="BQ801" s="208"/>
      <c r="BR801" s="208"/>
      <c r="BS801" s="208"/>
      <c r="BT801" s="208"/>
      <c r="BU801" s="208"/>
      <c r="BV801" s="208"/>
      <c r="BW801" s="208"/>
      <c r="BX801" s="208"/>
      <c r="BY801" s="208"/>
    </row>
    <row r="802" spans="1:77">
      <c r="A802" s="227"/>
      <c r="B802" s="208"/>
      <c r="C802" s="248"/>
      <c r="D802" s="248"/>
      <c r="E802" s="208"/>
      <c r="F802" s="208"/>
      <c r="G802" s="208"/>
      <c r="H802" s="208"/>
      <c r="I802" s="208"/>
      <c r="J802" s="208"/>
      <c r="K802" s="208"/>
      <c r="L802" s="208"/>
      <c r="M802" s="208"/>
      <c r="N802" s="208"/>
      <c r="O802" s="208"/>
      <c r="P802" s="208"/>
      <c r="Q802" s="208"/>
      <c r="R802" s="208"/>
      <c r="S802" s="208"/>
      <c r="T802" s="208"/>
      <c r="U802" s="208"/>
      <c r="V802" s="208"/>
      <c r="W802" s="208"/>
      <c r="X802" s="208"/>
      <c r="Y802" s="208"/>
      <c r="Z802" s="208"/>
      <c r="AA802" s="208"/>
      <c r="AB802" s="208"/>
      <c r="AC802" s="208"/>
      <c r="AD802" s="208"/>
      <c r="AE802" s="208"/>
      <c r="AF802" s="208"/>
      <c r="AG802" s="208"/>
      <c r="AH802" s="208"/>
      <c r="AI802" s="208"/>
      <c r="AJ802" s="208"/>
      <c r="AK802" s="208"/>
      <c r="AL802" s="208"/>
      <c r="AM802" s="208"/>
      <c r="AN802" s="208"/>
      <c r="AO802" s="208"/>
      <c r="AP802" s="208"/>
      <c r="AQ802" s="208"/>
      <c r="AR802" s="208"/>
      <c r="AS802" s="208"/>
      <c r="AT802" s="208"/>
      <c r="AU802" s="208"/>
      <c r="AV802" s="208"/>
      <c r="AW802" s="208"/>
      <c r="AX802" s="208"/>
      <c r="AY802" s="208"/>
      <c r="AZ802" s="209"/>
      <c r="BA802" s="208"/>
      <c r="BB802" s="208"/>
      <c r="BC802" s="208"/>
      <c r="BD802" s="210"/>
      <c r="BE802" s="208"/>
      <c r="BF802" s="208"/>
      <c r="BG802" s="208"/>
      <c r="BH802" s="208"/>
      <c r="BI802" s="208"/>
      <c r="BJ802" s="208"/>
      <c r="BK802" s="208"/>
      <c r="BL802" s="208"/>
      <c r="BM802" s="208"/>
      <c r="BN802" s="208"/>
      <c r="BO802" s="208"/>
      <c r="BP802" s="208"/>
      <c r="BQ802" s="208"/>
      <c r="BR802" s="208"/>
      <c r="BS802" s="208"/>
      <c r="BT802" s="208"/>
      <c r="BU802" s="208"/>
      <c r="BV802" s="208"/>
      <c r="BW802" s="208"/>
      <c r="BX802" s="208"/>
      <c r="BY802" s="208"/>
    </row>
    <row r="803" spans="1:77">
      <c r="A803" s="227"/>
      <c r="B803" s="208"/>
      <c r="C803" s="248"/>
      <c r="D803" s="248"/>
      <c r="E803" s="208"/>
      <c r="F803" s="208"/>
      <c r="G803" s="208"/>
      <c r="H803" s="208"/>
      <c r="I803" s="208"/>
      <c r="J803" s="208"/>
      <c r="K803" s="208"/>
      <c r="L803" s="208"/>
      <c r="M803" s="208"/>
      <c r="N803" s="208"/>
      <c r="O803" s="208"/>
      <c r="P803" s="208"/>
      <c r="Q803" s="208"/>
      <c r="R803" s="208"/>
      <c r="S803" s="208"/>
      <c r="T803" s="208"/>
      <c r="U803" s="208"/>
      <c r="V803" s="208"/>
      <c r="W803" s="208"/>
      <c r="X803" s="208"/>
      <c r="Y803" s="208"/>
      <c r="Z803" s="208"/>
      <c r="AA803" s="208"/>
      <c r="AB803" s="208"/>
      <c r="AC803" s="208"/>
      <c r="AD803" s="208"/>
      <c r="AE803" s="208"/>
      <c r="AF803" s="208"/>
      <c r="AG803" s="208"/>
      <c r="AH803" s="208"/>
      <c r="AI803" s="208"/>
      <c r="AJ803" s="208"/>
      <c r="AK803" s="208"/>
      <c r="AL803" s="208"/>
      <c r="AM803" s="208"/>
      <c r="AN803" s="208"/>
      <c r="AO803" s="208"/>
      <c r="AP803" s="208"/>
      <c r="AQ803" s="208"/>
      <c r="AR803" s="208"/>
      <c r="AS803" s="208"/>
      <c r="AT803" s="208"/>
      <c r="AU803" s="208"/>
      <c r="AV803" s="208"/>
      <c r="AW803" s="208"/>
      <c r="AX803" s="208"/>
      <c r="AY803" s="208"/>
      <c r="AZ803" s="209"/>
      <c r="BA803" s="208"/>
      <c r="BB803" s="208"/>
      <c r="BC803" s="208"/>
      <c r="BD803" s="210"/>
      <c r="BE803" s="208"/>
      <c r="BF803" s="208"/>
      <c r="BG803" s="208"/>
      <c r="BH803" s="208"/>
      <c r="BI803" s="208"/>
      <c r="BJ803" s="208"/>
      <c r="BK803" s="208"/>
      <c r="BL803" s="208"/>
      <c r="BM803" s="208"/>
      <c r="BN803" s="208"/>
      <c r="BO803" s="208"/>
      <c r="BP803" s="208"/>
      <c r="BQ803" s="208"/>
      <c r="BR803" s="208"/>
      <c r="BS803" s="208"/>
      <c r="BT803" s="208"/>
      <c r="BU803" s="208"/>
      <c r="BV803" s="208"/>
      <c r="BW803" s="208"/>
      <c r="BX803" s="208"/>
      <c r="BY803" s="208"/>
    </row>
    <row r="804" spans="1:77">
      <c r="A804" s="227"/>
      <c r="B804" s="208"/>
      <c r="C804" s="248"/>
      <c r="D804" s="248"/>
      <c r="E804" s="208"/>
      <c r="F804" s="208"/>
      <c r="G804" s="208"/>
      <c r="H804" s="208"/>
      <c r="I804" s="208"/>
      <c r="J804" s="208"/>
      <c r="K804" s="208"/>
      <c r="L804" s="208"/>
      <c r="M804" s="208"/>
      <c r="N804" s="208"/>
      <c r="O804" s="208"/>
      <c r="P804" s="208"/>
      <c r="Q804" s="208"/>
      <c r="R804" s="208"/>
      <c r="S804" s="208"/>
      <c r="T804" s="208"/>
      <c r="U804" s="208"/>
      <c r="V804" s="208"/>
      <c r="W804" s="208"/>
      <c r="X804" s="208"/>
      <c r="Y804" s="208"/>
      <c r="Z804" s="208"/>
      <c r="AA804" s="208"/>
      <c r="AB804" s="208"/>
      <c r="AC804" s="208"/>
      <c r="AD804" s="208"/>
      <c r="AE804" s="208"/>
      <c r="AF804" s="208"/>
      <c r="AG804" s="208"/>
      <c r="AH804" s="208"/>
      <c r="AI804" s="208"/>
      <c r="AJ804" s="208"/>
      <c r="AK804" s="208"/>
      <c r="AL804" s="208"/>
      <c r="AM804" s="208"/>
      <c r="AN804" s="208"/>
      <c r="AO804" s="208"/>
      <c r="AP804" s="208"/>
      <c r="AQ804" s="208"/>
      <c r="AR804" s="208"/>
      <c r="AS804" s="208"/>
      <c r="AT804" s="208"/>
      <c r="AU804" s="208"/>
      <c r="AV804" s="208"/>
      <c r="AW804" s="208"/>
      <c r="AX804" s="208"/>
      <c r="AY804" s="208"/>
      <c r="AZ804" s="209"/>
      <c r="BA804" s="208"/>
      <c r="BB804" s="208"/>
      <c r="BC804" s="208"/>
      <c r="BD804" s="210"/>
      <c r="BE804" s="208"/>
      <c r="BF804" s="208"/>
      <c r="BG804" s="208"/>
      <c r="BH804" s="208"/>
      <c r="BI804" s="208"/>
      <c r="BJ804" s="208"/>
      <c r="BK804" s="208"/>
      <c r="BL804" s="208"/>
      <c r="BM804" s="208"/>
      <c r="BN804" s="208"/>
      <c r="BO804" s="208"/>
      <c r="BP804" s="208"/>
      <c r="BQ804" s="208"/>
      <c r="BR804" s="208"/>
      <c r="BS804" s="208"/>
      <c r="BT804" s="208"/>
      <c r="BU804" s="208"/>
      <c r="BV804" s="208"/>
      <c r="BW804" s="208"/>
      <c r="BX804" s="208"/>
      <c r="BY804" s="208"/>
    </row>
    <row r="805" spans="1:77">
      <c r="A805" s="227"/>
      <c r="B805" s="208"/>
      <c r="C805" s="248"/>
      <c r="D805" s="248"/>
      <c r="E805" s="208"/>
      <c r="F805" s="208"/>
      <c r="G805" s="208"/>
      <c r="H805" s="208"/>
      <c r="I805" s="208"/>
      <c r="J805" s="208"/>
      <c r="K805" s="208"/>
      <c r="L805" s="208"/>
      <c r="M805" s="208"/>
      <c r="N805" s="208"/>
      <c r="O805" s="208"/>
      <c r="P805" s="208"/>
      <c r="Q805" s="208"/>
      <c r="R805" s="208"/>
      <c r="S805" s="208"/>
      <c r="T805" s="208"/>
      <c r="U805" s="208"/>
      <c r="V805" s="208"/>
      <c r="W805" s="208"/>
      <c r="X805" s="208"/>
      <c r="Y805" s="208"/>
      <c r="Z805" s="208"/>
      <c r="AA805" s="208"/>
      <c r="AB805" s="208"/>
      <c r="AC805" s="208"/>
      <c r="AD805" s="208"/>
      <c r="AE805" s="208"/>
      <c r="AF805" s="208"/>
      <c r="AG805" s="208"/>
      <c r="AH805" s="208"/>
      <c r="AI805" s="208"/>
      <c r="AJ805" s="208"/>
      <c r="AK805" s="208"/>
      <c r="AL805" s="208"/>
      <c r="AM805" s="208"/>
      <c r="AN805" s="208"/>
      <c r="AO805" s="208"/>
      <c r="AP805" s="208"/>
      <c r="AQ805" s="208"/>
      <c r="AR805" s="208"/>
      <c r="AS805" s="208"/>
      <c r="AT805" s="208"/>
      <c r="AU805" s="208"/>
      <c r="AV805" s="208"/>
      <c r="AW805" s="208"/>
      <c r="AX805" s="208"/>
      <c r="AY805" s="208"/>
      <c r="AZ805" s="209"/>
      <c r="BA805" s="208"/>
      <c r="BB805" s="208"/>
      <c r="BC805" s="208"/>
      <c r="BD805" s="210"/>
      <c r="BE805" s="208"/>
      <c r="BF805" s="208"/>
      <c r="BG805" s="208"/>
      <c r="BH805" s="208"/>
      <c r="BI805" s="208"/>
      <c r="BJ805" s="208"/>
      <c r="BK805" s="208"/>
      <c r="BL805" s="208"/>
      <c r="BM805" s="208"/>
      <c r="BN805" s="208"/>
      <c r="BO805" s="208"/>
      <c r="BP805" s="208"/>
      <c r="BQ805" s="208"/>
      <c r="BR805" s="208"/>
      <c r="BS805" s="208"/>
      <c r="BT805" s="208"/>
      <c r="BU805" s="208"/>
      <c r="BV805" s="208"/>
      <c r="BW805" s="208"/>
      <c r="BX805" s="208"/>
      <c r="BY805" s="208"/>
    </row>
    <row r="806" spans="1:77">
      <c r="A806" s="227"/>
      <c r="B806" s="208"/>
      <c r="C806" s="248"/>
      <c r="D806" s="248"/>
      <c r="E806" s="208"/>
      <c r="F806" s="208"/>
      <c r="G806" s="208"/>
      <c r="H806" s="208"/>
      <c r="I806" s="208"/>
      <c r="J806" s="208"/>
      <c r="K806" s="208"/>
      <c r="L806" s="208"/>
      <c r="M806" s="208"/>
      <c r="N806" s="208"/>
      <c r="O806" s="208"/>
      <c r="P806" s="208"/>
      <c r="Q806" s="208"/>
      <c r="R806" s="208"/>
      <c r="S806" s="208"/>
      <c r="T806" s="208"/>
      <c r="U806" s="208"/>
      <c r="V806" s="208"/>
      <c r="W806" s="208"/>
      <c r="X806" s="208"/>
      <c r="Y806" s="208"/>
      <c r="Z806" s="208"/>
      <c r="AA806" s="208"/>
      <c r="AB806" s="208"/>
      <c r="AC806" s="208"/>
      <c r="AD806" s="208"/>
      <c r="AE806" s="208"/>
      <c r="AF806" s="208"/>
      <c r="AG806" s="208"/>
      <c r="AH806" s="208"/>
      <c r="AI806" s="208"/>
      <c r="AJ806" s="208"/>
      <c r="AK806" s="208"/>
      <c r="AL806" s="208"/>
      <c r="AM806" s="208"/>
      <c r="AN806" s="208"/>
      <c r="AO806" s="208"/>
      <c r="AP806" s="208"/>
      <c r="AQ806" s="208"/>
      <c r="AR806" s="208"/>
      <c r="AS806" s="208"/>
      <c r="AT806" s="208"/>
      <c r="AU806" s="208"/>
      <c r="AV806" s="208"/>
      <c r="AW806" s="208"/>
      <c r="AX806" s="208"/>
      <c r="AY806" s="208"/>
      <c r="AZ806" s="209"/>
      <c r="BA806" s="208"/>
      <c r="BB806" s="208"/>
      <c r="BC806" s="208"/>
      <c r="BD806" s="210"/>
      <c r="BE806" s="208"/>
      <c r="BF806" s="208"/>
      <c r="BG806" s="208"/>
      <c r="BH806" s="208"/>
      <c r="BI806" s="208"/>
      <c r="BJ806" s="208"/>
      <c r="BK806" s="208"/>
      <c r="BL806" s="208"/>
      <c r="BM806" s="208"/>
      <c r="BN806" s="208"/>
      <c r="BO806" s="208"/>
      <c r="BP806" s="208"/>
      <c r="BQ806" s="208"/>
      <c r="BR806" s="208"/>
      <c r="BS806" s="208"/>
      <c r="BT806" s="208"/>
      <c r="BU806" s="208"/>
      <c r="BV806" s="208"/>
      <c r="BW806" s="208"/>
      <c r="BX806" s="208"/>
      <c r="BY806" s="208"/>
    </row>
    <row r="807" spans="1:77">
      <c r="A807" s="227"/>
      <c r="B807" s="208"/>
      <c r="C807" s="248"/>
      <c r="D807" s="248"/>
      <c r="E807" s="208"/>
      <c r="F807" s="208"/>
      <c r="G807" s="208"/>
      <c r="H807" s="208"/>
      <c r="I807" s="208"/>
      <c r="J807" s="208"/>
      <c r="K807" s="208"/>
      <c r="L807" s="208"/>
      <c r="M807" s="208"/>
      <c r="N807" s="208"/>
      <c r="O807" s="208"/>
      <c r="P807" s="208"/>
      <c r="Q807" s="208"/>
      <c r="R807" s="208"/>
      <c r="S807" s="208"/>
      <c r="T807" s="208"/>
      <c r="U807" s="208"/>
      <c r="V807" s="208"/>
      <c r="W807" s="208"/>
      <c r="X807" s="208"/>
      <c r="Y807" s="208"/>
      <c r="Z807" s="208"/>
      <c r="AA807" s="208"/>
      <c r="AB807" s="208"/>
      <c r="AC807" s="208"/>
      <c r="AD807" s="208"/>
      <c r="AE807" s="208"/>
      <c r="AF807" s="208"/>
      <c r="AG807" s="208"/>
      <c r="AH807" s="208"/>
      <c r="AI807" s="208"/>
      <c r="AJ807" s="208"/>
      <c r="AK807" s="208"/>
      <c r="AL807" s="208"/>
      <c r="AM807" s="208"/>
      <c r="AN807" s="208"/>
      <c r="AO807" s="208"/>
      <c r="AP807" s="208"/>
      <c r="AQ807" s="208"/>
      <c r="AR807" s="208"/>
      <c r="AS807" s="208"/>
      <c r="AT807" s="208"/>
      <c r="AU807" s="208"/>
      <c r="AV807" s="208"/>
      <c r="AW807" s="208"/>
      <c r="AX807" s="208"/>
      <c r="AY807" s="208"/>
      <c r="AZ807" s="209"/>
      <c r="BA807" s="208"/>
      <c r="BB807" s="208"/>
      <c r="BC807" s="208"/>
      <c r="BD807" s="210"/>
      <c r="BE807" s="208"/>
      <c r="BF807" s="208"/>
      <c r="BG807" s="208"/>
      <c r="BH807" s="208"/>
      <c r="BI807" s="208"/>
      <c r="BJ807" s="208"/>
      <c r="BK807" s="208"/>
      <c r="BL807" s="208"/>
      <c r="BM807" s="208"/>
      <c r="BN807" s="208"/>
      <c r="BO807" s="208"/>
      <c r="BP807" s="208"/>
      <c r="BQ807" s="208"/>
      <c r="BR807" s="208"/>
      <c r="BS807" s="208"/>
      <c r="BT807" s="208"/>
      <c r="BU807" s="208"/>
      <c r="BV807" s="208"/>
      <c r="BW807" s="208"/>
      <c r="BX807" s="208"/>
      <c r="BY807" s="208"/>
    </row>
    <row r="808" spans="1:77">
      <c r="A808" s="227"/>
      <c r="B808" s="208"/>
      <c r="C808" s="248"/>
      <c r="D808" s="248"/>
      <c r="E808" s="208"/>
      <c r="F808" s="208"/>
      <c r="G808" s="208"/>
      <c r="H808" s="208"/>
      <c r="I808" s="208"/>
      <c r="J808" s="208"/>
      <c r="K808" s="208"/>
      <c r="L808" s="208"/>
      <c r="M808" s="208"/>
      <c r="N808" s="208"/>
      <c r="O808" s="208"/>
      <c r="P808" s="208"/>
      <c r="Q808" s="208"/>
      <c r="R808" s="208"/>
      <c r="S808" s="208"/>
      <c r="T808" s="208"/>
      <c r="U808" s="208"/>
      <c r="V808" s="208"/>
      <c r="W808" s="208"/>
      <c r="X808" s="208"/>
      <c r="Y808" s="208"/>
      <c r="Z808" s="208"/>
      <c r="AA808" s="208"/>
      <c r="AB808" s="208"/>
      <c r="AC808" s="208"/>
      <c r="AD808" s="208"/>
      <c r="AE808" s="208"/>
      <c r="AF808" s="208"/>
      <c r="AG808" s="208"/>
      <c r="AH808" s="208"/>
      <c r="AI808" s="208"/>
      <c r="AJ808" s="208"/>
      <c r="AK808" s="208"/>
      <c r="AL808" s="208"/>
      <c r="AM808" s="208"/>
      <c r="AN808" s="208"/>
      <c r="AO808" s="208"/>
      <c r="AP808" s="208"/>
      <c r="AQ808" s="208"/>
      <c r="AR808" s="208"/>
      <c r="AS808" s="208"/>
      <c r="AT808" s="208"/>
      <c r="AU808" s="208"/>
      <c r="AV808" s="208"/>
      <c r="AW808" s="208"/>
      <c r="AX808" s="208"/>
      <c r="AY808" s="208"/>
      <c r="AZ808" s="209"/>
      <c r="BA808" s="208"/>
      <c r="BB808" s="208"/>
      <c r="BC808" s="208"/>
      <c r="BD808" s="210"/>
      <c r="BE808" s="208"/>
      <c r="BF808" s="208"/>
      <c r="BG808" s="208"/>
      <c r="BH808" s="208"/>
      <c r="BI808" s="208"/>
      <c r="BJ808" s="208"/>
      <c r="BK808" s="208"/>
      <c r="BL808" s="208"/>
      <c r="BM808" s="208"/>
      <c r="BN808" s="208"/>
      <c r="BO808" s="208"/>
      <c r="BP808" s="208"/>
      <c r="BQ808" s="208"/>
      <c r="BR808" s="208"/>
      <c r="BS808" s="208"/>
      <c r="BT808" s="208"/>
      <c r="BU808" s="208"/>
      <c r="BV808" s="208"/>
      <c r="BW808" s="208"/>
      <c r="BX808" s="208"/>
      <c r="BY808" s="208"/>
    </row>
    <row r="809" spans="1:77">
      <c r="A809" s="227"/>
      <c r="B809" s="208"/>
      <c r="C809" s="248"/>
      <c r="D809" s="248"/>
      <c r="E809" s="208"/>
      <c r="F809" s="208"/>
      <c r="G809" s="208"/>
      <c r="H809" s="208"/>
      <c r="I809" s="208"/>
      <c r="J809" s="208"/>
      <c r="K809" s="208"/>
      <c r="L809" s="208"/>
      <c r="M809" s="208"/>
      <c r="N809" s="208"/>
      <c r="O809" s="208"/>
      <c r="P809" s="208"/>
      <c r="Q809" s="208"/>
      <c r="R809" s="208"/>
      <c r="S809" s="208"/>
      <c r="T809" s="208"/>
      <c r="U809" s="208"/>
      <c r="V809" s="208"/>
      <c r="W809" s="208"/>
      <c r="X809" s="208"/>
      <c r="Y809" s="208"/>
      <c r="Z809" s="208"/>
      <c r="AA809" s="208"/>
      <c r="AB809" s="208"/>
      <c r="AC809" s="208"/>
      <c r="AD809" s="208"/>
      <c r="AE809" s="208"/>
      <c r="AF809" s="208"/>
      <c r="AG809" s="208"/>
      <c r="AH809" s="208"/>
      <c r="AI809" s="208"/>
      <c r="AJ809" s="208"/>
      <c r="AK809" s="208"/>
      <c r="AL809" s="208"/>
      <c r="AM809" s="208"/>
      <c r="AN809" s="208"/>
      <c r="AO809" s="208"/>
      <c r="AP809" s="208"/>
      <c r="AQ809" s="208"/>
      <c r="AR809" s="208"/>
      <c r="AS809" s="208"/>
      <c r="AT809" s="208"/>
      <c r="AU809" s="208"/>
      <c r="AV809" s="208"/>
      <c r="AW809" s="208"/>
      <c r="AX809" s="208"/>
      <c r="AY809" s="208"/>
      <c r="AZ809" s="209"/>
      <c r="BA809" s="208"/>
      <c r="BB809" s="208"/>
      <c r="BC809" s="208"/>
      <c r="BD809" s="210"/>
      <c r="BE809" s="208"/>
      <c r="BF809" s="208"/>
      <c r="BG809" s="208"/>
      <c r="BH809" s="208"/>
      <c r="BI809" s="208"/>
      <c r="BJ809" s="208"/>
      <c r="BK809" s="208"/>
      <c r="BL809" s="208"/>
      <c r="BM809" s="208"/>
      <c r="BN809" s="208"/>
      <c r="BO809" s="208"/>
      <c r="BP809" s="208"/>
      <c r="BQ809" s="208"/>
      <c r="BR809" s="208"/>
      <c r="BS809" s="208"/>
      <c r="BT809" s="208"/>
      <c r="BU809" s="208"/>
      <c r="BV809" s="208"/>
      <c r="BW809" s="208"/>
      <c r="BX809" s="208"/>
      <c r="BY809" s="208"/>
    </row>
    <row r="810" spans="1:77">
      <c r="A810" s="227"/>
      <c r="B810" s="208"/>
      <c r="C810" s="248"/>
      <c r="D810" s="248"/>
      <c r="E810" s="208"/>
      <c r="F810" s="208"/>
      <c r="G810" s="208"/>
      <c r="H810" s="208"/>
      <c r="I810" s="208"/>
      <c r="J810" s="208"/>
      <c r="K810" s="208"/>
      <c r="L810" s="208"/>
      <c r="M810" s="208"/>
      <c r="N810" s="208"/>
      <c r="O810" s="208"/>
      <c r="P810" s="208"/>
      <c r="Q810" s="208"/>
      <c r="R810" s="208"/>
      <c r="S810" s="208"/>
      <c r="T810" s="208"/>
      <c r="U810" s="208"/>
      <c r="V810" s="208"/>
      <c r="W810" s="208"/>
      <c r="X810" s="208"/>
      <c r="Y810" s="208"/>
      <c r="Z810" s="208"/>
      <c r="AA810" s="208"/>
      <c r="AB810" s="208"/>
      <c r="AC810" s="208"/>
      <c r="AD810" s="208"/>
      <c r="AE810" s="208"/>
      <c r="AF810" s="208"/>
      <c r="AG810" s="208"/>
      <c r="AH810" s="208"/>
      <c r="AI810" s="208"/>
      <c r="AJ810" s="208"/>
      <c r="AK810" s="208"/>
      <c r="AL810" s="208"/>
      <c r="AM810" s="208"/>
      <c r="AN810" s="208"/>
      <c r="AO810" s="208"/>
      <c r="AP810" s="208"/>
      <c r="AQ810" s="208"/>
      <c r="AR810" s="208"/>
      <c r="AS810" s="208"/>
      <c r="AT810" s="208"/>
      <c r="AU810" s="208"/>
      <c r="AV810" s="208"/>
      <c r="AW810" s="208"/>
      <c r="AX810" s="208"/>
      <c r="AY810" s="208"/>
      <c r="AZ810" s="209"/>
      <c r="BA810" s="208"/>
      <c r="BB810" s="208"/>
      <c r="BC810" s="208"/>
      <c r="BD810" s="210"/>
      <c r="BE810" s="208"/>
      <c r="BF810" s="208"/>
      <c r="BG810" s="208"/>
      <c r="BH810" s="208"/>
      <c r="BI810" s="208"/>
      <c r="BJ810" s="208"/>
      <c r="BK810" s="208"/>
      <c r="BL810" s="208"/>
      <c r="BM810" s="208"/>
      <c r="BN810" s="208"/>
      <c r="BO810" s="208"/>
      <c r="BP810" s="208"/>
      <c r="BQ810" s="208"/>
      <c r="BR810" s="208"/>
      <c r="BS810" s="208"/>
      <c r="BT810" s="208"/>
      <c r="BU810" s="208"/>
      <c r="BV810" s="208"/>
      <c r="BW810" s="208"/>
      <c r="BX810" s="208"/>
      <c r="BY810" s="208"/>
    </row>
    <row r="811" spans="1:77">
      <c r="A811" s="227"/>
      <c r="B811" s="208"/>
      <c r="C811" s="248"/>
      <c r="D811" s="248"/>
      <c r="E811" s="208"/>
      <c r="F811" s="208"/>
      <c r="G811" s="208"/>
      <c r="H811" s="208"/>
      <c r="I811" s="208"/>
      <c r="J811" s="208"/>
      <c r="K811" s="208"/>
      <c r="L811" s="208"/>
      <c r="M811" s="208"/>
      <c r="N811" s="208"/>
      <c r="O811" s="208"/>
      <c r="P811" s="208"/>
      <c r="Q811" s="208"/>
      <c r="R811" s="208"/>
      <c r="S811" s="208"/>
      <c r="T811" s="208"/>
      <c r="U811" s="208"/>
      <c r="V811" s="208"/>
      <c r="W811" s="208"/>
      <c r="X811" s="208"/>
      <c r="Y811" s="208"/>
      <c r="Z811" s="208"/>
      <c r="AA811" s="208"/>
      <c r="AB811" s="208"/>
      <c r="AC811" s="208"/>
      <c r="AD811" s="208"/>
      <c r="AE811" s="208"/>
      <c r="AF811" s="208"/>
      <c r="AG811" s="208"/>
      <c r="AH811" s="208"/>
      <c r="AI811" s="208"/>
      <c r="AJ811" s="208"/>
      <c r="AK811" s="208"/>
      <c r="AL811" s="208"/>
      <c r="AM811" s="208"/>
      <c r="AN811" s="208"/>
      <c r="AO811" s="208"/>
      <c r="AP811" s="208"/>
      <c r="AQ811" s="208"/>
      <c r="AR811" s="208"/>
      <c r="AS811" s="208"/>
      <c r="AT811" s="208"/>
      <c r="AU811" s="208"/>
      <c r="AV811" s="208"/>
      <c r="AW811" s="208"/>
      <c r="AX811" s="208"/>
      <c r="AY811" s="208"/>
      <c r="AZ811" s="209"/>
      <c r="BA811" s="208"/>
      <c r="BB811" s="208"/>
      <c r="BC811" s="208"/>
      <c r="BD811" s="210"/>
      <c r="BE811" s="208"/>
      <c r="BF811" s="208"/>
      <c r="BG811" s="208"/>
      <c r="BH811" s="208"/>
      <c r="BI811" s="208"/>
      <c r="BJ811" s="208"/>
      <c r="BK811" s="208"/>
      <c r="BL811" s="208"/>
      <c r="BM811" s="208"/>
      <c r="BN811" s="208"/>
      <c r="BO811" s="208"/>
      <c r="BP811" s="208"/>
      <c r="BQ811" s="208"/>
      <c r="BR811" s="208"/>
      <c r="BS811" s="208"/>
      <c r="BT811" s="208"/>
      <c r="BU811" s="208"/>
      <c r="BV811" s="208"/>
      <c r="BW811" s="208"/>
      <c r="BX811" s="208"/>
      <c r="BY811" s="208"/>
    </row>
    <row r="812" spans="1:77">
      <c r="A812" s="227"/>
      <c r="B812" s="208"/>
      <c r="C812" s="248"/>
      <c r="D812" s="248"/>
      <c r="E812" s="208"/>
      <c r="F812" s="208"/>
      <c r="G812" s="208"/>
      <c r="H812" s="208"/>
      <c r="I812" s="208"/>
      <c r="J812" s="208"/>
      <c r="K812" s="208"/>
      <c r="L812" s="208"/>
      <c r="M812" s="208"/>
      <c r="N812" s="208"/>
      <c r="O812" s="208"/>
      <c r="P812" s="208"/>
      <c r="Q812" s="208"/>
      <c r="R812" s="208"/>
      <c r="S812" s="208"/>
      <c r="T812" s="208"/>
      <c r="U812" s="208"/>
      <c r="V812" s="208"/>
      <c r="W812" s="208"/>
      <c r="X812" s="208"/>
      <c r="Y812" s="208"/>
      <c r="Z812" s="208"/>
      <c r="AA812" s="208"/>
      <c r="AB812" s="208"/>
      <c r="AC812" s="208"/>
      <c r="AD812" s="208"/>
      <c r="AE812" s="208"/>
      <c r="AF812" s="208"/>
      <c r="AG812" s="208"/>
      <c r="AH812" s="208"/>
      <c r="AI812" s="208"/>
      <c r="AJ812" s="208"/>
      <c r="AK812" s="208"/>
      <c r="AL812" s="208"/>
      <c r="AM812" s="208"/>
      <c r="AN812" s="208"/>
      <c r="AO812" s="208"/>
      <c r="AP812" s="208"/>
      <c r="AQ812" s="208"/>
      <c r="AR812" s="208"/>
      <c r="AS812" s="208"/>
      <c r="AT812" s="208"/>
      <c r="AU812" s="208"/>
      <c r="AV812" s="208"/>
      <c r="AW812" s="208"/>
      <c r="AX812" s="208"/>
      <c r="AY812" s="208"/>
      <c r="AZ812" s="209"/>
      <c r="BA812" s="208"/>
      <c r="BB812" s="208"/>
      <c r="BC812" s="208"/>
      <c r="BD812" s="210"/>
      <c r="BE812" s="208"/>
      <c r="BF812" s="208"/>
      <c r="BG812" s="208"/>
      <c r="BH812" s="208"/>
      <c r="BI812" s="208"/>
      <c r="BJ812" s="208"/>
      <c r="BK812" s="208"/>
      <c r="BL812" s="208"/>
      <c r="BM812" s="208"/>
      <c r="BN812" s="208"/>
      <c r="BO812" s="208"/>
      <c r="BP812" s="208"/>
      <c r="BQ812" s="208"/>
      <c r="BR812" s="208"/>
      <c r="BS812" s="208"/>
      <c r="BT812" s="208"/>
      <c r="BU812" s="208"/>
      <c r="BV812" s="208"/>
      <c r="BW812" s="208"/>
      <c r="BX812" s="208"/>
      <c r="BY812" s="208"/>
    </row>
    <row r="813" spans="1:77">
      <c r="A813" s="227"/>
      <c r="B813" s="208"/>
      <c r="C813" s="248"/>
      <c r="D813" s="248"/>
      <c r="E813" s="208"/>
      <c r="F813" s="208"/>
      <c r="G813" s="208"/>
      <c r="H813" s="208"/>
      <c r="I813" s="208"/>
      <c r="J813" s="208"/>
      <c r="K813" s="208"/>
      <c r="L813" s="208"/>
      <c r="M813" s="208"/>
      <c r="N813" s="208"/>
      <c r="O813" s="208"/>
      <c r="P813" s="208"/>
      <c r="Q813" s="208"/>
      <c r="R813" s="208"/>
      <c r="S813" s="208"/>
      <c r="T813" s="208"/>
      <c r="U813" s="208"/>
      <c r="V813" s="208"/>
      <c r="W813" s="208"/>
      <c r="X813" s="208"/>
      <c r="Y813" s="208"/>
      <c r="Z813" s="208"/>
      <c r="AA813" s="208"/>
      <c r="AB813" s="208"/>
      <c r="AC813" s="208"/>
      <c r="AD813" s="208"/>
      <c r="AE813" s="208"/>
      <c r="AF813" s="208"/>
      <c r="AG813" s="208"/>
      <c r="AH813" s="208"/>
      <c r="AI813" s="208"/>
      <c r="AJ813" s="208"/>
      <c r="AK813" s="208"/>
      <c r="AL813" s="208"/>
      <c r="AM813" s="208"/>
      <c r="AN813" s="208"/>
      <c r="AO813" s="208"/>
      <c r="AP813" s="208"/>
      <c r="AQ813" s="208"/>
      <c r="AR813" s="208"/>
      <c r="AS813" s="208"/>
      <c r="AT813" s="208"/>
      <c r="AU813" s="208"/>
      <c r="AV813" s="208"/>
      <c r="AW813" s="208"/>
      <c r="AX813" s="208"/>
      <c r="AY813" s="208"/>
      <c r="AZ813" s="209"/>
      <c r="BA813" s="208"/>
      <c r="BB813" s="208"/>
      <c r="BC813" s="208"/>
      <c r="BD813" s="210"/>
      <c r="BE813" s="208"/>
      <c r="BF813" s="208"/>
      <c r="BG813" s="208"/>
      <c r="BH813" s="208"/>
      <c r="BI813" s="208"/>
      <c r="BJ813" s="208"/>
      <c r="BK813" s="208"/>
      <c r="BL813" s="208"/>
      <c r="BM813" s="208"/>
      <c r="BN813" s="208"/>
      <c r="BO813" s="208"/>
      <c r="BP813" s="208"/>
      <c r="BQ813" s="208"/>
      <c r="BR813" s="208"/>
      <c r="BS813" s="208"/>
      <c r="BT813" s="208"/>
      <c r="BU813" s="208"/>
      <c r="BV813" s="208"/>
      <c r="BW813" s="208"/>
      <c r="BX813" s="208"/>
      <c r="BY813" s="208"/>
    </row>
    <row r="814" spans="1:77">
      <c r="A814" s="227"/>
      <c r="B814" s="208"/>
      <c r="C814" s="248"/>
      <c r="D814" s="248"/>
      <c r="E814" s="208"/>
      <c r="F814" s="208"/>
      <c r="G814" s="208"/>
      <c r="H814" s="208"/>
      <c r="I814" s="208"/>
      <c r="J814" s="208"/>
      <c r="K814" s="208"/>
      <c r="L814" s="208"/>
      <c r="M814" s="208"/>
      <c r="N814" s="208"/>
      <c r="O814" s="208"/>
      <c r="P814" s="208"/>
      <c r="Q814" s="208"/>
      <c r="R814" s="208"/>
      <c r="S814" s="208"/>
      <c r="T814" s="208"/>
      <c r="U814" s="208"/>
      <c r="V814" s="208"/>
      <c r="W814" s="208"/>
      <c r="X814" s="208"/>
      <c r="Y814" s="208"/>
      <c r="Z814" s="208"/>
      <c r="AA814" s="208"/>
      <c r="AB814" s="208"/>
      <c r="AC814" s="208"/>
      <c r="AD814" s="208"/>
      <c r="AE814" s="208"/>
      <c r="AF814" s="208"/>
      <c r="AG814" s="208"/>
      <c r="AH814" s="208"/>
      <c r="AI814" s="208"/>
      <c r="AJ814" s="208"/>
      <c r="AK814" s="208"/>
      <c r="AL814" s="208"/>
      <c r="AM814" s="208"/>
      <c r="AN814" s="208"/>
      <c r="AO814" s="208"/>
      <c r="AP814" s="208"/>
      <c r="AQ814" s="208"/>
      <c r="AR814" s="208"/>
      <c r="AS814" s="208"/>
      <c r="AT814" s="208"/>
      <c r="AU814" s="208"/>
      <c r="AV814" s="208"/>
      <c r="AW814" s="208"/>
      <c r="AX814" s="208"/>
      <c r="AY814" s="208"/>
      <c r="AZ814" s="209"/>
      <c r="BA814" s="208"/>
      <c r="BB814" s="208"/>
      <c r="BC814" s="208"/>
      <c r="BD814" s="210"/>
      <c r="BE814" s="208"/>
      <c r="BF814" s="208"/>
      <c r="BG814" s="208"/>
      <c r="BH814" s="208"/>
      <c r="BI814" s="208"/>
      <c r="BJ814" s="208"/>
      <c r="BK814" s="208"/>
      <c r="BL814" s="208"/>
      <c r="BM814" s="208"/>
      <c r="BN814" s="208"/>
      <c r="BO814" s="208"/>
      <c r="BP814" s="208"/>
      <c r="BQ814" s="208"/>
      <c r="BR814" s="208"/>
      <c r="BS814" s="208"/>
      <c r="BT814" s="208"/>
      <c r="BU814" s="208"/>
      <c r="BV814" s="208"/>
      <c r="BW814" s="208"/>
      <c r="BX814" s="208"/>
      <c r="BY814" s="208"/>
    </row>
    <row r="815" spans="1:77">
      <c r="A815" s="227"/>
      <c r="B815" s="208"/>
      <c r="C815" s="248"/>
      <c r="D815" s="248"/>
      <c r="E815" s="208"/>
      <c r="F815" s="208"/>
      <c r="G815" s="208"/>
      <c r="H815" s="208"/>
      <c r="I815" s="208"/>
      <c r="J815" s="208"/>
      <c r="K815" s="208"/>
      <c r="L815" s="208"/>
      <c r="M815" s="208"/>
      <c r="N815" s="208"/>
      <c r="O815" s="208"/>
      <c r="P815" s="208"/>
      <c r="Q815" s="208"/>
      <c r="R815" s="208"/>
      <c r="S815" s="208"/>
      <c r="T815" s="208"/>
      <c r="U815" s="208"/>
      <c r="V815" s="208"/>
      <c r="W815" s="208"/>
      <c r="X815" s="208"/>
      <c r="Y815" s="208"/>
      <c r="Z815" s="208"/>
      <c r="AA815" s="208"/>
      <c r="AB815" s="208"/>
      <c r="AC815" s="208"/>
      <c r="AD815" s="208"/>
      <c r="AE815" s="208"/>
      <c r="AF815" s="208"/>
      <c r="AG815" s="208"/>
      <c r="AH815" s="208"/>
      <c r="AI815" s="208"/>
      <c r="AJ815" s="208"/>
      <c r="AK815" s="208"/>
      <c r="AL815" s="208"/>
      <c r="AM815" s="208"/>
      <c r="AN815" s="208"/>
      <c r="AO815" s="208"/>
      <c r="AP815" s="208"/>
      <c r="AQ815" s="208"/>
      <c r="AR815" s="208"/>
      <c r="AS815" s="208"/>
      <c r="AT815" s="208"/>
      <c r="AU815" s="208"/>
      <c r="AV815" s="208"/>
      <c r="AW815" s="208"/>
      <c r="AX815" s="208"/>
      <c r="AY815" s="208"/>
      <c r="AZ815" s="209"/>
      <c r="BA815" s="208"/>
      <c r="BB815" s="208"/>
      <c r="BC815" s="208"/>
      <c r="BD815" s="210"/>
      <c r="BE815" s="208"/>
      <c r="BF815" s="208"/>
      <c r="BG815" s="208"/>
      <c r="BH815" s="208"/>
      <c r="BI815" s="208"/>
      <c r="BJ815" s="208"/>
      <c r="BK815" s="208"/>
      <c r="BL815" s="208"/>
      <c r="BM815" s="208"/>
      <c r="BN815" s="208"/>
      <c r="BO815" s="208"/>
      <c r="BP815" s="208"/>
      <c r="BQ815" s="208"/>
      <c r="BR815" s="208"/>
      <c r="BS815" s="208"/>
      <c r="BT815" s="208"/>
      <c r="BU815" s="208"/>
      <c r="BV815" s="208"/>
      <c r="BW815" s="208"/>
      <c r="BX815" s="208"/>
      <c r="BY815" s="208"/>
    </row>
    <row r="816" spans="1:77">
      <c r="A816" s="227"/>
      <c r="B816" s="208"/>
      <c r="C816" s="248"/>
      <c r="D816" s="248"/>
      <c r="E816" s="208"/>
      <c r="F816" s="208"/>
      <c r="G816" s="208"/>
      <c r="H816" s="208"/>
      <c r="I816" s="208"/>
      <c r="J816" s="208"/>
      <c r="K816" s="208"/>
      <c r="L816" s="208"/>
      <c r="M816" s="208"/>
      <c r="N816" s="208"/>
      <c r="O816" s="208"/>
      <c r="P816" s="208"/>
      <c r="Q816" s="208"/>
      <c r="R816" s="208"/>
      <c r="S816" s="208"/>
      <c r="T816" s="208"/>
      <c r="U816" s="208"/>
      <c r="V816" s="208"/>
      <c r="W816" s="208"/>
      <c r="X816" s="208"/>
      <c r="Y816" s="208"/>
      <c r="Z816" s="208"/>
      <c r="AA816" s="208"/>
      <c r="AB816" s="208"/>
      <c r="AC816" s="208"/>
      <c r="AD816" s="208"/>
      <c r="AE816" s="208"/>
      <c r="AF816" s="208"/>
      <c r="AG816" s="208"/>
      <c r="AH816" s="208"/>
      <c r="AI816" s="208"/>
      <c r="AJ816" s="208"/>
      <c r="AK816" s="208"/>
      <c r="AL816" s="208"/>
      <c r="AM816" s="208"/>
      <c r="AN816" s="208"/>
      <c r="AO816" s="208"/>
      <c r="AP816" s="208"/>
      <c r="AQ816" s="208"/>
      <c r="AR816" s="208"/>
      <c r="AS816" s="208"/>
      <c r="AT816" s="208"/>
      <c r="AU816" s="208"/>
      <c r="AV816" s="208"/>
      <c r="AW816" s="208"/>
      <c r="AX816" s="208"/>
      <c r="AY816" s="208"/>
      <c r="AZ816" s="209"/>
      <c r="BA816" s="208"/>
      <c r="BB816" s="208"/>
      <c r="BC816" s="208"/>
      <c r="BD816" s="210"/>
      <c r="BE816" s="208"/>
      <c r="BF816" s="208"/>
      <c r="BG816" s="208"/>
      <c r="BH816" s="208"/>
      <c r="BI816" s="208"/>
      <c r="BJ816" s="208"/>
      <c r="BK816" s="208"/>
      <c r="BL816" s="208"/>
      <c r="BM816" s="208"/>
      <c r="BN816" s="208"/>
      <c r="BO816" s="208"/>
      <c r="BP816" s="208"/>
      <c r="BQ816" s="208"/>
      <c r="BR816" s="208"/>
      <c r="BS816" s="208"/>
      <c r="BT816" s="208"/>
      <c r="BU816" s="208"/>
      <c r="BV816" s="208"/>
      <c r="BW816" s="208"/>
      <c r="BX816" s="208"/>
      <c r="BY816" s="208"/>
    </row>
    <row r="817" spans="1:77">
      <c r="A817" s="227"/>
      <c r="B817" s="208"/>
      <c r="C817" s="248"/>
      <c r="D817" s="248"/>
      <c r="E817" s="208"/>
      <c r="F817" s="208"/>
      <c r="G817" s="208"/>
      <c r="H817" s="208"/>
      <c r="I817" s="208"/>
      <c r="J817" s="208"/>
      <c r="K817" s="208"/>
      <c r="L817" s="208"/>
      <c r="M817" s="208"/>
      <c r="N817" s="208"/>
      <c r="O817" s="208"/>
      <c r="P817" s="208"/>
      <c r="Q817" s="208"/>
      <c r="R817" s="208"/>
      <c r="S817" s="208"/>
      <c r="T817" s="208"/>
      <c r="U817" s="208"/>
      <c r="V817" s="208"/>
      <c r="W817" s="208"/>
      <c r="X817" s="208"/>
      <c r="Y817" s="208"/>
      <c r="Z817" s="208"/>
      <c r="AA817" s="208"/>
      <c r="AB817" s="208"/>
      <c r="AC817" s="208"/>
      <c r="AD817" s="208"/>
      <c r="AE817" s="208"/>
      <c r="AF817" s="208"/>
      <c r="AG817" s="208"/>
      <c r="AH817" s="208"/>
      <c r="AI817" s="208"/>
      <c r="AJ817" s="208"/>
      <c r="AK817" s="208"/>
      <c r="AL817" s="208"/>
      <c r="AM817" s="208"/>
      <c r="AN817" s="208"/>
      <c r="AO817" s="208"/>
      <c r="AP817" s="208"/>
      <c r="AQ817" s="208"/>
      <c r="AR817" s="208"/>
      <c r="AS817" s="208"/>
      <c r="AT817" s="208"/>
      <c r="AU817" s="208"/>
      <c r="AV817" s="208"/>
      <c r="AW817" s="208"/>
      <c r="AX817" s="208"/>
      <c r="AY817" s="208"/>
      <c r="AZ817" s="209"/>
      <c r="BA817" s="208"/>
      <c r="BB817" s="208"/>
      <c r="BC817" s="208"/>
      <c r="BD817" s="210"/>
      <c r="BE817" s="208"/>
      <c r="BF817" s="208"/>
      <c r="BG817" s="208"/>
      <c r="BH817" s="208"/>
      <c r="BI817" s="208"/>
      <c r="BJ817" s="208"/>
      <c r="BK817" s="208"/>
      <c r="BL817" s="208"/>
      <c r="BM817" s="208"/>
      <c r="BN817" s="208"/>
      <c r="BO817" s="208"/>
      <c r="BP817" s="208"/>
      <c r="BQ817" s="208"/>
      <c r="BR817" s="208"/>
      <c r="BS817" s="208"/>
      <c r="BT817" s="208"/>
      <c r="BU817" s="208"/>
      <c r="BV817" s="208"/>
      <c r="BW817" s="208"/>
      <c r="BX817" s="208"/>
      <c r="BY817" s="208"/>
    </row>
    <row r="818" spans="1:77">
      <c r="A818" s="227"/>
      <c r="B818" s="208"/>
      <c r="C818" s="248"/>
      <c r="D818" s="248"/>
      <c r="E818" s="208"/>
      <c r="F818" s="208"/>
      <c r="G818" s="208"/>
      <c r="H818" s="208"/>
      <c r="I818" s="208"/>
      <c r="J818" s="208"/>
      <c r="K818" s="208"/>
      <c r="L818" s="208"/>
      <c r="M818" s="208"/>
      <c r="N818" s="208"/>
      <c r="O818" s="208"/>
      <c r="P818" s="208"/>
      <c r="Q818" s="208"/>
      <c r="R818" s="208"/>
      <c r="S818" s="208"/>
      <c r="T818" s="208"/>
      <c r="U818" s="208"/>
      <c r="V818" s="208"/>
      <c r="W818" s="208"/>
      <c r="X818" s="208"/>
      <c r="Y818" s="208"/>
      <c r="Z818" s="208"/>
      <c r="AA818" s="208"/>
      <c r="AB818" s="208"/>
      <c r="AC818" s="208"/>
      <c r="AD818" s="208"/>
      <c r="AE818" s="208"/>
      <c r="AF818" s="208"/>
      <c r="AG818" s="208"/>
      <c r="AH818" s="208"/>
      <c r="AI818" s="208"/>
      <c r="AJ818" s="208"/>
      <c r="AK818" s="208"/>
      <c r="AL818" s="208"/>
      <c r="AM818" s="208"/>
      <c r="AN818" s="208"/>
      <c r="AO818" s="208"/>
      <c r="AP818" s="208"/>
      <c r="AQ818" s="208"/>
      <c r="AR818" s="208"/>
      <c r="AS818" s="208"/>
      <c r="AT818" s="208"/>
      <c r="AU818" s="208"/>
      <c r="AV818" s="208"/>
      <c r="AW818" s="208"/>
      <c r="AX818" s="208"/>
      <c r="AY818" s="208"/>
      <c r="AZ818" s="209"/>
      <c r="BA818" s="208"/>
      <c r="BB818" s="208"/>
      <c r="BC818" s="208"/>
      <c r="BD818" s="210"/>
      <c r="BE818" s="208"/>
      <c r="BF818" s="208"/>
      <c r="BG818" s="208"/>
      <c r="BH818" s="208"/>
      <c r="BI818" s="208"/>
      <c r="BJ818" s="208"/>
      <c r="BK818" s="208"/>
      <c r="BL818" s="208"/>
      <c r="BM818" s="208"/>
      <c r="BN818" s="208"/>
      <c r="BO818" s="208"/>
      <c r="BP818" s="208"/>
      <c r="BQ818" s="208"/>
      <c r="BR818" s="208"/>
      <c r="BS818" s="208"/>
      <c r="BT818" s="208"/>
      <c r="BU818" s="208"/>
      <c r="BV818" s="208"/>
      <c r="BW818" s="208"/>
      <c r="BX818" s="208"/>
      <c r="BY818" s="208"/>
    </row>
    <row r="819" spans="1:77">
      <c r="A819" s="227"/>
      <c r="B819" s="208"/>
      <c r="C819" s="248"/>
      <c r="D819" s="248"/>
      <c r="E819" s="208"/>
      <c r="F819" s="208"/>
      <c r="G819" s="208"/>
      <c r="H819" s="208"/>
      <c r="I819" s="208"/>
      <c r="J819" s="208"/>
      <c r="K819" s="208"/>
      <c r="L819" s="208"/>
      <c r="M819" s="208"/>
      <c r="N819" s="208"/>
      <c r="O819" s="208"/>
      <c r="P819" s="208"/>
      <c r="Q819" s="208"/>
      <c r="R819" s="208"/>
      <c r="S819" s="208"/>
      <c r="T819" s="208"/>
      <c r="U819" s="208"/>
      <c r="V819" s="208"/>
      <c r="W819" s="208"/>
      <c r="X819" s="208"/>
      <c r="Y819" s="208"/>
      <c r="Z819" s="208"/>
      <c r="AA819" s="208"/>
      <c r="AB819" s="208"/>
      <c r="AC819" s="208"/>
      <c r="AD819" s="208"/>
      <c r="AE819" s="208"/>
      <c r="AF819" s="208"/>
      <c r="AG819" s="208"/>
      <c r="AH819" s="208"/>
      <c r="AI819" s="208"/>
      <c r="AJ819" s="208"/>
      <c r="AK819" s="208"/>
      <c r="AL819" s="208"/>
      <c r="AM819" s="208"/>
      <c r="AN819" s="208"/>
      <c r="AO819" s="208"/>
      <c r="AP819" s="208"/>
      <c r="AQ819" s="208"/>
      <c r="AR819" s="208"/>
      <c r="AS819" s="208"/>
      <c r="AT819" s="208"/>
      <c r="AU819" s="208"/>
      <c r="AV819" s="208"/>
      <c r="AW819" s="208"/>
      <c r="AX819" s="208"/>
      <c r="AY819" s="208"/>
      <c r="AZ819" s="209"/>
      <c r="BA819" s="208"/>
      <c r="BB819" s="208"/>
      <c r="BC819" s="208"/>
      <c r="BD819" s="210"/>
      <c r="BE819" s="208"/>
      <c r="BF819" s="208"/>
      <c r="BG819" s="208"/>
      <c r="BH819" s="208"/>
      <c r="BI819" s="208"/>
      <c r="BJ819" s="208"/>
      <c r="BK819" s="208"/>
      <c r="BL819" s="208"/>
      <c r="BM819" s="208"/>
      <c r="BN819" s="208"/>
      <c r="BO819" s="208"/>
      <c r="BP819" s="208"/>
      <c r="BQ819" s="208"/>
      <c r="BR819" s="208"/>
      <c r="BS819" s="208"/>
      <c r="BT819" s="208"/>
      <c r="BU819" s="208"/>
      <c r="BV819" s="208"/>
      <c r="BW819" s="208"/>
      <c r="BX819" s="208"/>
      <c r="BY819" s="208"/>
    </row>
    <row r="820" spans="1:77">
      <c r="A820" s="227"/>
      <c r="B820" s="208"/>
      <c r="C820" s="248"/>
      <c r="D820" s="248"/>
      <c r="E820" s="208"/>
      <c r="F820" s="208"/>
      <c r="G820" s="208"/>
      <c r="H820" s="208"/>
      <c r="I820" s="208"/>
      <c r="J820" s="208"/>
      <c r="K820" s="208"/>
      <c r="L820" s="208"/>
      <c r="M820" s="208"/>
      <c r="N820" s="208"/>
      <c r="O820" s="208"/>
      <c r="P820" s="208"/>
      <c r="Q820" s="208"/>
      <c r="R820" s="208"/>
      <c r="S820" s="208"/>
      <c r="T820" s="208"/>
      <c r="U820" s="208"/>
      <c r="V820" s="208"/>
      <c r="W820" s="208"/>
      <c r="X820" s="208"/>
      <c r="Y820" s="208"/>
      <c r="Z820" s="208"/>
      <c r="AA820" s="208"/>
      <c r="AB820" s="208"/>
      <c r="AC820" s="208"/>
      <c r="AD820" s="208"/>
      <c r="AE820" s="208"/>
      <c r="AF820" s="208"/>
      <c r="AG820" s="208"/>
      <c r="AH820" s="208"/>
      <c r="AI820" s="208"/>
      <c r="AJ820" s="208"/>
      <c r="AK820" s="208"/>
      <c r="AL820" s="208"/>
      <c r="AM820" s="208"/>
      <c r="AN820" s="208"/>
      <c r="AO820" s="208"/>
      <c r="AP820" s="208"/>
      <c r="AQ820" s="208"/>
      <c r="AR820" s="208"/>
      <c r="AS820" s="208"/>
      <c r="AT820" s="208"/>
      <c r="AU820" s="208"/>
      <c r="AV820" s="208"/>
      <c r="AW820" s="208"/>
      <c r="AX820" s="208"/>
      <c r="AY820" s="208"/>
      <c r="AZ820" s="209"/>
      <c r="BA820" s="208"/>
      <c r="BB820" s="208"/>
      <c r="BC820" s="208"/>
      <c r="BD820" s="210"/>
      <c r="BE820" s="208"/>
      <c r="BF820" s="208"/>
      <c r="BG820" s="208"/>
      <c r="BH820" s="208"/>
      <c r="BI820" s="208"/>
      <c r="BJ820" s="208"/>
      <c r="BK820" s="208"/>
      <c r="BL820" s="208"/>
      <c r="BM820" s="208"/>
      <c r="BN820" s="208"/>
      <c r="BO820" s="208"/>
      <c r="BP820" s="208"/>
      <c r="BQ820" s="208"/>
      <c r="BR820" s="208"/>
      <c r="BS820" s="208"/>
      <c r="BT820" s="208"/>
      <c r="BU820" s="208"/>
      <c r="BV820" s="208"/>
      <c r="BW820" s="208"/>
      <c r="BX820" s="208"/>
      <c r="BY820" s="208"/>
    </row>
    <row r="821" spans="1:77">
      <c r="A821" s="227"/>
      <c r="B821" s="208"/>
      <c r="C821" s="248"/>
      <c r="D821" s="248"/>
      <c r="E821" s="208"/>
      <c r="F821" s="208"/>
      <c r="G821" s="208"/>
      <c r="H821" s="208"/>
      <c r="I821" s="208"/>
      <c r="J821" s="208"/>
      <c r="K821" s="208"/>
      <c r="L821" s="208"/>
      <c r="M821" s="208"/>
      <c r="N821" s="208"/>
      <c r="O821" s="208"/>
      <c r="P821" s="208"/>
      <c r="Q821" s="208"/>
      <c r="R821" s="208"/>
      <c r="S821" s="208"/>
      <c r="T821" s="208"/>
      <c r="U821" s="208"/>
      <c r="V821" s="208"/>
      <c r="W821" s="208"/>
      <c r="X821" s="208"/>
      <c r="Y821" s="208"/>
      <c r="Z821" s="208"/>
      <c r="AA821" s="208"/>
      <c r="AB821" s="208"/>
      <c r="AC821" s="208"/>
      <c r="AD821" s="208"/>
      <c r="AE821" s="208"/>
      <c r="AF821" s="208"/>
      <c r="AG821" s="208"/>
      <c r="AH821" s="208"/>
      <c r="AI821" s="208"/>
      <c r="AJ821" s="208"/>
      <c r="AK821" s="208"/>
      <c r="AL821" s="208"/>
      <c r="AM821" s="208"/>
      <c r="AN821" s="208"/>
      <c r="AO821" s="208"/>
      <c r="AP821" s="208"/>
      <c r="AQ821" s="208"/>
      <c r="AR821" s="208"/>
      <c r="AS821" s="208"/>
      <c r="AT821" s="208"/>
      <c r="AU821" s="208"/>
      <c r="AV821" s="208"/>
      <c r="AW821" s="208"/>
      <c r="AX821" s="208"/>
      <c r="AY821" s="208"/>
      <c r="AZ821" s="209"/>
      <c r="BA821" s="208"/>
      <c r="BB821" s="208"/>
      <c r="BC821" s="208"/>
      <c r="BD821" s="210"/>
      <c r="BE821" s="208"/>
      <c r="BF821" s="208"/>
      <c r="BG821" s="208"/>
      <c r="BH821" s="208"/>
      <c r="BI821" s="208"/>
      <c r="BJ821" s="208"/>
      <c r="BK821" s="208"/>
      <c r="BL821" s="208"/>
      <c r="BM821" s="208"/>
      <c r="BN821" s="208"/>
      <c r="BO821" s="208"/>
      <c r="BP821" s="208"/>
      <c r="BQ821" s="208"/>
      <c r="BR821" s="208"/>
      <c r="BS821" s="208"/>
      <c r="BT821" s="208"/>
      <c r="BU821" s="208"/>
      <c r="BV821" s="208"/>
      <c r="BW821" s="208"/>
      <c r="BX821" s="208"/>
      <c r="BY821" s="208"/>
    </row>
    <row r="822" spans="1:77">
      <c r="A822" s="227"/>
      <c r="B822" s="208"/>
      <c r="C822" s="248"/>
      <c r="D822" s="248"/>
      <c r="E822" s="208"/>
      <c r="F822" s="208"/>
      <c r="G822" s="208"/>
      <c r="H822" s="208"/>
      <c r="I822" s="208"/>
      <c r="J822" s="208"/>
      <c r="K822" s="208"/>
      <c r="L822" s="208"/>
      <c r="M822" s="208"/>
      <c r="N822" s="208"/>
      <c r="O822" s="208"/>
      <c r="P822" s="208"/>
      <c r="Q822" s="208"/>
      <c r="R822" s="208"/>
      <c r="S822" s="208"/>
      <c r="T822" s="208"/>
      <c r="U822" s="208"/>
      <c r="V822" s="208"/>
      <c r="W822" s="208"/>
      <c r="X822" s="208"/>
      <c r="Y822" s="208"/>
      <c r="Z822" s="208"/>
      <c r="AA822" s="208"/>
      <c r="AB822" s="208"/>
      <c r="AC822" s="208"/>
      <c r="AD822" s="208"/>
      <c r="AE822" s="208"/>
      <c r="AF822" s="208"/>
      <c r="AG822" s="208"/>
      <c r="AH822" s="208"/>
      <c r="AI822" s="208"/>
      <c r="AJ822" s="208"/>
      <c r="AK822" s="208"/>
      <c r="AL822" s="208"/>
      <c r="AM822" s="208"/>
      <c r="AN822" s="208"/>
      <c r="AO822" s="208"/>
      <c r="AP822" s="208"/>
      <c r="AQ822" s="208"/>
      <c r="AR822" s="208"/>
      <c r="AS822" s="208"/>
      <c r="AT822" s="208"/>
      <c r="AU822" s="208"/>
      <c r="AV822" s="208"/>
      <c r="AW822" s="208"/>
      <c r="AX822" s="208"/>
      <c r="AY822" s="208"/>
      <c r="AZ822" s="209"/>
      <c r="BA822" s="208"/>
      <c r="BB822" s="208"/>
      <c r="BC822" s="208"/>
      <c r="BD822" s="210"/>
      <c r="BE822" s="208"/>
      <c r="BF822" s="208"/>
      <c r="BG822" s="208"/>
      <c r="BH822" s="208"/>
      <c r="BI822" s="208"/>
      <c r="BJ822" s="208"/>
      <c r="BK822" s="208"/>
      <c r="BL822" s="208"/>
      <c r="BM822" s="208"/>
      <c r="BN822" s="208"/>
      <c r="BO822" s="208"/>
      <c r="BP822" s="208"/>
      <c r="BQ822" s="208"/>
      <c r="BR822" s="208"/>
      <c r="BS822" s="208"/>
      <c r="BT822" s="208"/>
      <c r="BU822" s="208"/>
      <c r="BV822" s="208"/>
      <c r="BW822" s="208"/>
      <c r="BX822" s="208"/>
      <c r="BY822" s="208"/>
    </row>
    <row r="823" spans="1:77">
      <c r="A823" s="227"/>
      <c r="B823" s="208"/>
      <c r="C823" s="248"/>
      <c r="D823" s="248"/>
      <c r="E823" s="208"/>
      <c r="F823" s="208"/>
      <c r="G823" s="208"/>
      <c r="H823" s="208"/>
      <c r="I823" s="208"/>
      <c r="J823" s="208"/>
      <c r="K823" s="208"/>
      <c r="L823" s="208"/>
      <c r="M823" s="208"/>
      <c r="N823" s="208"/>
      <c r="O823" s="208"/>
      <c r="P823" s="208"/>
      <c r="Q823" s="208"/>
      <c r="R823" s="208"/>
      <c r="S823" s="208"/>
      <c r="T823" s="208"/>
      <c r="U823" s="208"/>
      <c r="V823" s="208"/>
      <c r="W823" s="208"/>
      <c r="X823" s="208"/>
      <c r="Y823" s="208"/>
      <c r="Z823" s="208"/>
      <c r="AA823" s="208"/>
      <c r="AB823" s="208"/>
      <c r="AC823" s="208"/>
      <c r="AD823" s="208"/>
      <c r="AE823" s="208"/>
      <c r="AF823" s="208"/>
      <c r="AG823" s="208"/>
      <c r="AH823" s="208"/>
      <c r="AI823" s="208"/>
      <c r="AJ823" s="208"/>
      <c r="AK823" s="208"/>
      <c r="AL823" s="208"/>
      <c r="AM823" s="208"/>
      <c r="AN823" s="208"/>
      <c r="AO823" s="208"/>
      <c r="AP823" s="208"/>
      <c r="AQ823" s="208"/>
      <c r="AR823" s="208"/>
      <c r="AS823" s="208"/>
      <c r="AT823" s="208"/>
      <c r="AU823" s="208"/>
      <c r="AV823" s="208"/>
      <c r="AW823" s="208"/>
      <c r="AX823" s="208"/>
      <c r="AY823" s="208"/>
      <c r="AZ823" s="209"/>
      <c r="BA823" s="208"/>
      <c r="BB823" s="208"/>
      <c r="BC823" s="208"/>
      <c r="BD823" s="210"/>
      <c r="BE823" s="208"/>
      <c r="BF823" s="208"/>
      <c r="BG823" s="208"/>
      <c r="BH823" s="208"/>
      <c r="BI823" s="208"/>
      <c r="BJ823" s="208"/>
      <c r="BK823" s="208"/>
      <c r="BL823" s="208"/>
      <c r="BM823" s="208"/>
      <c r="BN823" s="208"/>
      <c r="BO823" s="208"/>
      <c r="BP823" s="208"/>
      <c r="BQ823" s="208"/>
      <c r="BR823" s="208"/>
      <c r="BS823" s="208"/>
      <c r="BT823" s="208"/>
      <c r="BU823" s="208"/>
      <c r="BV823" s="208"/>
      <c r="BW823" s="208"/>
      <c r="BX823" s="208"/>
      <c r="BY823" s="208"/>
    </row>
    <row r="824" spans="1:77">
      <c r="A824" s="227"/>
      <c r="B824" s="208"/>
      <c r="C824" s="248"/>
      <c r="D824" s="248"/>
      <c r="E824" s="208"/>
      <c r="F824" s="208"/>
      <c r="G824" s="208"/>
      <c r="H824" s="208"/>
      <c r="I824" s="208"/>
      <c r="J824" s="208"/>
      <c r="K824" s="208"/>
      <c r="L824" s="208"/>
      <c r="M824" s="208"/>
      <c r="N824" s="208"/>
      <c r="O824" s="208"/>
      <c r="P824" s="208"/>
      <c r="Q824" s="208"/>
      <c r="R824" s="208"/>
      <c r="S824" s="208"/>
      <c r="T824" s="208"/>
      <c r="U824" s="208"/>
      <c r="V824" s="208"/>
      <c r="W824" s="208"/>
      <c r="X824" s="208"/>
      <c r="Y824" s="208"/>
      <c r="Z824" s="208"/>
      <c r="AA824" s="208"/>
      <c r="AB824" s="208"/>
      <c r="AC824" s="208"/>
      <c r="AD824" s="208"/>
      <c r="AE824" s="208"/>
      <c r="AF824" s="208"/>
      <c r="AG824" s="208"/>
      <c r="AH824" s="208"/>
      <c r="AI824" s="208"/>
      <c r="AJ824" s="208"/>
      <c r="AK824" s="208"/>
      <c r="AL824" s="208"/>
      <c r="AM824" s="208"/>
      <c r="AN824" s="208"/>
      <c r="AO824" s="208"/>
      <c r="AP824" s="208"/>
      <c r="AQ824" s="208"/>
      <c r="AR824" s="208"/>
      <c r="AS824" s="208"/>
      <c r="AT824" s="208"/>
      <c r="AU824" s="208"/>
      <c r="AV824" s="208"/>
      <c r="AW824" s="208"/>
      <c r="AX824" s="208"/>
      <c r="AY824" s="208"/>
      <c r="AZ824" s="209"/>
      <c r="BA824" s="208"/>
      <c r="BB824" s="208"/>
      <c r="BC824" s="208"/>
      <c r="BD824" s="210"/>
      <c r="BE824" s="208"/>
      <c r="BF824" s="208"/>
      <c r="BG824" s="208"/>
      <c r="BH824" s="208"/>
      <c r="BI824" s="208"/>
      <c r="BJ824" s="208"/>
      <c r="BK824" s="208"/>
      <c r="BL824" s="208"/>
      <c r="BM824" s="208"/>
      <c r="BN824" s="208"/>
      <c r="BO824" s="208"/>
      <c r="BP824" s="208"/>
      <c r="BQ824" s="208"/>
      <c r="BR824" s="208"/>
      <c r="BS824" s="208"/>
      <c r="BT824" s="208"/>
      <c r="BU824" s="208"/>
      <c r="BV824" s="208"/>
      <c r="BW824" s="208"/>
      <c r="BX824" s="208"/>
      <c r="BY824" s="208"/>
    </row>
    <row r="825" spans="1:77">
      <c r="A825" s="227"/>
      <c r="B825" s="208"/>
      <c r="C825" s="248"/>
      <c r="D825" s="248"/>
      <c r="E825" s="208"/>
      <c r="F825" s="208"/>
      <c r="G825" s="208"/>
      <c r="H825" s="208"/>
      <c r="I825" s="208"/>
      <c r="J825" s="208"/>
      <c r="K825" s="208"/>
      <c r="L825" s="208"/>
      <c r="M825" s="208"/>
      <c r="N825" s="208"/>
      <c r="O825" s="208"/>
      <c r="P825" s="208"/>
      <c r="Q825" s="208"/>
      <c r="R825" s="208"/>
      <c r="S825" s="208"/>
      <c r="T825" s="208"/>
      <c r="U825" s="208"/>
      <c r="V825" s="208"/>
      <c r="W825" s="208"/>
      <c r="X825" s="208"/>
      <c r="Y825" s="208"/>
      <c r="Z825" s="208"/>
      <c r="AA825" s="208"/>
      <c r="AB825" s="208"/>
      <c r="AC825" s="208"/>
      <c r="AD825" s="208"/>
      <c r="AE825" s="208"/>
      <c r="AF825" s="208"/>
      <c r="AG825" s="208"/>
      <c r="AH825" s="208"/>
      <c r="AI825" s="208"/>
      <c r="AJ825" s="208"/>
      <c r="AK825" s="208"/>
      <c r="AL825" s="208"/>
      <c r="AM825" s="208"/>
      <c r="AN825" s="208"/>
      <c r="AO825" s="208"/>
      <c r="AP825" s="208"/>
      <c r="AQ825" s="208"/>
      <c r="AR825" s="208"/>
      <c r="AS825" s="208"/>
      <c r="AT825" s="208"/>
      <c r="AU825" s="208"/>
      <c r="AV825" s="208"/>
      <c r="AW825" s="208"/>
      <c r="AX825" s="208"/>
      <c r="AY825" s="208"/>
      <c r="AZ825" s="209"/>
      <c r="BA825" s="208"/>
      <c r="BB825" s="208"/>
      <c r="BC825" s="208"/>
      <c r="BD825" s="210"/>
      <c r="BE825" s="208"/>
      <c r="BF825" s="208"/>
      <c r="BG825" s="208"/>
      <c r="BH825" s="208"/>
      <c r="BI825" s="208"/>
      <c r="BJ825" s="208"/>
      <c r="BK825" s="208"/>
      <c r="BL825" s="208"/>
      <c r="BM825" s="208"/>
      <c r="BN825" s="208"/>
      <c r="BO825" s="208"/>
      <c r="BP825" s="208"/>
      <c r="BQ825" s="208"/>
      <c r="BR825" s="208"/>
      <c r="BS825" s="208"/>
      <c r="BT825" s="208"/>
      <c r="BU825" s="208"/>
      <c r="BV825" s="208"/>
      <c r="BW825" s="208"/>
      <c r="BX825" s="208"/>
      <c r="BY825" s="208"/>
    </row>
    <row r="826" spans="1:77">
      <c r="A826" s="227"/>
      <c r="B826" s="208"/>
      <c r="C826" s="248"/>
      <c r="D826" s="248"/>
      <c r="E826" s="208"/>
      <c r="F826" s="208"/>
      <c r="G826" s="208"/>
      <c r="H826" s="208"/>
      <c r="I826" s="208"/>
      <c r="J826" s="208"/>
      <c r="K826" s="208"/>
      <c r="L826" s="208"/>
      <c r="M826" s="208"/>
      <c r="N826" s="208"/>
      <c r="O826" s="208"/>
      <c r="P826" s="208"/>
      <c r="Q826" s="208"/>
      <c r="R826" s="208"/>
      <c r="S826" s="208"/>
      <c r="T826" s="208"/>
      <c r="U826" s="208"/>
      <c r="V826" s="208"/>
      <c r="W826" s="208"/>
      <c r="X826" s="208"/>
      <c r="Y826" s="208"/>
      <c r="Z826" s="208"/>
      <c r="AA826" s="208"/>
      <c r="AB826" s="208"/>
      <c r="AC826" s="208"/>
      <c r="AD826" s="208"/>
      <c r="AE826" s="208"/>
      <c r="AF826" s="208"/>
      <c r="AG826" s="208"/>
      <c r="AH826" s="208"/>
      <c r="AI826" s="208"/>
      <c r="AJ826" s="208"/>
      <c r="AK826" s="208"/>
      <c r="AL826" s="208"/>
      <c r="AM826" s="208"/>
      <c r="AN826" s="208"/>
      <c r="AO826" s="208"/>
      <c r="AP826" s="208"/>
      <c r="AQ826" s="208"/>
      <c r="AR826" s="208"/>
      <c r="AS826" s="208"/>
      <c r="AT826" s="208"/>
      <c r="AU826" s="208"/>
      <c r="AV826" s="208"/>
      <c r="AW826" s="208"/>
      <c r="AX826" s="208"/>
      <c r="AY826" s="208"/>
      <c r="AZ826" s="209"/>
      <c r="BA826" s="208"/>
      <c r="BB826" s="208"/>
      <c r="BC826" s="208"/>
      <c r="BD826" s="210"/>
      <c r="BE826" s="208"/>
      <c r="BF826" s="208"/>
      <c r="BG826" s="208"/>
      <c r="BH826" s="208"/>
      <c r="BI826" s="208"/>
      <c r="BJ826" s="208"/>
      <c r="BK826" s="208"/>
      <c r="BL826" s="208"/>
      <c r="BM826" s="208"/>
      <c r="BN826" s="208"/>
      <c r="BO826" s="208"/>
      <c r="BP826" s="208"/>
      <c r="BQ826" s="208"/>
      <c r="BR826" s="208"/>
      <c r="BS826" s="208"/>
      <c r="BT826" s="208"/>
      <c r="BU826" s="208"/>
      <c r="BV826" s="208"/>
      <c r="BW826" s="208"/>
      <c r="BX826" s="208"/>
      <c r="BY826" s="208"/>
    </row>
    <row r="827" spans="1:77">
      <c r="A827" s="227"/>
      <c r="B827" s="208"/>
      <c r="C827" s="248"/>
      <c r="D827" s="248"/>
      <c r="E827" s="208"/>
      <c r="F827" s="208"/>
      <c r="G827" s="208"/>
      <c r="H827" s="208"/>
      <c r="I827" s="208"/>
      <c r="J827" s="208"/>
      <c r="K827" s="208"/>
      <c r="L827" s="208"/>
      <c r="M827" s="208"/>
      <c r="N827" s="208"/>
      <c r="O827" s="208"/>
      <c r="P827" s="208"/>
      <c r="Q827" s="208"/>
      <c r="R827" s="208"/>
      <c r="S827" s="208"/>
      <c r="T827" s="208"/>
      <c r="U827" s="208"/>
      <c r="V827" s="208"/>
      <c r="W827" s="208"/>
      <c r="X827" s="208"/>
      <c r="Y827" s="208"/>
      <c r="Z827" s="208"/>
      <c r="AA827" s="208"/>
      <c r="AB827" s="208"/>
      <c r="AC827" s="208"/>
      <c r="AD827" s="208"/>
      <c r="AE827" s="208"/>
      <c r="AF827" s="208"/>
      <c r="AG827" s="208"/>
      <c r="AH827" s="208"/>
      <c r="AI827" s="208"/>
      <c r="AJ827" s="208"/>
      <c r="AK827" s="208"/>
      <c r="AL827" s="208"/>
      <c r="AM827" s="208"/>
      <c r="AN827" s="208"/>
      <c r="AO827" s="208"/>
      <c r="AP827" s="208"/>
      <c r="AQ827" s="208"/>
      <c r="AR827" s="208"/>
      <c r="AS827" s="208"/>
      <c r="AT827" s="208"/>
      <c r="AU827" s="208"/>
      <c r="AV827" s="208"/>
      <c r="AW827" s="208"/>
      <c r="AX827" s="208"/>
      <c r="AY827" s="208"/>
      <c r="AZ827" s="209"/>
      <c r="BA827" s="208"/>
      <c r="BB827" s="208"/>
      <c r="BC827" s="208"/>
      <c r="BD827" s="210"/>
      <c r="BE827" s="208"/>
      <c r="BF827" s="208"/>
      <c r="BG827" s="208"/>
      <c r="BH827" s="208"/>
      <c r="BI827" s="208"/>
      <c r="BJ827" s="208"/>
      <c r="BK827" s="208"/>
      <c r="BL827" s="208"/>
      <c r="BM827" s="208"/>
      <c r="BN827" s="208"/>
      <c r="BO827" s="208"/>
      <c r="BP827" s="208"/>
      <c r="BQ827" s="208"/>
      <c r="BR827" s="208"/>
      <c r="BS827" s="208"/>
      <c r="BT827" s="208"/>
      <c r="BU827" s="208"/>
      <c r="BV827" s="208"/>
      <c r="BW827" s="208"/>
      <c r="BX827" s="208"/>
      <c r="BY827" s="208"/>
    </row>
    <row r="828" spans="1:77">
      <c r="A828" s="227"/>
      <c r="B828" s="208"/>
      <c r="C828" s="248"/>
      <c r="D828" s="248"/>
      <c r="E828" s="208"/>
      <c r="F828" s="208"/>
      <c r="G828" s="208"/>
      <c r="H828" s="208"/>
      <c r="I828" s="208"/>
      <c r="J828" s="208"/>
      <c r="K828" s="208"/>
      <c r="L828" s="208"/>
      <c r="M828" s="208"/>
      <c r="N828" s="208"/>
      <c r="O828" s="208"/>
      <c r="P828" s="208"/>
      <c r="Q828" s="208"/>
      <c r="R828" s="208"/>
      <c r="S828" s="208"/>
      <c r="T828" s="208"/>
      <c r="U828" s="208"/>
      <c r="V828" s="208"/>
      <c r="W828" s="208"/>
      <c r="X828" s="208"/>
      <c r="Y828" s="208"/>
      <c r="Z828" s="208"/>
      <c r="AA828" s="208"/>
      <c r="AB828" s="208"/>
      <c r="AC828" s="208"/>
      <c r="AD828" s="208"/>
      <c r="AE828" s="208"/>
      <c r="AF828" s="208"/>
      <c r="AG828" s="208"/>
      <c r="AH828" s="208"/>
      <c r="AI828" s="208"/>
      <c r="AJ828" s="208"/>
      <c r="AK828" s="208"/>
      <c r="AL828" s="208"/>
      <c r="AM828" s="208"/>
      <c r="AN828" s="208"/>
      <c r="AO828" s="208"/>
      <c r="AP828" s="208"/>
      <c r="AQ828" s="208"/>
      <c r="AR828" s="208"/>
      <c r="AS828" s="208"/>
      <c r="AT828" s="208"/>
      <c r="AU828" s="208"/>
      <c r="AV828" s="208"/>
      <c r="AW828" s="208"/>
      <c r="AX828" s="208"/>
      <c r="AY828" s="208"/>
      <c r="AZ828" s="209"/>
      <c r="BA828" s="208"/>
      <c r="BB828" s="208"/>
      <c r="BC828" s="208"/>
      <c r="BD828" s="210"/>
      <c r="BE828" s="208"/>
      <c r="BF828" s="208"/>
      <c r="BG828" s="208"/>
      <c r="BH828" s="208"/>
      <c r="BI828" s="208"/>
      <c r="BJ828" s="208"/>
      <c r="BK828" s="208"/>
      <c r="BL828" s="208"/>
      <c r="BM828" s="208"/>
      <c r="BN828" s="208"/>
      <c r="BO828" s="208"/>
      <c r="BP828" s="208"/>
      <c r="BQ828" s="208"/>
      <c r="BR828" s="208"/>
      <c r="BS828" s="208"/>
      <c r="BT828" s="208"/>
      <c r="BU828" s="208"/>
      <c r="BV828" s="208"/>
      <c r="BW828" s="208"/>
      <c r="BX828" s="208"/>
      <c r="BY828" s="208"/>
    </row>
    <row r="829" spans="1:77">
      <c r="A829" s="227"/>
      <c r="B829" s="208"/>
      <c r="C829" s="248"/>
      <c r="D829" s="248"/>
      <c r="E829" s="208"/>
      <c r="F829" s="208"/>
      <c r="G829" s="208"/>
      <c r="H829" s="208"/>
      <c r="I829" s="208"/>
      <c r="J829" s="208"/>
      <c r="K829" s="208"/>
      <c r="L829" s="208"/>
      <c r="M829" s="208"/>
      <c r="N829" s="208"/>
      <c r="O829" s="208"/>
      <c r="P829" s="208"/>
      <c r="Q829" s="208"/>
      <c r="R829" s="208"/>
      <c r="S829" s="208"/>
      <c r="T829" s="208"/>
      <c r="U829" s="208"/>
      <c r="V829" s="208"/>
      <c r="W829" s="208"/>
      <c r="X829" s="208"/>
      <c r="Y829" s="208"/>
      <c r="Z829" s="208"/>
      <c r="AA829" s="208"/>
      <c r="AB829" s="208"/>
      <c r="AC829" s="208"/>
      <c r="AD829" s="208"/>
      <c r="AE829" s="208"/>
      <c r="AF829" s="208"/>
      <c r="AG829" s="208"/>
      <c r="AH829" s="208"/>
      <c r="AI829" s="208"/>
      <c r="AJ829" s="208"/>
      <c r="AK829" s="208"/>
      <c r="AL829" s="208"/>
      <c r="AM829" s="208"/>
      <c r="AN829" s="208"/>
      <c r="AO829" s="208"/>
      <c r="AP829" s="208"/>
      <c r="AQ829" s="208"/>
      <c r="AR829" s="208"/>
      <c r="AS829" s="208"/>
      <c r="AT829" s="208"/>
      <c r="AU829" s="208"/>
      <c r="AV829" s="208"/>
      <c r="AW829" s="208"/>
      <c r="AX829" s="208"/>
      <c r="AY829" s="208"/>
      <c r="AZ829" s="209"/>
      <c r="BA829" s="208"/>
      <c r="BB829" s="208"/>
      <c r="BC829" s="208"/>
      <c r="BD829" s="210"/>
      <c r="BE829" s="208"/>
      <c r="BF829" s="208"/>
      <c r="BG829" s="208"/>
      <c r="BH829" s="208"/>
      <c r="BI829" s="208"/>
      <c r="BJ829" s="208"/>
      <c r="BK829" s="208"/>
      <c r="BL829" s="208"/>
      <c r="BM829" s="208"/>
      <c r="BN829" s="208"/>
      <c r="BO829" s="208"/>
      <c r="BP829" s="208"/>
      <c r="BQ829" s="208"/>
      <c r="BR829" s="208"/>
      <c r="BS829" s="208"/>
      <c r="BT829" s="208"/>
      <c r="BU829" s="208"/>
      <c r="BV829" s="208"/>
      <c r="BW829" s="208"/>
      <c r="BX829" s="208"/>
      <c r="BY829" s="208"/>
    </row>
    <row r="830" spans="1:77">
      <c r="A830" s="227"/>
      <c r="B830" s="208"/>
      <c r="C830" s="248"/>
      <c r="D830" s="248"/>
      <c r="E830" s="208"/>
      <c r="F830" s="208"/>
      <c r="G830" s="208"/>
      <c r="H830" s="208"/>
      <c r="I830" s="208"/>
      <c r="J830" s="208"/>
      <c r="K830" s="208"/>
      <c r="L830" s="208"/>
      <c r="M830" s="208"/>
      <c r="N830" s="208"/>
      <c r="O830" s="208"/>
      <c r="P830" s="208"/>
      <c r="Q830" s="208"/>
      <c r="R830" s="208"/>
      <c r="S830" s="208"/>
      <c r="T830" s="208"/>
      <c r="U830" s="208"/>
      <c r="V830" s="208"/>
      <c r="W830" s="208"/>
      <c r="X830" s="208"/>
      <c r="Y830" s="208"/>
      <c r="Z830" s="208"/>
      <c r="AA830" s="208"/>
      <c r="AB830" s="208"/>
      <c r="AC830" s="208"/>
      <c r="AD830" s="208"/>
      <c r="AE830" s="208"/>
      <c r="AF830" s="208"/>
      <c r="AG830" s="208"/>
      <c r="AH830" s="208"/>
      <c r="AI830" s="208"/>
      <c r="AJ830" s="208"/>
      <c r="AK830" s="208"/>
      <c r="AL830" s="208"/>
      <c r="AM830" s="208"/>
      <c r="AN830" s="208"/>
      <c r="AO830" s="208"/>
      <c r="AP830" s="208"/>
      <c r="AQ830" s="208"/>
      <c r="AR830" s="208"/>
      <c r="AS830" s="208"/>
      <c r="AT830" s="208"/>
      <c r="AU830" s="208"/>
      <c r="AV830" s="208"/>
      <c r="AW830" s="208"/>
      <c r="AX830" s="208"/>
      <c r="AY830" s="208"/>
      <c r="AZ830" s="209"/>
      <c r="BA830" s="208"/>
      <c r="BB830" s="208"/>
      <c r="BC830" s="208"/>
      <c r="BD830" s="210"/>
      <c r="BE830" s="208"/>
      <c r="BF830" s="208"/>
      <c r="BG830" s="208"/>
      <c r="BH830" s="208"/>
      <c r="BI830" s="208"/>
      <c r="BJ830" s="208"/>
      <c r="BK830" s="208"/>
      <c r="BL830" s="208"/>
      <c r="BM830" s="208"/>
      <c r="BN830" s="208"/>
      <c r="BO830" s="208"/>
      <c r="BP830" s="208"/>
      <c r="BQ830" s="208"/>
      <c r="BR830" s="208"/>
      <c r="BS830" s="208"/>
      <c r="BT830" s="208"/>
      <c r="BU830" s="208"/>
      <c r="BV830" s="208"/>
      <c r="BW830" s="208"/>
      <c r="BX830" s="208"/>
      <c r="BY830" s="208"/>
    </row>
    <row r="831" spans="1:77">
      <c r="A831" s="227"/>
      <c r="B831" s="208"/>
      <c r="C831" s="248"/>
      <c r="D831" s="248"/>
      <c r="E831" s="208"/>
      <c r="F831" s="208"/>
      <c r="G831" s="208"/>
      <c r="H831" s="208"/>
      <c r="I831" s="208"/>
      <c r="J831" s="208"/>
      <c r="K831" s="208"/>
      <c r="L831" s="208"/>
      <c r="M831" s="208"/>
      <c r="N831" s="208"/>
      <c r="O831" s="208"/>
      <c r="P831" s="208"/>
      <c r="Q831" s="208"/>
      <c r="R831" s="208"/>
      <c r="S831" s="208"/>
      <c r="T831" s="208"/>
      <c r="U831" s="208"/>
      <c r="V831" s="208"/>
      <c r="W831" s="208"/>
      <c r="X831" s="208"/>
      <c r="Y831" s="208"/>
      <c r="Z831" s="208"/>
      <c r="AA831" s="208"/>
      <c r="AB831" s="208"/>
      <c r="AC831" s="208"/>
      <c r="AD831" s="208"/>
      <c r="AE831" s="208"/>
      <c r="AF831" s="208"/>
      <c r="AG831" s="208"/>
      <c r="AH831" s="208"/>
      <c r="AI831" s="208"/>
      <c r="AJ831" s="208"/>
      <c r="AK831" s="208"/>
      <c r="AL831" s="208"/>
      <c r="AM831" s="208"/>
      <c r="AN831" s="208"/>
      <c r="AO831" s="208"/>
      <c r="AP831" s="208"/>
      <c r="AQ831" s="208"/>
      <c r="AR831" s="208"/>
      <c r="AS831" s="208"/>
      <c r="AT831" s="208"/>
      <c r="AU831" s="208"/>
      <c r="AV831" s="208"/>
      <c r="AW831" s="208"/>
      <c r="AX831" s="208"/>
      <c r="AY831" s="208"/>
      <c r="AZ831" s="209"/>
      <c r="BA831" s="208"/>
      <c r="BB831" s="208"/>
      <c r="BC831" s="208"/>
      <c r="BD831" s="210"/>
      <c r="BE831" s="208"/>
      <c r="BF831" s="208"/>
      <c r="BG831" s="208"/>
      <c r="BH831" s="208"/>
      <c r="BI831" s="208"/>
      <c r="BJ831" s="208"/>
      <c r="BK831" s="208"/>
      <c r="BL831" s="208"/>
      <c r="BM831" s="208"/>
      <c r="BN831" s="208"/>
      <c r="BO831" s="208"/>
      <c r="BP831" s="208"/>
      <c r="BQ831" s="208"/>
      <c r="BR831" s="208"/>
      <c r="BS831" s="208"/>
      <c r="BT831" s="208"/>
      <c r="BU831" s="208"/>
      <c r="BV831" s="208"/>
      <c r="BW831" s="208"/>
      <c r="BX831" s="208"/>
      <c r="BY831" s="208"/>
    </row>
    <row r="832" spans="1:77">
      <c r="A832" s="227"/>
      <c r="B832" s="208"/>
      <c r="C832" s="248"/>
      <c r="D832" s="248"/>
      <c r="E832" s="208"/>
      <c r="F832" s="208"/>
      <c r="G832" s="208"/>
      <c r="H832" s="208"/>
      <c r="I832" s="208"/>
      <c r="J832" s="208"/>
      <c r="K832" s="208"/>
      <c r="L832" s="208"/>
      <c r="M832" s="208"/>
      <c r="N832" s="208"/>
      <c r="O832" s="208"/>
      <c r="P832" s="208"/>
      <c r="Q832" s="208"/>
      <c r="R832" s="208"/>
      <c r="S832" s="208"/>
      <c r="T832" s="208"/>
      <c r="U832" s="208"/>
      <c r="V832" s="208"/>
      <c r="W832" s="208"/>
      <c r="X832" s="208"/>
      <c r="Y832" s="208"/>
      <c r="Z832" s="208"/>
      <c r="AA832" s="208"/>
      <c r="AB832" s="208"/>
      <c r="AC832" s="208"/>
      <c r="AD832" s="208"/>
      <c r="AE832" s="208"/>
      <c r="AF832" s="208"/>
      <c r="AG832" s="208"/>
      <c r="AH832" s="208"/>
      <c r="AI832" s="208"/>
      <c r="AJ832" s="208"/>
      <c r="AK832" s="208"/>
      <c r="AL832" s="208"/>
      <c r="AM832" s="208"/>
      <c r="AN832" s="208"/>
      <c r="AO832" s="208"/>
      <c r="AP832" s="208"/>
      <c r="AQ832" s="208"/>
      <c r="AR832" s="208"/>
      <c r="AS832" s="208"/>
      <c r="AT832" s="208"/>
      <c r="AU832" s="208"/>
      <c r="AV832" s="208"/>
      <c r="AW832" s="208"/>
      <c r="AX832" s="208"/>
      <c r="AY832" s="208"/>
      <c r="AZ832" s="209"/>
      <c r="BA832" s="208"/>
      <c r="BB832" s="208"/>
      <c r="BC832" s="208"/>
      <c r="BD832" s="210"/>
      <c r="BE832" s="208"/>
      <c r="BF832" s="208"/>
      <c r="BG832" s="208"/>
      <c r="BH832" s="208"/>
      <c r="BI832" s="208"/>
      <c r="BJ832" s="208"/>
      <c r="BK832" s="208"/>
      <c r="BL832" s="208"/>
      <c r="BM832" s="208"/>
      <c r="BN832" s="208"/>
      <c r="BO832" s="208"/>
      <c r="BP832" s="208"/>
      <c r="BQ832" s="208"/>
      <c r="BR832" s="208"/>
      <c r="BS832" s="208"/>
      <c r="BT832" s="208"/>
      <c r="BU832" s="208"/>
      <c r="BV832" s="208"/>
      <c r="BW832" s="208"/>
      <c r="BX832" s="208"/>
      <c r="BY832" s="208"/>
    </row>
    <row r="833" spans="1:77">
      <c r="A833" s="227"/>
      <c r="B833" s="208"/>
      <c r="C833" s="248"/>
      <c r="D833" s="248"/>
      <c r="E833" s="208"/>
      <c r="F833" s="208"/>
      <c r="G833" s="208"/>
      <c r="H833" s="208"/>
      <c r="I833" s="208"/>
      <c r="J833" s="208"/>
      <c r="K833" s="208"/>
      <c r="L833" s="208"/>
      <c r="M833" s="208"/>
      <c r="N833" s="208"/>
      <c r="O833" s="208"/>
      <c r="P833" s="208"/>
      <c r="Q833" s="208"/>
      <c r="R833" s="208"/>
      <c r="S833" s="208"/>
      <c r="T833" s="208"/>
      <c r="U833" s="208"/>
      <c r="V833" s="208"/>
      <c r="W833" s="208"/>
      <c r="X833" s="208"/>
      <c r="Y833" s="208"/>
      <c r="Z833" s="208"/>
      <c r="AA833" s="208"/>
      <c r="AB833" s="208"/>
      <c r="AC833" s="208"/>
      <c r="AD833" s="208"/>
      <c r="AE833" s="208"/>
      <c r="AF833" s="208"/>
      <c r="AG833" s="208"/>
      <c r="AH833" s="208"/>
      <c r="AI833" s="208"/>
      <c r="AJ833" s="208"/>
      <c r="AK833" s="208"/>
      <c r="AL833" s="208"/>
      <c r="AM833" s="208"/>
      <c r="AN833" s="208"/>
      <c r="AO833" s="208"/>
      <c r="AP833" s="208"/>
      <c r="AQ833" s="208"/>
      <c r="AR833" s="208"/>
      <c r="AS833" s="208"/>
      <c r="AT833" s="208"/>
      <c r="AU833" s="208"/>
      <c r="AV833" s="208"/>
      <c r="AW833" s="208"/>
      <c r="AX833" s="208"/>
      <c r="AY833" s="208"/>
      <c r="AZ833" s="209"/>
      <c r="BA833" s="208"/>
      <c r="BB833" s="208"/>
      <c r="BC833" s="208"/>
      <c r="BD833" s="210"/>
      <c r="BE833" s="208"/>
      <c r="BF833" s="208"/>
      <c r="BG833" s="208"/>
      <c r="BH833" s="208"/>
      <c r="BI833" s="208"/>
      <c r="BJ833" s="208"/>
      <c r="BK833" s="208"/>
      <c r="BL833" s="208"/>
      <c r="BM833" s="208"/>
      <c r="BN833" s="208"/>
      <c r="BO833" s="208"/>
      <c r="BP833" s="208"/>
      <c r="BQ833" s="208"/>
      <c r="BR833" s="208"/>
      <c r="BS833" s="208"/>
      <c r="BT833" s="208"/>
      <c r="BU833" s="208"/>
      <c r="BV833" s="208"/>
      <c r="BW833" s="208"/>
      <c r="BX833" s="208"/>
      <c r="BY833" s="208"/>
    </row>
    <row r="834" spans="1:77">
      <c r="A834" s="227"/>
      <c r="B834" s="208"/>
      <c r="C834" s="248"/>
      <c r="D834" s="248"/>
      <c r="E834" s="208"/>
      <c r="F834" s="208"/>
      <c r="G834" s="208"/>
      <c r="H834" s="208"/>
      <c r="I834" s="208"/>
      <c r="J834" s="208"/>
      <c r="K834" s="208"/>
      <c r="L834" s="208"/>
      <c r="M834" s="208"/>
      <c r="N834" s="208"/>
      <c r="O834" s="208"/>
      <c r="P834" s="208"/>
      <c r="Q834" s="208"/>
      <c r="R834" s="208"/>
      <c r="S834" s="208"/>
      <c r="T834" s="208"/>
      <c r="U834" s="208"/>
      <c r="V834" s="208"/>
      <c r="W834" s="208"/>
      <c r="X834" s="208"/>
      <c r="Y834" s="208"/>
      <c r="Z834" s="208"/>
      <c r="AA834" s="208"/>
      <c r="AB834" s="208"/>
      <c r="AC834" s="208"/>
      <c r="AD834" s="208"/>
      <c r="AE834" s="208"/>
      <c r="AF834" s="208"/>
      <c r="AG834" s="208"/>
      <c r="AH834" s="208"/>
      <c r="AI834" s="208"/>
      <c r="AJ834" s="208"/>
      <c r="AK834" s="208"/>
      <c r="AL834" s="208"/>
      <c r="AM834" s="208"/>
      <c r="AN834" s="208"/>
      <c r="AO834" s="208"/>
      <c r="AP834" s="208"/>
      <c r="AQ834" s="208"/>
      <c r="AR834" s="208"/>
      <c r="AS834" s="208"/>
      <c r="AT834" s="208"/>
      <c r="AU834" s="208"/>
      <c r="AV834" s="208"/>
      <c r="AW834" s="208"/>
      <c r="AX834" s="208"/>
      <c r="AY834" s="208"/>
      <c r="AZ834" s="209"/>
      <c r="BA834" s="208"/>
      <c r="BB834" s="208"/>
      <c r="BC834" s="208"/>
      <c r="BD834" s="210"/>
      <c r="BE834" s="208"/>
      <c r="BF834" s="208"/>
      <c r="BG834" s="208"/>
      <c r="BH834" s="208"/>
      <c r="BI834" s="208"/>
      <c r="BJ834" s="208"/>
      <c r="BK834" s="208"/>
      <c r="BL834" s="208"/>
      <c r="BM834" s="208"/>
      <c r="BN834" s="208"/>
      <c r="BO834" s="208"/>
      <c r="BP834" s="208"/>
      <c r="BQ834" s="208"/>
      <c r="BR834" s="208"/>
      <c r="BS834" s="208"/>
      <c r="BT834" s="208"/>
      <c r="BU834" s="208"/>
      <c r="BV834" s="208"/>
      <c r="BW834" s="208"/>
      <c r="BX834" s="208"/>
      <c r="BY834" s="208"/>
    </row>
    <row r="835" spans="1:77">
      <c r="A835" s="227"/>
      <c r="B835" s="208"/>
      <c r="C835" s="248"/>
      <c r="D835" s="248"/>
      <c r="E835" s="208"/>
      <c r="F835" s="208"/>
      <c r="G835" s="208"/>
      <c r="H835" s="208"/>
      <c r="I835" s="208"/>
      <c r="J835" s="208"/>
      <c r="K835" s="208"/>
      <c r="L835" s="208"/>
      <c r="M835" s="208"/>
      <c r="N835" s="208"/>
      <c r="O835" s="208"/>
      <c r="P835" s="208"/>
      <c r="Q835" s="208"/>
      <c r="R835" s="208"/>
      <c r="S835" s="208"/>
      <c r="T835" s="208"/>
      <c r="U835" s="208"/>
      <c r="V835" s="208"/>
      <c r="W835" s="208"/>
      <c r="X835" s="208"/>
      <c r="Y835" s="208"/>
      <c r="Z835" s="208"/>
      <c r="AA835" s="208"/>
      <c r="AB835" s="208"/>
      <c r="AC835" s="208"/>
      <c r="AD835" s="208"/>
      <c r="AE835" s="208"/>
      <c r="AF835" s="208"/>
      <c r="AG835" s="208"/>
      <c r="AH835" s="208"/>
      <c r="AI835" s="208"/>
      <c r="AJ835" s="208"/>
      <c r="AK835" s="208"/>
      <c r="AL835" s="208"/>
      <c r="AM835" s="208"/>
      <c r="AN835" s="208"/>
      <c r="AO835" s="208"/>
      <c r="AP835" s="208"/>
      <c r="AQ835" s="208"/>
      <c r="AR835" s="208"/>
      <c r="AS835" s="208"/>
      <c r="AT835" s="208"/>
      <c r="AU835" s="208"/>
      <c r="AV835" s="208"/>
      <c r="AW835" s="208"/>
      <c r="AX835" s="208"/>
      <c r="AY835" s="208"/>
      <c r="AZ835" s="209"/>
      <c r="BA835" s="208"/>
      <c r="BB835" s="208"/>
      <c r="BC835" s="208"/>
      <c r="BD835" s="210"/>
      <c r="BE835" s="208"/>
      <c r="BF835" s="208"/>
      <c r="BG835" s="208"/>
      <c r="BH835" s="208"/>
      <c r="BI835" s="208"/>
      <c r="BJ835" s="208"/>
      <c r="BK835" s="208"/>
      <c r="BL835" s="208"/>
      <c r="BM835" s="208"/>
      <c r="BN835" s="208"/>
      <c r="BO835" s="208"/>
      <c r="BP835" s="208"/>
      <c r="BQ835" s="208"/>
      <c r="BR835" s="208"/>
      <c r="BS835" s="208"/>
      <c r="BT835" s="208"/>
      <c r="BU835" s="208"/>
      <c r="BV835" s="208"/>
      <c r="BW835" s="208"/>
      <c r="BX835" s="208"/>
      <c r="BY835" s="208"/>
    </row>
    <row r="836" spans="1:77">
      <c r="A836" s="227"/>
      <c r="B836" s="208"/>
      <c r="C836" s="248"/>
      <c r="D836" s="248"/>
      <c r="E836" s="208"/>
      <c r="F836" s="208"/>
      <c r="G836" s="208"/>
      <c r="H836" s="208"/>
      <c r="I836" s="208"/>
      <c r="J836" s="208"/>
      <c r="K836" s="208"/>
      <c r="L836" s="208"/>
      <c r="M836" s="208"/>
      <c r="N836" s="208"/>
      <c r="O836" s="208"/>
      <c r="P836" s="208"/>
      <c r="Q836" s="208"/>
      <c r="R836" s="208"/>
      <c r="S836" s="208"/>
      <c r="T836" s="208"/>
      <c r="U836" s="208"/>
      <c r="V836" s="208"/>
      <c r="W836" s="208"/>
      <c r="X836" s="208"/>
      <c r="Y836" s="208"/>
      <c r="Z836" s="208"/>
      <c r="AA836" s="208"/>
      <c r="AB836" s="208"/>
      <c r="AC836" s="208"/>
      <c r="AD836" s="208"/>
      <c r="AE836" s="208"/>
      <c r="AF836" s="208"/>
      <c r="AG836" s="208"/>
      <c r="AH836" s="208"/>
      <c r="AI836" s="208"/>
      <c r="AJ836" s="208"/>
      <c r="AK836" s="208"/>
      <c r="AL836" s="208"/>
      <c r="AM836" s="208"/>
      <c r="AN836" s="208"/>
      <c r="AO836" s="208"/>
      <c r="AP836" s="208"/>
      <c r="AQ836" s="208"/>
      <c r="AR836" s="208"/>
      <c r="AS836" s="208"/>
      <c r="AT836" s="208"/>
      <c r="AU836" s="208"/>
      <c r="AV836" s="208"/>
      <c r="AW836" s="208"/>
      <c r="AX836" s="208"/>
      <c r="AY836" s="208"/>
      <c r="AZ836" s="209"/>
      <c r="BA836" s="208"/>
      <c r="BB836" s="208"/>
      <c r="BC836" s="208"/>
      <c r="BD836" s="210"/>
      <c r="BE836" s="208"/>
      <c r="BF836" s="208"/>
      <c r="BG836" s="208"/>
      <c r="BH836" s="208"/>
      <c r="BI836" s="208"/>
      <c r="BJ836" s="208"/>
      <c r="BK836" s="208"/>
      <c r="BL836" s="208"/>
      <c r="BM836" s="208"/>
      <c r="BN836" s="208"/>
      <c r="BO836" s="208"/>
      <c r="BP836" s="208"/>
      <c r="BQ836" s="208"/>
      <c r="BR836" s="208"/>
      <c r="BS836" s="208"/>
      <c r="BT836" s="208"/>
      <c r="BU836" s="208"/>
      <c r="BV836" s="208"/>
      <c r="BW836" s="208"/>
      <c r="BX836" s="208"/>
      <c r="BY836" s="208"/>
    </row>
    <row r="837" spans="1:77">
      <c r="A837" s="227"/>
      <c r="B837" s="208"/>
      <c r="C837" s="248"/>
      <c r="D837" s="248"/>
      <c r="E837" s="208"/>
      <c r="F837" s="208"/>
      <c r="G837" s="208"/>
      <c r="H837" s="208"/>
      <c r="I837" s="208"/>
      <c r="J837" s="208"/>
      <c r="K837" s="208"/>
      <c r="L837" s="208"/>
      <c r="M837" s="208"/>
      <c r="N837" s="208"/>
      <c r="O837" s="208"/>
      <c r="P837" s="208"/>
      <c r="Q837" s="208"/>
      <c r="R837" s="208"/>
      <c r="S837" s="208"/>
      <c r="T837" s="208"/>
      <c r="U837" s="208"/>
      <c r="V837" s="208"/>
      <c r="W837" s="208"/>
      <c r="X837" s="208"/>
      <c r="Y837" s="208"/>
      <c r="Z837" s="208"/>
      <c r="AA837" s="208"/>
      <c r="AB837" s="208"/>
      <c r="AC837" s="208"/>
      <c r="AD837" s="208"/>
      <c r="AE837" s="208"/>
      <c r="AF837" s="208"/>
      <c r="AG837" s="208"/>
      <c r="AH837" s="208"/>
      <c r="AI837" s="208"/>
      <c r="AJ837" s="208"/>
      <c r="AK837" s="208"/>
      <c r="AL837" s="208"/>
      <c r="AM837" s="208"/>
      <c r="AN837" s="208"/>
      <c r="AO837" s="208"/>
      <c r="AP837" s="208"/>
      <c r="AQ837" s="208"/>
      <c r="AR837" s="208"/>
      <c r="AS837" s="208"/>
      <c r="AT837" s="208"/>
      <c r="AU837" s="208"/>
      <c r="AV837" s="208"/>
      <c r="AW837" s="208"/>
      <c r="AX837" s="208"/>
      <c r="AY837" s="208"/>
      <c r="AZ837" s="209"/>
      <c r="BA837" s="208"/>
      <c r="BB837" s="208"/>
      <c r="BC837" s="208"/>
      <c r="BD837" s="210"/>
      <c r="BE837" s="208"/>
      <c r="BF837" s="208"/>
      <c r="BG837" s="208"/>
      <c r="BH837" s="208"/>
      <c r="BI837" s="208"/>
      <c r="BJ837" s="208"/>
      <c r="BK837" s="208"/>
      <c r="BL837" s="208"/>
      <c r="BM837" s="208"/>
      <c r="BN837" s="208"/>
      <c r="BO837" s="208"/>
      <c r="BP837" s="208"/>
      <c r="BQ837" s="208"/>
      <c r="BR837" s="208"/>
      <c r="BS837" s="208"/>
      <c r="BT837" s="208"/>
      <c r="BU837" s="208"/>
      <c r="BV837" s="208"/>
      <c r="BW837" s="208"/>
      <c r="BX837" s="208"/>
      <c r="BY837" s="208"/>
    </row>
    <row r="838" spans="1:77">
      <c r="A838" s="227"/>
      <c r="B838" s="208"/>
      <c r="C838" s="248"/>
      <c r="D838" s="248"/>
      <c r="E838" s="208"/>
      <c r="F838" s="208"/>
      <c r="G838" s="208"/>
      <c r="H838" s="208"/>
      <c r="I838" s="208"/>
      <c r="J838" s="208"/>
      <c r="K838" s="208"/>
      <c r="L838" s="208"/>
      <c r="M838" s="208"/>
      <c r="N838" s="208"/>
      <c r="O838" s="208"/>
      <c r="P838" s="208"/>
      <c r="Q838" s="208"/>
      <c r="R838" s="208"/>
      <c r="S838" s="208"/>
      <c r="T838" s="208"/>
      <c r="U838" s="208"/>
      <c r="V838" s="208"/>
      <c r="W838" s="208"/>
      <c r="X838" s="208"/>
      <c r="Y838" s="208"/>
      <c r="Z838" s="208"/>
      <c r="AA838" s="208"/>
      <c r="AB838" s="208"/>
      <c r="AC838" s="208"/>
      <c r="AD838" s="208"/>
      <c r="AE838" s="208"/>
      <c r="AF838" s="208"/>
      <c r="AG838" s="208"/>
      <c r="AH838" s="208"/>
      <c r="AI838" s="208"/>
      <c r="AJ838" s="208"/>
      <c r="AK838" s="208"/>
      <c r="AL838" s="208"/>
      <c r="AM838" s="208"/>
      <c r="AN838" s="208"/>
      <c r="AO838" s="208"/>
      <c r="AP838" s="208"/>
      <c r="AQ838" s="208"/>
      <c r="AR838" s="208"/>
      <c r="AS838" s="208"/>
      <c r="AT838" s="208"/>
      <c r="AU838" s="208"/>
      <c r="AV838" s="208"/>
      <c r="AW838" s="208"/>
      <c r="AX838" s="208"/>
      <c r="AY838" s="208"/>
      <c r="AZ838" s="209"/>
      <c r="BA838" s="208"/>
      <c r="BB838" s="208"/>
      <c r="BC838" s="208"/>
      <c r="BD838" s="210"/>
      <c r="BE838" s="208"/>
      <c r="BF838" s="208"/>
      <c r="BG838" s="208"/>
      <c r="BH838" s="208"/>
      <c r="BI838" s="208"/>
      <c r="BJ838" s="208"/>
      <c r="BK838" s="208"/>
      <c r="BL838" s="208"/>
      <c r="BM838" s="208"/>
      <c r="BN838" s="208"/>
      <c r="BO838" s="208"/>
      <c r="BP838" s="208"/>
      <c r="BQ838" s="208"/>
      <c r="BR838" s="208"/>
      <c r="BS838" s="208"/>
      <c r="BT838" s="208"/>
      <c r="BU838" s="208"/>
      <c r="BV838" s="208"/>
      <c r="BW838" s="208"/>
      <c r="BX838" s="208"/>
      <c r="BY838" s="208"/>
    </row>
    <row r="839" spans="1:77">
      <c r="A839" s="227"/>
      <c r="B839" s="208"/>
      <c r="C839" s="248"/>
      <c r="D839" s="248"/>
      <c r="E839" s="208"/>
      <c r="F839" s="208"/>
      <c r="G839" s="208"/>
      <c r="H839" s="208"/>
      <c r="I839" s="208"/>
      <c r="J839" s="208"/>
      <c r="K839" s="208"/>
      <c r="L839" s="208"/>
      <c r="M839" s="208"/>
      <c r="N839" s="208"/>
      <c r="O839" s="208"/>
      <c r="P839" s="208"/>
      <c r="Q839" s="208"/>
      <c r="R839" s="208"/>
      <c r="S839" s="208"/>
      <c r="T839" s="208"/>
      <c r="U839" s="208"/>
      <c r="V839" s="208"/>
      <c r="W839" s="208"/>
      <c r="X839" s="208"/>
      <c r="Y839" s="208"/>
      <c r="Z839" s="208"/>
      <c r="AA839" s="208"/>
      <c r="AB839" s="208"/>
      <c r="AC839" s="208"/>
      <c r="AD839" s="208"/>
      <c r="AE839" s="208"/>
      <c r="AF839" s="208"/>
      <c r="AG839" s="208"/>
      <c r="AH839" s="208"/>
      <c r="AI839" s="208"/>
      <c r="AJ839" s="208"/>
      <c r="AK839" s="208"/>
      <c r="AL839" s="208"/>
      <c r="AM839" s="208"/>
      <c r="AN839" s="208"/>
      <c r="AO839" s="208"/>
      <c r="AP839" s="208"/>
      <c r="AQ839" s="208"/>
      <c r="AR839" s="208"/>
      <c r="AS839" s="208"/>
      <c r="AT839" s="208"/>
      <c r="AU839" s="208"/>
      <c r="AV839" s="208"/>
      <c r="AW839" s="208"/>
      <c r="AX839" s="208"/>
      <c r="AY839" s="208"/>
      <c r="AZ839" s="209"/>
      <c r="BA839" s="208"/>
      <c r="BB839" s="208"/>
      <c r="BC839" s="208"/>
      <c r="BD839" s="210"/>
      <c r="BE839" s="208"/>
      <c r="BF839" s="208"/>
      <c r="BG839" s="208"/>
      <c r="BH839" s="208"/>
      <c r="BI839" s="208"/>
      <c r="BJ839" s="208"/>
      <c r="BK839" s="208"/>
      <c r="BL839" s="208"/>
      <c r="BM839" s="208"/>
      <c r="BN839" s="208"/>
      <c r="BO839" s="208"/>
      <c r="BP839" s="208"/>
      <c r="BQ839" s="208"/>
      <c r="BR839" s="208"/>
      <c r="BS839" s="208"/>
      <c r="BT839" s="208"/>
      <c r="BU839" s="208"/>
      <c r="BV839" s="208"/>
      <c r="BW839" s="208"/>
      <c r="BX839" s="208"/>
      <c r="BY839" s="208"/>
    </row>
    <row r="840" spans="1:77">
      <c r="A840" s="227"/>
      <c r="B840" s="208"/>
      <c r="C840" s="248"/>
      <c r="D840" s="248"/>
      <c r="E840" s="208"/>
      <c r="F840" s="208"/>
      <c r="G840" s="208"/>
      <c r="H840" s="208"/>
      <c r="I840" s="208"/>
      <c r="J840" s="208"/>
      <c r="K840" s="208"/>
      <c r="L840" s="208"/>
      <c r="M840" s="208"/>
      <c r="N840" s="208"/>
      <c r="O840" s="208"/>
      <c r="P840" s="208"/>
      <c r="Q840" s="208"/>
      <c r="R840" s="208"/>
      <c r="S840" s="208"/>
      <c r="T840" s="208"/>
      <c r="U840" s="208"/>
      <c r="V840" s="208"/>
      <c r="W840" s="208"/>
      <c r="X840" s="208"/>
      <c r="Y840" s="208"/>
      <c r="Z840" s="208"/>
      <c r="AA840" s="208"/>
      <c r="AB840" s="208"/>
      <c r="AC840" s="208"/>
      <c r="AD840" s="208"/>
      <c r="AE840" s="208"/>
      <c r="AF840" s="208"/>
      <c r="AG840" s="208"/>
      <c r="AH840" s="208"/>
      <c r="AI840" s="208"/>
      <c r="AJ840" s="208"/>
      <c r="AK840" s="208"/>
      <c r="AL840" s="208"/>
      <c r="AM840" s="208"/>
      <c r="AN840" s="208"/>
      <c r="AO840" s="208"/>
      <c r="AP840" s="208"/>
      <c r="AQ840" s="208"/>
      <c r="AR840" s="208"/>
      <c r="AS840" s="208"/>
      <c r="AT840" s="208"/>
      <c r="AU840" s="208"/>
      <c r="AV840" s="208"/>
      <c r="AW840" s="208"/>
      <c r="AX840" s="208"/>
      <c r="AY840" s="208"/>
      <c r="AZ840" s="209"/>
      <c r="BA840" s="208"/>
      <c r="BB840" s="208"/>
      <c r="BC840" s="208"/>
      <c r="BD840" s="210"/>
      <c r="BE840" s="208"/>
      <c r="BF840" s="208"/>
      <c r="BG840" s="208"/>
      <c r="BH840" s="208"/>
      <c r="BI840" s="208"/>
      <c r="BJ840" s="208"/>
      <c r="BK840" s="208"/>
      <c r="BL840" s="208"/>
      <c r="BM840" s="208"/>
      <c r="BN840" s="208"/>
      <c r="BO840" s="208"/>
      <c r="BP840" s="208"/>
      <c r="BQ840" s="208"/>
      <c r="BR840" s="208"/>
      <c r="BS840" s="208"/>
      <c r="BT840" s="208"/>
      <c r="BU840" s="208"/>
      <c r="BV840" s="208"/>
      <c r="BW840" s="208"/>
      <c r="BX840" s="208"/>
      <c r="BY840" s="208"/>
    </row>
    <row r="841" spans="1:77">
      <c r="A841" s="227"/>
      <c r="B841" s="208"/>
      <c r="C841" s="248"/>
      <c r="D841" s="248"/>
      <c r="E841" s="208"/>
      <c r="F841" s="208"/>
      <c r="G841" s="208"/>
      <c r="H841" s="208"/>
      <c r="I841" s="208"/>
      <c r="J841" s="208"/>
      <c r="K841" s="208"/>
      <c r="L841" s="208"/>
      <c r="M841" s="208"/>
      <c r="N841" s="208"/>
      <c r="O841" s="208"/>
      <c r="P841" s="208"/>
      <c r="Q841" s="208"/>
      <c r="R841" s="208"/>
      <c r="S841" s="208"/>
      <c r="T841" s="208"/>
      <c r="U841" s="208"/>
      <c r="V841" s="208"/>
      <c r="W841" s="208"/>
      <c r="X841" s="208"/>
      <c r="Y841" s="208"/>
      <c r="Z841" s="208"/>
      <c r="AA841" s="208"/>
      <c r="AB841" s="208"/>
      <c r="AC841" s="208"/>
      <c r="AD841" s="208"/>
      <c r="AE841" s="208"/>
      <c r="AF841" s="208"/>
      <c r="AG841" s="208"/>
      <c r="AH841" s="208"/>
      <c r="AI841" s="208"/>
      <c r="AJ841" s="208"/>
      <c r="AK841" s="208"/>
      <c r="AL841" s="208"/>
      <c r="AM841" s="208"/>
      <c r="AN841" s="208"/>
      <c r="AO841" s="208"/>
      <c r="AP841" s="208"/>
      <c r="AQ841" s="208"/>
      <c r="AR841" s="208"/>
      <c r="AS841" s="208"/>
      <c r="AT841" s="208"/>
      <c r="AU841" s="208"/>
      <c r="AV841" s="208"/>
      <c r="AW841" s="208"/>
      <c r="AX841" s="208"/>
      <c r="AY841" s="208"/>
      <c r="AZ841" s="209"/>
      <c r="BA841" s="208"/>
      <c r="BB841" s="208"/>
      <c r="BC841" s="208"/>
      <c r="BD841" s="210"/>
      <c r="BE841" s="208"/>
      <c r="BF841" s="208"/>
      <c r="BG841" s="208"/>
      <c r="BH841" s="208"/>
      <c r="BI841" s="208"/>
      <c r="BJ841" s="208"/>
      <c r="BK841" s="208"/>
      <c r="BL841" s="208"/>
      <c r="BM841" s="208"/>
      <c r="BN841" s="208"/>
      <c r="BO841" s="208"/>
      <c r="BP841" s="208"/>
      <c r="BQ841" s="208"/>
      <c r="BR841" s="208"/>
      <c r="BS841" s="208"/>
      <c r="BT841" s="208"/>
      <c r="BU841" s="208"/>
      <c r="BV841" s="208"/>
      <c r="BW841" s="208"/>
      <c r="BX841" s="208"/>
      <c r="BY841" s="208"/>
    </row>
    <row r="842" spans="1:77">
      <c r="A842" s="227"/>
      <c r="B842" s="208"/>
      <c r="C842" s="248"/>
      <c r="D842" s="248"/>
      <c r="E842" s="208"/>
      <c r="F842" s="208"/>
      <c r="G842" s="208"/>
      <c r="H842" s="208"/>
      <c r="I842" s="208"/>
      <c r="J842" s="208"/>
      <c r="K842" s="208"/>
      <c r="L842" s="208"/>
      <c r="M842" s="208"/>
      <c r="N842" s="208"/>
      <c r="O842" s="208"/>
      <c r="P842" s="208"/>
      <c r="Q842" s="208"/>
      <c r="R842" s="208"/>
      <c r="S842" s="208"/>
      <c r="T842" s="208"/>
      <c r="U842" s="208"/>
      <c r="V842" s="208"/>
      <c r="W842" s="208"/>
      <c r="X842" s="208"/>
      <c r="Y842" s="208"/>
      <c r="Z842" s="208"/>
      <c r="AA842" s="208"/>
      <c r="AB842" s="208"/>
      <c r="AC842" s="208"/>
      <c r="AD842" s="208"/>
      <c r="AE842" s="208"/>
      <c r="AF842" s="208"/>
      <c r="AG842" s="208"/>
      <c r="AH842" s="208"/>
      <c r="AI842" s="208"/>
      <c r="AJ842" s="208"/>
      <c r="AK842" s="208"/>
      <c r="AL842" s="208"/>
      <c r="AM842" s="208"/>
      <c r="AN842" s="208"/>
      <c r="AO842" s="208"/>
      <c r="AP842" s="208"/>
      <c r="AQ842" s="208"/>
      <c r="AR842" s="208"/>
      <c r="AS842" s="208"/>
      <c r="AT842" s="208"/>
      <c r="AU842" s="208"/>
      <c r="AV842" s="208"/>
      <c r="AW842" s="208"/>
      <c r="AX842" s="208"/>
      <c r="AY842" s="208"/>
      <c r="AZ842" s="209"/>
      <c r="BA842" s="208"/>
      <c r="BB842" s="208"/>
      <c r="BC842" s="208"/>
      <c r="BD842" s="210"/>
      <c r="BE842" s="208"/>
      <c r="BF842" s="208"/>
      <c r="BG842" s="208"/>
      <c r="BH842" s="208"/>
      <c r="BI842" s="208"/>
      <c r="BJ842" s="208"/>
      <c r="BK842" s="208"/>
      <c r="BL842" s="208"/>
      <c r="BM842" s="208"/>
      <c r="BN842" s="208"/>
      <c r="BO842" s="208"/>
      <c r="BP842" s="208"/>
      <c r="BQ842" s="208"/>
      <c r="BR842" s="208"/>
      <c r="BS842" s="208"/>
      <c r="BT842" s="208"/>
      <c r="BU842" s="208"/>
      <c r="BV842" s="208"/>
      <c r="BW842" s="208"/>
      <c r="BX842" s="208"/>
      <c r="BY842" s="208"/>
    </row>
    <row r="843" spans="1:77">
      <c r="A843" s="227"/>
      <c r="B843" s="208"/>
      <c r="C843" s="248"/>
      <c r="D843" s="248"/>
      <c r="E843" s="208"/>
      <c r="F843" s="208"/>
      <c r="G843" s="208"/>
      <c r="H843" s="208"/>
      <c r="I843" s="208"/>
      <c r="J843" s="208"/>
      <c r="K843" s="208"/>
      <c r="L843" s="208"/>
      <c r="M843" s="208"/>
      <c r="N843" s="208"/>
      <c r="O843" s="208"/>
      <c r="P843" s="208"/>
      <c r="Q843" s="208"/>
      <c r="R843" s="208"/>
      <c r="S843" s="208"/>
      <c r="T843" s="208"/>
      <c r="U843" s="208"/>
      <c r="V843" s="208"/>
      <c r="W843" s="208"/>
      <c r="X843" s="208"/>
      <c r="Y843" s="208"/>
      <c r="Z843" s="208"/>
      <c r="AA843" s="208"/>
      <c r="AB843" s="208"/>
      <c r="AC843" s="208"/>
      <c r="AD843" s="208"/>
      <c r="AE843" s="208"/>
      <c r="AF843" s="208"/>
      <c r="AG843" s="208"/>
      <c r="AH843" s="208"/>
      <c r="AI843" s="208"/>
      <c r="AJ843" s="208"/>
      <c r="AK843" s="208"/>
      <c r="AL843" s="208"/>
      <c r="AM843" s="208"/>
      <c r="AN843" s="208"/>
      <c r="AO843" s="208"/>
      <c r="AP843" s="208"/>
      <c r="AQ843" s="208"/>
      <c r="AR843" s="208"/>
      <c r="AS843" s="208"/>
      <c r="AT843" s="208"/>
      <c r="AU843" s="208"/>
      <c r="AV843" s="208"/>
      <c r="AW843" s="208"/>
      <c r="AX843" s="208"/>
      <c r="AY843" s="208"/>
      <c r="AZ843" s="209"/>
      <c r="BA843" s="208"/>
      <c r="BB843" s="208"/>
      <c r="BC843" s="208"/>
      <c r="BD843" s="210"/>
      <c r="BE843" s="208"/>
      <c r="BF843" s="208"/>
      <c r="BG843" s="208"/>
      <c r="BH843" s="208"/>
      <c r="BI843" s="208"/>
      <c r="BJ843" s="208"/>
      <c r="BK843" s="208"/>
      <c r="BL843" s="208"/>
      <c r="BM843" s="208"/>
      <c r="BN843" s="208"/>
      <c r="BO843" s="208"/>
      <c r="BP843" s="208"/>
      <c r="BQ843" s="208"/>
      <c r="BR843" s="208"/>
      <c r="BS843" s="208"/>
      <c r="BT843" s="208"/>
      <c r="BU843" s="208"/>
      <c r="BV843" s="208"/>
      <c r="BW843" s="208"/>
      <c r="BX843" s="208"/>
      <c r="BY843" s="208"/>
    </row>
    <row r="844" spans="1:77">
      <c r="A844" s="227"/>
      <c r="B844" s="208"/>
      <c r="C844" s="248"/>
      <c r="D844" s="248"/>
      <c r="E844" s="208"/>
      <c r="F844" s="208"/>
      <c r="G844" s="208"/>
      <c r="H844" s="208"/>
      <c r="I844" s="208"/>
      <c r="J844" s="208"/>
      <c r="K844" s="208"/>
      <c r="L844" s="208"/>
      <c r="M844" s="208"/>
      <c r="N844" s="208"/>
      <c r="O844" s="208"/>
      <c r="P844" s="208"/>
      <c r="Q844" s="208"/>
      <c r="R844" s="208"/>
      <c r="S844" s="208"/>
      <c r="T844" s="208"/>
      <c r="U844" s="208"/>
      <c r="V844" s="208"/>
      <c r="W844" s="208"/>
      <c r="X844" s="208"/>
      <c r="Y844" s="208"/>
      <c r="Z844" s="208"/>
      <c r="AA844" s="208"/>
      <c r="AB844" s="208"/>
      <c r="AC844" s="208"/>
      <c r="AD844" s="208"/>
      <c r="AE844" s="208"/>
      <c r="AF844" s="208"/>
      <c r="AG844" s="208"/>
      <c r="AH844" s="208"/>
      <c r="AI844" s="208"/>
      <c r="AJ844" s="208"/>
      <c r="AK844" s="208"/>
      <c r="AL844" s="208"/>
      <c r="AM844" s="208"/>
      <c r="AN844" s="208"/>
      <c r="AO844" s="208"/>
      <c r="AP844" s="208"/>
      <c r="AQ844" s="208"/>
      <c r="AR844" s="208"/>
      <c r="AS844" s="208"/>
      <c r="AT844" s="208"/>
      <c r="AU844" s="208"/>
      <c r="AV844" s="208"/>
      <c r="AW844" s="208"/>
      <c r="AX844" s="208"/>
      <c r="AY844" s="208"/>
      <c r="AZ844" s="209"/>
      <c r="BA844" s="208"/>
      <c r="BB844" s="208"/>
      <c r="BC844" s="208"/>
      <c r="BD844" s="210"/>
      <c r="BE844" s="208"/>
      <c r="BF844" s="208"/>
      <c r="BG844" s="208"/>
      <c r="BH844" s="208"/>
      <c r="BI844" s="208"/>
      <c r="BJ844" s="208"/>
      <c r="BK844" s="208"/>
      <c r="BL844" s="208"/>
      <c r="BM844" s="208"/>
      <c r="BN844" s="208"/>
      <c r="BO844" s="208"/>
      <c r="BP844" s="208"/>
      <c r="BQ844" s="208"/>
      <c r="BR844" s="208"/>
      <c r="BS844" s="208"/>
      <c r="BT844" s="208"/>
      <c r="BU844" s="208"/>
      <c r="BV844" s="208"/>
      <c r="BW844" s="208"/>
      <c r="BX844" s="208"/>
      <c r="BY844" s="208"/>
    </row>
    <row r="845" spans="1:77">
      <c r="A845" s="227"/>
      <c r="B845" s="208"/>
      <c r="C845" s="248"/>
      <c r="D845" s="248"/>
      <c r="E845" s="208"/>
      <c r="F845" s="208"/>
      <c r="G845" s="208"/>
      <c r="H845" s="208"/>
      <c r="I845" s="208"/>
      <c r="J845" s="208"/>
      <c r="K845" s="208"/>
      <c r="L845" s="208"/>
      <c r="M845" s="208"/>
      <c r="N845" s="208"/>
      <c r="O845" s="208"/>
      <c r="P845" s="208"/>
      <c r="Q845" s="208"/>
      <c r="R845" s="208"/>
      <c r="S845" s="208"/>
      <c r="T845" s="208"/>
      <c r="U845" s="208"/>
      <c r="V845" s="208"/>
      <c r="W845" s="208"/>
      <c r="X845" s="208"/>
      <c r="Y845" s="208"/>
      <c r="Z845" s="208"/>
      <c r="AA845" s="208"/>
      <c r="AB845" s="208"/>
      <c r="AC845" s="208"/>
      <c r="AD845" s="208"/>
      <c r="AE845" s="208"/>
      <c r="AF845" s="208"/>
      <c r="AG845" s="208"/>
      <c r="AH845" s="208"/>
      <c r="AI845" s="208"/>
      <c r="AJ845" s="208"/>
      <c r="AK845" s="208"/>
      <c r="AL845" s="208"/>
      <c r="AM845" s="208"/>
      <c r="AN845" s="208"/>
      <c r="AO845" s="208"/>
      <c r="AP845" s="208"/>
      <c r="AQ845" s="208"/>
      <c r="AR845" s="208"/>
      <c r="AS845" s="208"/>
      <c r="AT845" s="208"/>
      <c r="AU845" s="208"/>
      <c r="AV845" s="208"/>
      <c r="AW845" s="208"/>
      <c r="AX845" s="208"/>
      <c r="AY845" s="208"/>
      <c r="AZ845" s="209"/>
      <c r="BA845" s="208"/>
      <c r="BB845" s="208"/>
      <c r="BC845" s="208"/>
      <c r="BD845" s="210"/>
      <c r="BE845" s="208"/>
      <c r="BF845" s="208"/>
      <c r="BG845" s="208"/>
      <c r="BH845" s="208"/>
      <c r="BI845" s="208"/>
      <c r="BJ845" s="208"/>
      <c r="BK845" s="208"/>
      <c r="BL845" s="208"/>
      <c r="BM845" s="208"/>
      <c r="BN845" s="208"/>
      <c r="BO845" s="208"/>
      <c r="BP845" s="208"/>
      <c r="BQ845" s="208"/>
      <c r="BR845" s="208"/>
      <c r="BS845" s="208"/>
      <c r="BT845" s="208"/>
      <c r="BU845" s="208"/>
      <c r="BV845" s="208"/>
      <c r="BW845" s="208"/>
      <c r="BX845" s="208"/>
      <c r="BY845" s="208"/>
    </row>
    <row r="846" spans="1:77">
      <c r="A846" s="227"/>
      <c r="B846" s="208"/>
      <c r="C846" s="248"/>
      <c r="D846" s="248"/>
      <c r="E846" s="208"/>
      <c r="F846" s="208"/>
      <c r="G846" s="208"/>
      <c r="H846" s="208"/>
      <c r="I846" s="208"/>
      <c r="J846" s="208"/>
      <c r="K846" s="208"/>
      <c r="L846" s="208"/>
      <c r="M846" s="208"/>
      <c r="N846" s="208"/>
      <c r="O846" s="208"/>
      <c r="P846" s="208"/>
      <c r="Q846" s="208"/>
      <c r="R846" s="208"/>
      <c r="S846" s="208"/>
      <c r="T846" s="208"/>
      <c r="U846" s="208"/>
      <c r="V846" s="208"/>
      <c r="W846" s="208"/>
      <c r="X846" s="208"/>
      <c r="Y846" s="208"/>
      <c r="Z846" s="208"/>
      <c r="AA846" s="208"/>
      <c r="AB846" s="208"/>
      <c r="AC846" s="208"/>
      <c r="AD846" s="208"/>
      <c r="AE846" s="208"/>
      <c r="AF846" s="208"/>
      <c r="AG846" s="208"/>
      <c r="AH846" s="208"/>
      <c r="AI846" s="208"/>
      <c r="AJ846" s="208"/>
      <c r="AK846" s="208"/>
      <c r="AL846" s="208"/>
      <c r="AM846" s="208"/>
      <c r="AN846" s="208"/>
      <c r="AO846" s="208"/>
      <c r="AP846" s="208"/>
      <c r="AQ846" s="208"/>
      <c r="AR846" s="208"/>
      <c r="AS846" s="208"/>
      <c r="AT846" s="208"/>
      <c r="AU846" s="208"/>
      <c r="AV846" s="208"/>
      <c r="AW846" s="208"/>
      <c r="AX846" s="208"/>
      <c r="AY846" s="208"/>
      <c r="AZ846" s="209"/>
      <c r="BA846" s="208"/>
      <c r="BB846" s="208"/>
      <c r="BC846" s="208"/>
      <c r="BD846" s="210"/>
      <c r="BE846" s="208"/>
      <c r="BF846" s="208"/>
      <c r="BG846" s="208"/>
      <c r="BH846" s="208"/>
      <c r="BI846" s="208"/>
      <c r="BJ846" s="208"/>
      <c r="BK846" s="208"/>
      <c r="BL846" s="208"/>
      <c r="BM846" s="208"/>
      <c r="BN846" s="208"/>
      <c r="BO846" s="208"/>
      <c r="BP846" s="208"/>
      <c r="BQ846" s="208"/>
      <c r="BR846" s="208"/>
      <c r="BS846" s="208"/>
      <c r="BT846" s="208"/>
      <c r="BU846" s="208"/>
      <c r="BV846" s="208"/>
      <c r="BW846" s="208"/>
      <c r="BX846" s="208"/>
      <c r="BY846" s="208"/>
    </row>
    <row r="847" spans="1:77">
      <c r="A847" s="227"/>
      <c r="B847" s="208"/>
      <c r="C847" s="248"/>
      <c r="D847" s="248"/>
      <c r="E847" s="208"/>
      <c r="F847" s="208"/>
      <c r="G847" s="208"/>
      <c r="H847" s="208"/>
      <c r="I847" s="208"/>
      <c r="J847" s="208"/>
      <c r="K847" s="208"/>
      <c r="L847" s="208"/>
      <c r="M847" s="208"/>
      <c r="N847" s="208"/>
      <c r="O847" s="208"/>
      <c r="P847" s="208"/>
      <c r="Q847" s="208"/>
      <c r="R847" s="208"/>
      <c r="S847" s="208"/>
      <c r="T847" s="208"/>
      <c r="U847" s="208"/>
      <c r="V847" s="208"/>
      <c r="W847" s="208"/>
      <c r="X847" s="208"/>
      <c r="Y847" s="208"/>
      <c r="Z847" s="208"/>
      <c r="AA847" s="208"/>
      <c r="AB847" s="208"/>
      <c r="AC847" s="208"/>
      <c r="AD847" s="208"/>
      <c r="AE847" s="208"/>
      <c r="AF847" s="208"/>
      <c r="AG847" s="208"/>
      <c r="AH847" s="208"/>
      <c r="AI847" s="208"/>
      <c r="AJ847" s="208"/>
      <c r="AK847" s="208"/>
      <c r="AL847" s="208"/>
      <c r="AM847" s="208"/>
      <c r="AN847" s="208"/>
      <c r="AO847" s="208"/>
      <c r="AP847" s="208"/>
      <c r="AQ847" s="208"/>
      <c r="AR847" s="208"/>
      <c r="AS847" s="208"/>
      <c r="AT847" s="208"/>
      <c r="AU847" s="208"/>
      <c r="AV847" s="208"/>
      <c r="AW847" s="208"/>
      <c r="AX847" s="208"/>
      <c r="AY847" s="208"/>
      <c r="AZ847" s="209"/>
      <c r="BA847" s="208"/>
      <c r="BB847" s="208"/>
      <c r="BC847" s="208"/>
      <c r="BD847" s="210"/>
      <c r="BE847" s="208"/>
      <c r="BF847" s="208"/>
      <c r="BG847" s="208"/>
      <c r="BH847" s="208"/>
      <c r="BI847" s="208"/>
      <c r="BJ847" s="208"/>
      <c r="BK847" s="208"/>
      <c r="BL847" s="208"/>
      <c r="BM847" s="208"/>
      <c r="BN847" s="208"/>
      <c r="BO847" s="208"/>
      <c r="BP847" s="208"/>
      <c r="BQ847" s="208"/>
      <c r="BR847" s="208"/>
      <c r="BS847" s="208"/>
      <c r="BT847" s="208"/>
      <c r="BU847" s="208"/>
      <c r="BV847" s="208"/>
      <c r="BW847" s="208"/>
      <c r="BX847" s="208"/>
      <c r="BY847" s="208"/>
    </row>
    <row r="848" spans="1:77">
      <c r="A848" s="227"/>
      <c r="B848" s="208"/>
      <c r="C848" s="248"/>
      <c r="D848" s="248"/>
      <c r="E848" s="208"/>
      <c r="F848" s="208"/>
      <c r="G848" s="208"/>
      <c r="H848" s="208"/>
      <c r="I848" s="208"/>
      <c r="J848" s="208"/>
      <c r="K848" s="208"/>
      <c r="L848" s="208"/>
      <c r="M848" s="208"/>
      <c r="N848" s="208"/>
      <c r="O848" s="208"/>
      <c r="P848" s="208"/>
      <c r="Q848" s="208"/>
      <c r="R848" s="208"/>
      <c r="S848" s="208"/>
      <c r="T848" s="208"/>
      <c r="U848" s="208"/>
      <c r="V848" s="208"/>
      <c r="W848" s="208"/>
      <c r="X848" s="208"/>
      <c r="Y848" s="208"/>
      <c r="Z848" s="208"/>
      <c r="AA848" s="208"/>
      <c r="AB848" s="208"/>
      <c r="AC848" s="208"/>
      <c r="AD848" s="208"/>
      <c r="AE848" s="208"/>
      <c r="AF848" s="208"/>
      <c r="AG848" s="208"/>
      <c r="AH848" s="208"/>
      <c r="AI848" s="208"/>
      <c r="AJ848" s="208"/>
      <c r="AK848" s="208"/>
      <c r="AL848" s="208"/>
      <c r="AM848" s="208"/>
      <c r="AN848" s="208"/>
      <c r="AO848" s="208"/>
      <c r="AP848" s="208"/>
      <c r="AQ848" s="208"/>
      <c r="AR848" s="208"/>
      <c r="AS848" s="208"/>
      <c r="AT848" s="208"/>
      <c r="AU848" s="208"/>
      <c r="AV848" s="208"/>
      <c r="AW848" s="208"/>
      <c r="AX848" s="208"/>
      <c r="AY848" s="208"/>
      <c r="AZ848" s="209"/>
      <c r="BA848" s="208"/>
      <c r="BB848" s="208"/>
      <c r="BC848" s="208"/>
      <c r="BD848" s="210"/>
      <c r="BE848" s="208"/>
      <c r="BF848" s="208"/>
      <c r="BG848" s="208"/>
      <c r="BH848" s="208"/>
      <c r="BI848" s="208"/>
      <c r="BJ848" s="208"/>
      <c r="BK848" s="208"/>
      <c r="BL848" s="208"/>
      <c r="BM848" s="208"/>
      <c r="BN848" s="208"/>
      <c r="BO848" s="208"/>
      <c r="BP848" s="208"/>
      <c r="BQ848" s="208"/>
      <c r="BR848" s="208"/>
      <c r="BS848" s="208"/>
      <c r="BT848" s="208"/>
      <c r="BU848" s="208"/>
      <c r="BV848" s="208"/>
      <c r="BW848" s="208"/>
      <c r="BX848" s="208"/>
      <c r="BY848" s="208"/>
    </row>
    <row r="849" spans="1:77">
      <c r="A849" s="227"/>
      <c r="B849" s="208"/>
      <c r="C849" s="248"/>
      <c r="D849" s="248"/>
      <c r="E849" s="208"/>
      <c r="F849" s="208"/>
      <c r="G849" s="208"/>
      <c r="H849" s="208"/>
      <c r="I849" s="208"/>
      <c r="J849" s="208"/>
      <c r="K849" s="208"/>
      <c r="L849" s="208"/>
      <c r="M849" s="208"/>
      <c r="N849" s="208"/>
      <c r="O849" s="208"/>
      <c r="P849" s="208"/>
      <c r="Q849" s="208"/>
      <c r="R849" s="208"/>
      <c r="S849" s="208"/>
      <c r="T849" s="208"/>
      <c r="U849" s="208"/>
      <c r="V849" s="208"/>
      <c r="W849" s="208"/>
      <c r="X849" s="208"/>
      <c r="Y849" s="208"/>
      <c r="Z849" s="208"/>
      <c r="AA849" s="208"/>
      <c r="AB849" s="208"/>
      <c r="AC849" s="208"/>
      <c r="AD849" s="208"/>
      <c r="AE849" s="208"/>
      <c r="AF849" s="208"/>
      <c r="AG849" s="208"/>
      <c r="AH849" s="208"/>
      <c r="AI849" s="208"/>
      <c r="AJ849" s="208"/>
      <c r="AK849" s="208"/>
      <c r="AL849" s="208"/>
      <c r="AM849" s="208"/>
      <c r="AN849" s="208"/>
      <c r="AO849" s="208"/>
      <c r="AP849" s="208"/>
      <c r="AQ849" s="208"/>
      <c r="AR849" s="208"/>
      <c r="AS849" s="208"/>
      <c r="AT849" s="208"/>
      <c r="AU849" s="208"/>
      <c r="AV849" s="208"/>
      <c r="AW849" s="208"/>
      <c r="AX849" s="208"/>
      <c r="AY849" s="208"/>
      <c r="AZ849" s="209"/>
      <c r="BA849" s="208"/>
      <c r="BB849" s="208"/>
      <c r="BC849" s="208"/>
      <c r="BD849" s="210"/>
      <c r="BE849" s="208"/>
      <c r="BF849" s="208"/>
      <c r="BG849" s="208"/>
      <c r="BH849" s="208"/>
      <c r="BI849" s="208"/>
      <c r="BJ849" s="208"/>
      <c r="BK849" s="208"/>
      <c r="BL849" s="208"/>
      <c r="BM849" s="208"/>
      <c r="BN849" s="208"/>
      <c r="BO849" s="208"/>
      <c r="BP849" s="208"/>
      <c r="BQ849" s="208"/>
      <c r="BR849" s="208"/>
      <c r="BS849" s="208"/>
      <c r="BT849" s="208"/>
      <c r="BU849" s="208"/>
      <c r="BV849" s="208"/>
      <c r="BW849" s="208"/>
      <c r="BX849" s="208"/>
      <c r="BY849" s="208"/>
    </row>
    <row r="850" spans="1:77">
      <c r="A850" s="227"/>
      <c r="B850" s="208"/>
      <c r="C850" s="248"/>
      <c r="D850" s="248"/>
      <c r="E850" s="208"/>
      <c r="F850" s="208"/>
      <c r="G850" s="208"/>
      <c r="H850" s="208"/>
      <c r="I850" s="208"/>
      <c r="J850" s="208"/>
      <c r="K850" s="208"/>
      <c r="L850" s="208"/>
      <c r="M850" s="208"/>
      <c r="N850" s="208"/>
      <c r="O850" s="208"/>
      <c r="P850" s="208"/>
      <c r="Q850" s="208"/>
      <c r="R850" s="208"/>
      <c r="S850" s="208"/>
      <c r="T850" s="208"/>
      <c r="U850" s="208"/>
      <c r="V850" s="208"/>
      <c r="W850" s="208"/>
      <c r="X850" s="208"/>
      <c r="Y850" s="208"/>
      <c r="Z850" s="208"/>
      <c r="AA850" s="208"/>
      <c r="AB850" s="208"/>
      <c r="AC850" s="208"/>
      <c r="AD850" s="208"/>
      <c r="AE850" s="208"/>
      <c r="AF850" s="208"/>
      <c r="AG850" s="208"/>
      <c r="AH850" s="208"/>
      <c r="AI850" s="208"/>
      <c r="AJ850" s="208"/>
      <c r="AK850" s="208"/>
      <c r="AL850" s="208"/>
      <c r="AM850" s="208"/>
      <c r="AN850" s="208"/>
      <c r="AO850" s="208"/>
      <c r="AP850" s="208"/>
      <c r="AQ850" s="208"/>
      <c r="AR850" s="208"/>
      <c r="AS850" s="208"/>
      <c r="AT850" s="208"/>
      <c r="AU850" s="208"/>
      <c r="AV850" s="208"/>
      <c r="AW850" s="208"/>
      <c r="AX850" s="208"/>
      <c r="AY850" s="208"/>
      <c r="AZ850" s="209"/>
      <c r="BA850" s="208"/>
      <c r="BB850" s="208"/>
      <c r="BC850" s="208"/>
      <c r="BD850" s="210"/>
      <c r="BE850" s="208"/>
      <c r="BF850" s="208"/>
      <c r="BG850" s="208"/>
      <c r="BH850" s="208"/>
      <c r="BI850" s="208"/>
      <c r="BJ850" s="208"/>
      <c r="BK850" s="208"/>
      <c r="BL850" s="208"/>
      <c r="BM850" s="208"/>
      <c r="BN850" s="208"/>
      <c r="BO850" s="208"/>
      <c r="BP850" s="208"/>
      <c r="BQ850" s="208"/>
      <c r="BR850" s="208"/>
      <c r="BS850" s="208"/>
      <c r="BT850" s="208"/>
      <c r="BU850" s="208"/>
      <c r="BV850" s="208"/>
      <c r="BW850" s="208"/>
      <c r="BX850" s="208"/>
      <c r="BY850" s="208"/>
    </row>
    <row r="851" spans="1:77">
      <c r="A851" s="227"/>
      <c r="B851" s="208"/>
      <c r="C851" s="248"/>
      <c r="D851" s="248"/>
      <c r="E851" s="208"/>
      <c r="F851" s="208"/>
      <c r="G851" s="208"/>
      <c r="H851" s="208"/>
      <c r="I851" s="208"/>
      <c r="J851" s="208"/>
      <c r="K851" s="208"/>
      <c r="L851" s="208"/>
      <c r="M851" s="208"/>
      <c r="N851" s="208"/>
      <c r="O851" s="208"/>
      <c r="P851" s="208"/>
      <c r="Q851" s="208"/>
      <c r="R851" s="208"/>
      <c r="S851" s="208"/>
      <c r="T851" s="208"/>
      <c r="U851" s="208"/>
      <c r="V851" s="208"/>
      <c r="W851" s="208"/>
      <c r="X851" s="208"/>
      <c r="Y851" s="208"/>
      <c r="Z851" s="208"/>
      <c r="AA851" s="208"/>
      <c r="AB851" s="208"/>
      <c r="AC851" s="208"/>
      <c r="AD851" s="208"/>
      <c r="AE851" s="208"/>
      <c r="AF851" s="208"/>
      <c r="AG851" s="208"/>
      <c r="AH851" s="208"/>
      <c r="AI851" s="208"/>
      <c r="AJ851" s="208"/>
      <c r="AK851" s="208"/>
      <c r="AL851" s="208"/>
      <c r="AM851" s="208"/>
      <c r="AN851" s="208"/>
      <c r="AO851" s="208"/>
      <c r="AP851" s="208"/>
      <c r="AQ851" s="208"/>
      <c r="AR851" s="208"/>
      <c r="AS851" s="208"/>
      <c r="AT851" s="208"/>
      <c r="AU851" s="208"/>
      <c r="AV851" s="208"/>
      <c r="AW851" s="208"/>
      <c r="AX851" s="208"/>
      <c r="AY851" s="208"/>
      <c r="AZ851" s="209"/>
      <c r="BA851" s="208"/>
      <c r="BB851" s="208"/>
      <c r="BC851" s="208"/>
      <c r="BD851" s="210"/>
      <c r="BE851" s="208"/>
      <c r="BF851" s="208"/>
      <c r="BG851" s="208"/>
      <c r="BH851" s="208"/>
      <c r="BI851" s="208"/>
      <c r="BJ851" s="208"/>
      <c r="BK851" s="208"/>
      <c r="BL851" s="208"/>
      <c r="BM851" s="208"/>
      <c r="BN851" s="208"/>
      <c r="BO851" s="208"/>
      <c r="BP851" s="208"/>
      <c r="BQ851" s="208"/>
      <c r="BR851" s="208"/>
      <c r="BS851" s="208"/>
      <c r="BT851" s="208"/>
      <c r="BU851" s="208"/>
      <c r="BV851" s="208"/>
      <c r="BW851" s="208"/>
      <c r="BX851" s="208"/>
      <c r="BY851" s="208"/>
    </row>
    <row r="852" spans="1:77">
      <c r="A852" s="227"/>
      <c r="B852" s="208"/>
      <c r="C852" s="248"/>
      <c r="D852" s="248"/>
      <c r="E852" s="208"/>
      <c r="F852" s="208"/>
      <c r="G852" s="208"/>
      <c r="H852" s="208"/>
      <c r="I852" s="208"/>
      <c r="J852" s="208"/>
      <c r="K852" s="208"/>
      <c r="L852" s="208"/>
      <c r="M852" s="208"/>
      <c r="N852" s="208"/>
      <c r="O852" s="208"/>
      <c r="P852" s="208"/>
      <c r="Q852" s="208"/>
      <c r="R852" s="208"/>
      <c r="S852" s="208"/>
      <c r="T852" s="208"/>
      <c r="U852" s="208"/>
      <c r="V852" s="208"/>
      <c r="W852" s="208"/>
      <c r="X852" s="208"/>
      <c r="Y852" s="208"/>
      <c r="Z852" s="208"/>
      <c r="AA852" s="208"/>
      <c r="AB852" s="208"/>
      <c r="AC852" s="208"/>
      <c r="AD852" s="208"/>
      <c r="AE852" s="208"/>
      <c r="AF852" s="208"/>
      <c r="AG852" s="208"/>
      <c r="AH852" s="208"/>
      <c r="AI852" s="208"/>
      <c r="AJ852" s="208"/>
      <c r="AK852" s="208"/>
      <c r="AL852" s="208"/>
      <c r="AM852" s="208"/>
      <c r="AN852" s="208"/>
      <c r="AO852" s="208"/>
      <c r="AP852" s="208"/>
      <c r="AQ852" s="208"/>
      <c r="AR852" s="208"/>
      <c r="AS852" s="208"/>
      <c r="AT852" s="208"/>
      <c r="AU852" s="208"/>
      <c r="AV852" s="208"/>
      <c r="AW852" s="208"/>
      <c r="AX852" s="208"/>
      <c r="AY852" s="208"/>
      <c r="AZ852" s="209"/>
      <c r="BA852" s="208"/>
      <c r="BB852" s="208"/>
      <c r="BC852" s="208"/>
      <c r="BD852" s="210"/>
      <c r="BE852" s="208"/>
      <c r="BF852" s="208"/>
      <c r="BG852" s="208"/>
      <c r="BH852" s="208"/>
      <c r="BI852" s="208"/>
      <c r="BJ852" s="208"/>
      <c r="BK852" s="208"/>
      <c r="BL852" s="208"/>
      <c r="BM852" s="208"/>
      <c r="BN852" s="208"/>
      <c r="BO852" s="208"/>
      <c r="BP852" s="208"/>
      <c r="BQ852" s="208"/>
      <c r="BR852" s="208"/>
      <c r="BS852" s="208"/>
      <c r="BT852" s="208"/>
      <c r="BU852" s="208"/>
      <c r="BV852" s="208"/>
      <c r="BW852" s="208"/>
      <c r="BX852" s="208"/>
      <c r="BY852" s="208"/>
    </row>
    <row r="853" spans="1:77">
      <c r="A853" s="227"/>
      <c r="B853" s="208"/>
      <c r="C853" s="248"/>
      <c r="D853" s="248"/>
      <c r="E853" s="208"/>
      <c r="F853" s="208"/>
      <c r="G853" s="208"/>
      <c r="H853" s="208"/>
      <c r="I853" s="208"/>
      <c r="J853" s="208"/>
      <c r="K853" s="208"/>
      <c r="L853" s="208"/>
      <c r="M853" s="208"/>
      <c r="N853" s="208"/>
      <c r="O853" s="208"/>
      <c r="P853" s="208"/>
      <c r="Q853" s="208"/>
      <c r="R853" s="208"/>
      <c r="S853" s="208"/>
      <c r="T853" s="208"/>
      <c r="U853" s="208"/>
      <c r="V853" s="208"/>
      <c r="W853" s="208"/>
      <c r="X853" s="208"/>
      <c r="Y853" s="208"/>
      <c r="Z853" s="208"/>
      <c r="AA853" s="208"/>
      <c r="AB853" s="208"/>
      <c r="AC853" s="208"/>
      <c r="AD853" s="208"/>
      <c r="AE853" s="208"/>
      <c r="AF853" s="208"/>
      <c r="AG853" s="208"/>
      <c r="AH853" s="208"/>
      <c r="AI853" s="208"/>
      <c r="AJ853" s="208"/>
      <c r="AK853" s="208"/>
      <c r="AL853" s="208"/>
      <c r="AM853" s="208"/>
      <c r="AN853" s="208"/>
      <c r="AO853" s="208"/>
      <c r="AP853" s="208"/>
      <c r="AQ853" s="208"/>
      <c r="AR853" s="208"/>
      <c r="AS853" s="208"/>
      <c r="AT853" s="208"/>
      <c r="AU853" s="208"/>
      <c r="AV853" s="208"/>
      <c r="AW853" s="208"/>
      <c r="AX853" s="208"/>
      <c r="AY853" s="208"/>
      <c r="AZ853" s="209"/>
      <c r="BA853" s="208"/>
      <c r="BB853" s="208"/>
      <c r="BC853" s="208"/>
      <c r="BD853" s="210"/>
      <c r="BE853" s="208"/>
      <c r="BF853" s="208"/>
      <c r="BG853" s="208"/>
      <c r="BH853" s="208"/>
      <c r="BI853" s="208"/>
      <c r="BJ853" s="208"/>
      <c r="BK853" s="208"/>
      <c r="BL853" s="208"/>
      <c r="BM853" s="208"/>
      <c r="BN853" s="208"/>
      <c r="BO853" s="208"/>
      <c r="BP853" s="208"/>
      <c r="BQ853" s="208"/>
      <c r="BR853" s="208"/>
      <c r="BS853" s="208"/>
      <c r="BT853" s="208"/>
      <c r="BU853" s="208"/>
      <c r="BV853" s="208"/>
      <c r="BW853" s="208"/>
      <c r="BX853" s="208"/>
      <c r="BY853" s="208"/>
    </row>
    <row r="854" spans="1:77">
      <c r="A854" s="227"/>
      <c r="B854" s="208"/>
      <c r="C854" s="248"/>
      <c r="D854" s="248"/>
      <c r="E854" s="208"/>
      <c r="F854" s="208"/>
      <c r="G854" s="208"/>
      <c r="H854" s="208"/>
      <c r="I854" s="208"/>
      <c r="J854" s="208"/>
      <c r="K854" s="208"/>
      <c r="L854" s="208"/>
      <c r="M854" s="208"/>
      <c r="N854" s="208"/>
      <c r="O854" s="208"/>
      <c r="P854" s="208"/>
      <c r="Q854" s="208"/>
      <c r="R854" s="208"/>
      <c r="S854" s="208"/>
      <c r="T854" s="208"/>
      <c r="U854" s="208"/>
      <c r="V854" s="208"/>
      <c r="W854" s="208"/>
      <c r="X854" s="208"/>
      <c r="Y854" s="208"/>
      <c r="Z854" s="208"/>
      <c r="AA854" s="208"/>
      <c r="AB854" s="208"/>
      <c r="AC854" s="208"/>
      <c r="AD854" s="208"/>
      <c r="AE854" s="208"/>
      <c r="AF854" s="208"/>
      <c r="AG854" s="208"/>
      <c r="AH854" s="208"/>
      <c r="AI854" s="208"/>
      <c r="AJ854" s="208"/>
      <c r="AK854" s="208"/>
      <c r="AL854" s="208"/>
      <c r="AM854" s="208"/>
      <c r="AN854" s="208"/>
      <c r="AO854" s="208"/>
      <c r="AP854" s="208"/>
      <c r="AQ854" s="208"/>
      <c r="AR854" s="208"/>
      <c r="AS854" s="208"/>
      <c r="AT854" s="208"/>
      <c r="AU854" s="208"/>
      <c r="AV854" s="208"/>
      <c r="AW854" s="208"/>
      <c r="AX854" s="208"/>
      <c r="AY854" s="208"/>
      <c r="AZ854" s="209"/>
      <c r="BA854" s="208"/>
      <c r="BB854" s="208"/>
      <c r="BC854" s="208"/>
      <c r="BD854" s="210"/>
      <c r="BE854" s="208"/>
      <c r="BF854" s="208"/>
      <c r="BG854" s="208"/>
      <c r="BH854" s="208"/>
      <c r="BI854" s="208"/>
      <c r="BJ854" s="208"/>
      <c r="BK854" s="208"/>
      <c r="BL854" s="208"/>
      <c r="BM854" s="208"/>
      <c r="BN854" s="208"/>
      <c r="BO854" s="208"/>
      <c r="BP854" s="208"/>
      <c r="BQ854" s="208"/>
      <c r="BR854" s="208"/>
      <c r="BS854" s="208"/>
      <c r="BT854" s="208"/>
      <c r="BU854" s="208"/>
      <c r="BV854" s="208"/>
      <c r="BW854" s="208"/>
      <c r="BX854" s="208"/>
      <c r="BY854" s="208"/>
    </row>
    <row r="855" spans="1:77">
      <c r="A855" s="227"/>
      <c r="B855" s="208"/>
      <c r="C855" s="248"/>
      <c r="D855" s="248"/>
      <c r="E855" s="208"/>
      <c r="F855" s="208"/>
      <c r="G855" s="208"/>
      <c r="H855" s="208"/>
      <c r="I855" s="208"/>
      <c r="J855" s="208"/>
      <c r="K855" s="208"/>
      <c r="L855" s="208"/>
      <c r="M855" s="208"/>
      <c r="N855" s="208"/>
      <c r="O855" s="208"/>
      <c r="P855" s="208"/>
      <c r="Q855" s="208"/>
      <c r="R855" s="208"/>
      <c r="S855" s="208"/>
      <c r="T855" s="208"/>
      <c r="U855" s="208"/>
      <c r="V855" s="208"/>
      <c r="W855" s="208"/>
      <c r="X855" s="208"/>
      <c r="Y855" s="208"/>
      <c r="Z855" s="208"/>
      <c r="AA855" s="208"/>
      <c r="AB855" s="208"/>
      <c r="AC855" s="208"/>
      <c r="AD855" s="208"/>
      <c r="AE855" s="208"/>
      <c r="AF855" s="208"/>
      <c r="AG855" s="208"/>
      <c r="AH855" s="208"/>
      <c r="AI855" s="208"/>
      <c r="AJ855" s="208"/>
      <c r="AK855" s="208"/>
      <c r="AL855" s="208"/>
      <c r="AM855" s="208"/>
      <c r="AN855" s="208"/>
      <c r="AO855" s="208"/>
      <c r="AP855" s="208"/>
      <c r="AQ855" s="208"/>
      <c r="AR855" s="208"/>
      <c r="AS855" s="208"/>
      <c r="AT855" s="208"/>
      <c r="AU855" s="208"/>
      <c r="AV855" s="208"/>
      <c r="AW855" s="208"/>
      <c r="AX855" s="208"/>
      <c r="AY855" s="208"/>
      <c r="AZ855" s="209"/>
      <c r="BA855" s="208"/>
      <c r="BB855" s="208"/>
      <c r="BC855" s="208"/>
      <c r="BD855" s="210"/>
      <c r="BE855" s="208"/>
      <c r="BF855" s="208"/>
      <c r="BG855" s="208"/>
      <c r="BH855" s="208"/>
      <c r="BI855" s="208"/>
      <c r="BJ855" s="208"/>
      <c r="BK855" s="208"/>
      <c r="BL855" s="208"/>
      <c r="BM855" s="208"/>
      <c r="BN855" s="208"/>
      <c r="BO855" s="208"/>
      <c r="BP855" s="208"/>
      <c r="BQ855" s="208"/>
      <c r="BR855" s="208"/>
      <c r="BS855" s="208"/>
      <c r="BT855" s="208"/>
      <c r="BU855" s="208"/>
      <c r="BV855" s="208"/>
      <c r="BW855" s="208"/>
      <c r="BX855" s="208"/>
      <c r="BY855" s="208"/>
    </row>
    <row r="856" spans="1:77">
      <c r="A856" s="227"/>
      <c r="B856" s="208"/>
      <c r="C856" s="248"/>
      <c r="D856" s="248"/>
      <c r="E856" s="208"/>
      <c r="F856" s="208"/>
      <c r="G856" s="208"/>
      <c r="H856" s="208"/>
      <c r="I856" s="208"/>
      <c r="J856" s="208"/>
      <c r="K856" s="208"/>
      <c r="L856" s="208"/>
      <c r="M856" s="208"/>
      <c r="N856" s="208"/>
      <c r="O856" s="208"/>
      <c r="P856" s="208"/>
      <c r="Q856" s="208"/>
      <c r="R856" s="208"/>
      <c r="S856" s="208"/>
      <c r="T856" s="208"/>
      <c r="U856" s="208"/>
      <c r="V856" s="208"/>
      <c r="W856" s="208"/>
      <c r="X856" s="208"/>
      <c r="Y856" s="208"/>
      <c r="Z856" s="208"/>
      <c r="AA856" s="208"/>
      <c r="AB856" s="208"/>
      <c r="AC856" s="208"/>
      <c r="AD856" s="208"/>
      <c r="AE856" s="208"/>
      <c r="AF856" s="208"/>
      <c r="AG856" s="208"/>
      <c r="AH856" s="208"/>
      <c r="AI856" s="208"/>
      <c r="AJ856" s="208"/>
      <c r="AK856" s="208"/>
      <c r="AL856" s="208"/>
      <c r="AM856" s="208"/>
      <c r="AN856" s="208"/>
      <c r="AO856" s="208"/>
      <c r="AP856" s="208"/>
      <c r="AQ856" s="208"/>
      <c r="AR856" s="208"/>
      <c r="AS856" s="208"/>
      <c r="AT856" s="208"/>
      <c r="AU856" s="208"/>
      <c r="AV856" s="208"/>
      <c r="AW856" s="208"/>
      <c r="AX856" s="208"/>
      <c r="AY856" s="208"/>
      <c r="AZ856" s="209"/>
      <c r="BA856" s="208"/>
      <c r="BB856" s="208"/>
      <c r="BC856" s="208"/>
      <c r="BD856" s="210"/>
      <c r="BE856" s="208"/>
      <c r="BF856" s="208"/>
      <c r="BG856" s="208"/>
      <c r="BH856" s="208"/>
      <c r="BI856" s="208"/>
      <c r="BJ856" s="208"/>
      <c r="BK856" s="208"/>
      <c r="BL856" s="208"/>
      <c r="BM856" s="208"/>
      <c r="BN856" s="208"/>
      <c r="BO856" s="208"/>
      <c r="BP856" s="208"/>
      <c r="BQ856" s="208"/>
      <c r="BR856" s="208"/>
      <c r="BS856" s="208"/>
      <c r="BT856" s="208"/>
      <c r="BU856" s="208"/>
      <c r="BV856" s="208"/>
      <c r="BW856" s="208"/>
      <c r="BX856" s="208"/>
      <c r="BY856" s="208"/>
    </row>
    <row r="857" spans="1:77">
      <c r="A857" s="227"/>
      <c r="B857" s="208"/>
      <c r="C857" s="248"/>
      <c r="D857" s="248"/>
      <c r="E857" s="208"/>
      <c r="F857" s="208"/>
      <c r="G857" s="208"/>
      <c r="H857" s="208"/>
      <c r="I857" s="208"/>
      <c r="J857" s="208"/>
      <c r="K857" s="208"/>
      <c r="L857" s="208"/>
      <c r="M857" s="208"/>
      <c r="N857" s="208"/>
      <c r="O857" s="208"/>
      <c r="P857" s="208"/>
      <c r="Q857" s="208"/>
      <c r="R857" s="208"/>
      <c r="S857" s="208"/>
      <c r="T857" s="208"/>
      <c r="U857" s="208"/>
      <c r="V857" s="208"/>
      <c r="W857" s="208"/>
      <c r="X857" s="208"/>
      <c r="Y857" s="208"/>
      <c r="Z857" s="208"/>
      <c r="AA857" s="208"/>
      <c r="AB857" s="208"/>
      <c r="AC857" s="208"/>
      <c r="AD857" s="208"/>
      <c r="AE857" s="208"/>
      <c r="AF857" s="208"/>
      <c r="AG857" s="208"/>
      <c r="AH857" s="208"/>
      <c r="AI857" s="208"/>
      <c r="AJ857" s="208"/>
      <c r="AK857" s="208"/>
      <c r="AL857" s="208"/>
      <c r="AM857" s="208"/>
      <c r="AN857" s="208"/>
      <c r="AO857" s="208"/>
      <c r="AP857" s="208"/>
      <c r="AQ857" s="208"/>
      <c r="AR857" s="208"/>
      <c r="AS857" s="208"/>
      <c r="AT857" s="208"/>
      <c r="AU857" s="208"/>
      <c r="AV857" s="208"/>
      <c r="AW857" s="208"/>
      <c r="AX857" s="208"/>
      <c r="AY857" s="208"/>
      <c r="AZ857" s="209"/>
      <c r="BA857" s="208"/>
      <c r="BB857" s="208"/>
      <c r="BC857" s="208"/>
      <c r="BD857" s="210"/>
      <c r="BE857" s="208"/>
      <c r="BF857" s="208"/>
      <c r="BG857" s="208"/>
      <c r="BH857" s="208"/>
      <c r="BI857" s="208"/>
      <c r="BJ857" s="208"/>
      <c r="BK857" s="208"/>
      <c r="BL857" s="208"/>
      <c r="BM857" s="208"/>
      <c r="BN857" s="208"/>
      <c r="BO857" s="208"/>
      <c r="BP857" s="208"/>
      <c r="BQ857" s="208"/>
      <c r="BR857" s="208"/>
      <c r="BS857" s="208"/>
      <c r="BT857" s="208"/>
      <c r="BU857" s="208"/>
      <c r="BV857" s="208"/>
      <c r="BW857" s="208"/>
      <c r="BX857" s="208"/>
      <c r="BY857" s="208"/>
    </row>
    <row r="858" spans="1:77">
      <c r="A858" s="227"/>
      <c r="B858" s="208"/>
      <c r="C858" s="248"/>
      <c r="D858" s="248"/>
      <c r="E858" s="208"/>
      <c r="F858" s="208"/>
      <c r="G858" s="208"/>
      <c r="H858" s="208"/>
      <c r="I858" s="208"/>
      <c r="J858" s="208"/>
      <c r="K858" s="208"/>
      <c r="L858" s="208"/>
      <c r="M858" s="208"/>
      <c r="N858" s="208"/>
      <c r="O858" s="208"/>
      <c r="P858" s="208"/>
      <c r="Q858" s="208"/>
      <c r="R858" s="208"/>
      <c r="S858" s="208"/>
      <c r="T858" s="208"/>
      <c r="U858" s="208"/>
      <c r="V858" s="208"/>
      <c r="W858" s="208"/>
      <c r="X858" s="208"/>
      <c r="Y858" s="208"/>
      <c r="Z858" s="208"/>
      <c r="AA858" s="208"/>
      <c r="AB858" s="208"/>
      <c r="AC858" s="208"/>
      <c r="AD858" s="208"/>
      <c r="AE858" s="208"/>
      <c r="AF858" s="208"/>
      <c r="AG858" s="208"/>
      <c r="AH858" s="208"/>
      <c r="AI858" s="208"/>
      <c r="AJ858" s="208"/>
      <c r="AK858" s="208"/>
      <c r="AL858" s="208"/>
      <c r="AM858" s="208"/>
      <c r="AN858" s="208"/>
      <c r="AO858" s="208"/>
      <c r="AP858" s="208"/>
      <c r="AQ858" s="208"/>
      <c r="AR858" s="208"/>
      <c r="AS858" s="208"/>
      <c r="AT858" s="208"/>
      <c r="AU858" s="208"/>
      <c r="AV858" s="208"/>
      <c r="AW858" s="208"/>
      <c r="AX858" s="208"/>
      <c r="AY858" s="208"/>
      <c r="AZ858" s="209"/>
      <c r="BA858" s="208"/>
      <c r="BB858" s="208"/>
      <c r="BC858" s="208"/>
      <c r="BD858" s="210"/>
      <c r="BE858" s="208"/>
      <c r="BF858" s="208"/>
      <c r="BG858" s="208"/>
      <c r="BH858" s="208"/>
      <c r="BI858" s="208"/>
      <c r="BJ858" s="208"/>
      <c r="BK858" s="208"/>
      <c r="BL858" s="208"/>
      <c r="BM858" s="208"/>
      <c r="BN858" s="208"/>
      <c r="BO858" s="208"/>
      <c r="BP858" s="208"/>
      <c r="BQ858" s="208"/>
      <c r="BR858" s="208"/>
      <c r="BS858" s="208"/>
      <c r="BT858" s="208"/>
      <c r="BU858" s="208"/>
      <c r="BV858" s="208"/>
      <c r="BW858" s="208"/>
      <c r="BX858" s="208"/>
      <c r="BY858" s="208"/>
    </row>
    <row r="859" spans="1:77">
      <c r="A859" s="227"/>
      <c r="B859" s="208"/>
      <c r="C859" s="248"/>
      <c r="D859" s="248"/>
      <c r="E859" s="208"/>
      <c r="F859" s="208"/>
      <c r="G859" s="208"/>
      <c r="H859" s="208"/>
      <c r="I859" s="208"/>
      <c r="J859" s="208"/>
      <c r="K859" s="208"/>
      <c r="L859" s="208"/>
      <c r="M859" s="208"/>
      <c r="N859" s="208"/>
      <c r="O859" s="208"/>
      <c r="P859" s="208"/>
      <c r="Q859" s="208"/>
      <c r="R859" s="208"/>
      <c r="S859" s="208"/>
      <c r="T859" s="208"/>
      <c r="U859" s="208"/>
      <c r="V859" s="208"/>
      <c r="W859" s="208"/>
      <c r="X859" s="208"/>
      <c r="Y859" s="208"/>
      <c r="Z859" s="208"/>
      <c r="AA859" s="208"/>
      <c r="AB859" s="208"/>
      <c r="AC859" s="208"/>
      <c r="AD859" s="208"/>
      <c r="AE859" s="208"/>
      <c r="AF859" s="208"/>
      <c r="AG859" s="208"/>
      <c r="AH859" s="208"/>
      <c r="AI859" s="208"/>
      <c r="AJ859" s="208"/>
      <c r="AK859" s="208"/>
      <c r="AL859" s="208"/>
      <c r="AM859" s="208"/>
      <c r="AN859" s="208"/>
      <c r="AO859" s="208"/>
      <c r="AP859" s="208"/>
      <c r="AQ859" s="208"/>
      <c r="AR859" s="208"/>
      <c r="AS859" s="208"/>
      <c r="AT859" s="208"/>
      <c r="AU859" s="208"/>
      <c r="AV859" s="208"/>
      <c r="AW859" s="208"/>
      <c r="AX859" s="208"/>
      <c r="AY859" s="208"/>
      <c r="AZ859" s="209"/>
      <c r="BA859" s="208"/>
      <c r="BB859" s="208"/>
      <c r="BC859" s="208"/>
      <c r="BD859" s="210"/>
      <c r="BE859" s="208"/>
      <c r="BF859" s="208"/>
      <c r="BG859" s="208"/>
      <c r="BH859" s="208"/>
      <c r="BI859" s="208"/>
      <c r="BJ859" s="208"/>
      <c r="BK859" s="208"/>
      <c r="BL859" s="208"/>
      <c r="BM859" s="208"/>
      <c r="BN859" s="208"/>
      <c r="BO859" s="208"/>
      <c r="BP859" s="208"/>
      <c r="BQ859" s="208"/>
      <c r="BR859" s="208"/>
      <c r="BS859" s="208"/>
      <c r="BT859" s="208"/>
      <c r="BU859" s="208"/>
      <c r="BV859" s="208"/>
      <c r="BW859" s="208"/>
      <c r="BX859" s="208"/>
      <c r="BY859" s="208"/>
    </row>
    <row r="860" spans="1:77">
      <c r="A860" s="227"/>
      <c r="B860" s="208"/>
      <c r="C860" s="248"/>
      <c r="D860" s="248"/>
      <c r="E860" s="208"/>
      <c r="F860" s="208"/>
      <c r="G860" s="208"/>
      <c r="H860" s="208"/>
      <c r="I860" s="208"/>
      <c r="J860" s="208"/>
      <c r="K860" s="208"/>
      <c r="L860" s="208"/>
      <c r="M860" s="208"/>
      <c r="N860" s="208"/>
      <c r="O860" s="208"/>
      <c r="P860" s="208"/>
      <c r="Q860" s="208"/>
      <c r="R860" s="208"/>
      <c r="S860" s="208"/>
      <c r="T860" s="208"/>
      <c r="U860" s="208"/>
      <c r="V860" s="208"/>
      <c r="W860" s="208"/>
      <c r="X860" s="208"/>
      <c r="Y860" s="208"/>
      <c r="Z860" s="208"/>
      <c r="AA860" s="208"/>
      <c r="AB860" s="208"/>
      <c r="AC860" s="208"/>
      <c r="AD860" s="208"/>
      <c r="AE860" s="208"/>
      <c r="AF860" s="208"/>
      <c r="AG860" s="208"/>
      <c r="AH860" s="208"/>
      <c r="AI860" s="208"/>
      <c r="AJ860" s="208"/>
      <c r="AK860" s="208"/>
      <c r="AL860" s="208"/>
      <c r="AM860" s="208"/>
      <c r="AN860" s="208"/>
      <c r="AO860" s="208"/>
      <c r="AP860" s="208"/>
      <c r="AQ860" s="208"/>
      <c r="AR860" s="208"/>
      <c r="AS860" s="208"/>
      <c r="AT860" s="208"/>
      <c r="AU860" s="208"/>
      <c r="AV860" s="208"/>
      <c r="AW860" s="208"/>
      <c r="AX860" s="208"/>
      <c r="AY860" s="208"/>
      <c r="AZ860" s="209"/>
      <c r="BA860" s="208"/>
      <c r="BB860" s="208"/>
      <c r="BC860" s="208"/>
      <c r="BD860" s="210"/>
      <c r="BE860" s="208"/>
      <c r="BF860" s="208"/>
      <c r="BG860" s="208"/>
      <c r="BH860" s="208"/>
      <c r="BI860" s="208"/>
      <c r="BJ860" s="208"/>
      <c r="BK860" s="208"/>
      <c r="BL860" s="208"/>
      <c r="BM860" s="208"/>
      <c r="BN860" s="208"/>
      <c r="BO860" s="208"/>
      <c r="BP860" s="208"/>
      <c r="BQ860" s="208"/>
      <c r="BR860" s="208"/>
      <c r="BS860" s="208"/>
      <c r="BT860" s="208"/>
      <c r="BU860" s="208"/>
      <c r="BV860" s="208"/>
      <c r="BW860" s="208"/>
      <c r="BX860" s="208"/>
      <c r="BY860" s="208"/>
    </row>
    <row r="861" spans="1:77">
      <c r="A861" s="227"/>
      <c r="B861" s="208"/>
      <c r="C861" s="248"/>
      <c r="D861" s="248"/>
      <c r="E861" s="208"/>
      <c r="F861" s="208"/>
      <c r="G861" s="208"/>
      <c r="H861" s="208"/>
      <c r="I861" s="208"/>
      <c r="J861" s="208"/>
      <c r="K861" s="208"/>
      <c r="L861" s="208"/>
      <c r="M861" s="208"/>
      <c r="N861" s="208"/>
      <c r="O861" s="208"/>
      <c r="P861" s="208"/>
      <c r="Q861" s="208"/>
      <c r="R861" s="208"/>
      <c r="S861" s="208"/>
      <c r="T861" s="208"/>
      <c r="U861" s="208"/>
      <c r="V861" s="208"/>
      <c r="W861" s="208"/>
      <c r="X861" s="208"/>
      <c r="Y861" s="208"/>
      <c r="Z861" s="208"/>
      <c r="AA861" s="208"/>
      <c r="AB861" s="208"/>
      <c r="AC861" s="208"/>
      <c r="AD861" s="208"/>
      <c r="AE861" s="208"/>
      <c r="AF861" s="208"/>
      <c r="AG861" s="208"/>
      <c r="AH861" s="208"/>
      <c r="AI861" s="208"/>
      <c r="AJ861" s="208"/>
      <c r="AK861" s="208"/>
      <c r="AL861" s="208"/>
      <c r="AM861" s="208"/>
      <c r="AN861" s="208"/>
      <c r="AO861" s="208"/>
      <c r="AP861" s="208"/>
      <c r="AQ861" s="208"/>
      <c r="AR861" s="208"/>
      <c r="AS861" s="208"/>
      <c r="AT861" s="208"/>
      <c r="AU861" s="208"/>
      <c r="AV861" s="208"/>
      <c r="AW861" s="208"/>
      <c r="AX861" s="208"/>
      <c r="AY861" s="208"/>
      <c r="AZ861" s="209"/>
      <c r="BA861" s="208"/>
      <c r="BB861" s="208"/>
      <c r="BC861" s="208"/>
      <c r="BD861" s="210"/>
      <c r="BE861" s="208"/>
      <c r="BF861" s="208"/>
      <c r="BG861" s="208"/>
      <c r="BH861" s="208"/>
      <c r="BI861" s="208"/>
      <c r="BJ861" s="208"/>
      <c r="BK861" s="208"/>
      <c r="BL861" s="208"/>
      <c r="BM861" s="208"/>
      <c r="BN861" s="208"/>
      <c r="BO861" s="208"/>
      <c r="BP861" s="208"/>
      <c r="BQ861" s="208"/>
      <c r="BR861" s="208"/>
      <c r="BS861" s="208"/>
      <c r="BT861" s="208"/>
      <c r="BU861" s="208"/>
      <c r="BV861" s="208"/>
      <c r="BW861" s="208"/>
      <c r="BX861" s="208"/>
      <c r="BY861" s="208"/>
    </row>
    <row r="862" spans="1:77">
      <c r="A862" s="227"/>
      <c r="B862" s="208"/>
      <c r="C862" s="248"/>
      <c r="D862" s="248"/>
      <c r="E862" s="208"/>
      <c r="F862" s="208"/>
      <c r="G862" s="208"/>
      <c r="H862" s="208"/>
      <c r="I862" s="208"/>
      <c r="J862" s="208"/>
      <c r="K862" s="208"/>
      <c r="L862" s="208"/>
      <c r="M862" s="208"/>
      <c r="N862" s="208"/>
      <c r="O862" s="208"/>
      <c r="P862" s="208"/>
      <c r="Q862" s="208"/>
      <c r="R862" s="208"/>
      <c r="S862" s="208"/>
      <c r="T862" s="208"/>
      <c r="U862" s="208"/>
      <c r="V862" s="208"/>
      <c r="W862" s="208"/>
      <c r="X862" s="208"/>
      <c r="Y862" s="208"/>
      <c r="Z862" s="208"/>
      <c r="AA862" s="208"/>
      <c r="AB862" s="208"/>
      <c r="AC862" s="208"/>
      <c r="AD862" s="208"/>
      <c r="AE862" s="208"/>
      <c r="AF862" s="208"/>
      <c r="AG862" s="208"/>
      <c r="AH862" s="208"/>
      <c r="AI862" s="208"/>
      <c r="AJ862" s="208"/>
      <c r="AK862" s="208"/>
      <c r="AL862" s="208"/>
      <c r="AM862" s="208"/>
      <c r="AN862" s="208"/>
      <c r="AO862" s="208"/>
      <c r="AP862" s="208"/>
      <c r="AQ862" s="208"/>
      <c r="AR862" s="208"/>
      <c r="AS862" s="208"/>
      <c r="AT862" s="208"/>
      <c r="AU862" s="208"/>
      <c r="AV862" s="208"/>
      <c r="AW862" s="208"/>
      <c r="AX862" s="208"/>
      <c r="AY862" s="208"/>
      <c r="AZ862" s="209"/>
      <c r="BA862" s="208"/>
      <c r="BB862" s="208"/>
      <c r="BC862" s="208"/>
      <c r="BD862" s="210"/>
      <c r="BE862" s="208"/>
      <c r="BF862" s="208"/>
      <c r="BG862" s="208"/>
      <c r="BH862" s="208"/>
      <c r="BI862" s="208"/>
      <c r="BJ862" s="208"/>
      <c r="BK862" s="208"/>
      <c r="BL862" s="208"/>
      <c r="BM862" s="208"/>
      <c r="BN862" s="208"/>
      <c r="BO862" s="208"/>
      <c r="BP862" s="208"/>
      <c r="BQ862" s="208"/>
      <c r="BR862" s="208"/>
      <c r="BS862" s="208"/>
      <c r="BT862" s="208"/>
      <c r="BU862" s="208"/>
      <c r="BV862" s="208"/>
      <c r="BW862" s="208"/>
      <c r="BX862" s="208"/>
      <c r="BY862" s="208"/>
    </row>
    <row r="863" spans="1:77">
      <c r="A863" s="227"/>
      <c r="B863" s="208"/>
      <c r="C863" s="248"/>
      <c r="D863" s="248"/>
      <c r="E863" s="208"/>
      <c r="F863" s="208"/>
      <c r="G863" s="208"/>
      <c r="H863" s="208"/>
      <c r="I863" s="208"/>
      <c r="J863" s="208"/>
      <c r="K863" s="208"/>
      <c r="L863" s="208"/>
      <c r="M863" s="208"/>
      <c r="N863" s="208"/>
      <c r="O863" s="208"/>
      <c r="P863" s="208"/>
      <c r="Q863" s="208"/>
      <c r="R863" s="208"/>
      <c r="S863" s="208"/>
      <c r="T863" s="208"/>
      <c r="U863" s="208"/>
      <c r="V863" s="208"/>
      <c r="W863" s="208"/>
      <c r="X863" s="208"/>
      <c r="Y863" s="208"/>
      <c r="Z863" s="208"/>
      <c r="AA863" s="208"/>
      <c r="AB863" s="208"/>
      <c r="AC863" s="208"/>
      <c r="AD863" s="208"/>
      <c r="AE863" s="208"/>
      <c r="AF863" s="208"/>
      <c r="AG863" s="208"/>
      <c r="AH863" s="208"/>
      <c r="AI863" s="208"/>
      <c r="AJ863" s="208"/>
      <c r="AK863" s="208"/>
      <c r="AL863" s="208"/>
      <c r="AM863" s="208"/>
      <c r="AN863" s="208"/>
      <c r="AO863" s="208"/>
      <c r="AP863" s="208"/>
      <c r="AQ863" s="208"/>
      <c r="AR863" s="208"/>
      <c r="AS863" s="208"/>
      <c r="AT863" s="208"/>
      <c r="AU863" s="208"/>
      <c r="AV863" s="208"/>
      <c r="AW863" s="208"/>
      <c r="AX863" s="208"/>
      <c r="AY863" s="208"/>
      <c r="AZ863" s="209"/>
      <c r="BA863" s="208"/>
      <c r="BB863" s="208"/>
      <c r="BC863" s="208"/>
      <c r="BD863" s="210"/>
      <c r="BE863" s="208"/>
      <c r="BF863" s="208"/>
      <c r="BG863" s="208"/>
      <c r="BH863" s="208"/>
      <c r="BI863" s="208"/>
      <c r="BJ863" s="208"/>
      <c r="BK863" s="208"/>
      <c r="BL863" s="208"/>
      <c r="BM863" s="208"/>
      <c r="BN863" s="208"/>
      <c r="BO863" s="208"/>
      <c r="BP863" s="208"/>
      <c r="BQ863" s="208"/>
      <c r="BR863" s="208"/>
      <c r="BS863" s="208"/>
      <c r="BT863" s="208"/>
      <c r="BU863" s="208"/>
      <c r="BV863" s="208"/>
      <c r="BW863" s="208"/>
      <c r="BX863" s="208"/>
      <c r="BY863" s="208"/>
    </row>
    <row r="864" spans="1:77">
      <c r="A864" s="227"/>
      <c r="B864" s="208"/>
      <c r="C864" s="248"/>
      <c r="D864" s="248"/>
      <c r="E864" s="208"/>
      <c r="F864" s="208"/>
      <c r="G864" s="208"/>
      <c r="H864" s="208"/>
      <c r="I864" s="208"/>
      <c r="J864" s="208"/>
      <c r="K864" s="208"/>
      <c r="L864" s="208"/>
      <c r="M864" s="208"/>
      <c r="N864" s="208"/>
      <c r="O864" s="208"/>
      <c r="P864" s="208"/>
      <c r="Q864" s="208"/>
      <c r="R864" s="208"/>
      <c r="S864" s="208"/>
      <c r="T864" s="208"/>
      <c r="U864" s="208"/>
      <c r="V864" s="208"/>
      <c r="W864" s="208"/>
      <c r="X864" s="208"/>
      <c r="Y864" s="208"/>
      <c r="Z864" s="208"/>
      <c r="AA864" s="208"/>
      <c r="AB864" s="208"/>
      <c r="AC864" s="208"/>
      <c r="AD864" s="208"/>
      <c r="AE864" s="208"/>
      <c r="AF864" s="208"/>
      <c r="AG864" s="208"/>
      <c r="AH864" s="208"/>
      <c r="AI864" s="208"/>
      <c r="AJ864" s="208"/>
      <c r="AK864" s="208"/>
      <c r="AL864" s="208"/>
      <c r="AM864" s="208"/>
      <c r="AN864" s="208"/>
      <c r="AO864" s="208"/>
      <c r="AP864" s="208"/>
      <c r="AQ864" s="208"/>
      <c r="AR864" s="208"/>
      <c r="AS864" s="208"/>
      <c r="AT864" s="208"/>
      <c r="AU864" s="208"/>
      <c r="AV864" s="208"/>
      <c r="AW864" s="208"/>
      <c r="AX864" s="208"/>
      <c r="AY864" s="208"/>
      <c r="AZ864" s="209"/>
      <c r="BA864" s="208"/>
      <c r="BB864" s="208"/>
      <c r="BC864" s="208"/>
      <c r="BD864" s="210"/>
      <c r="BE864" s="208"/>
      <c r="BF864" s="208"/>
      <c r="BG864" s="208"/>
      <c r="BH864" s="208"/>
      <c r="BI864" s="208"/>
      <c r="BJ864" s="208"/>
      <c r="BK864" s="208"/>
      <c r="BL864" s="208"/>
      <c r="BM864" s="208"/>
      <c r="BN864" s="208"/>
      <c r="BO864" s="208"/>
      <c r="BP864" s="208"/>
      <c r="BQ864" s="208"/>
      <c r="BR864" s="208"/>
      <c r="BS864" s="208"/>
      <c r="BT864" s="208"/>
      <c r="BU864" s="208"/>
      <c r="BV864" s="208"/>
      <c r="BW864" s="208"/>
      <c r="BX864" s="208"/>
      <c r="BY864" s="208"/>
    </row>
    <row r="865" spans="1:77">
      <c r="A865" s="227"/>
      <c r="B865" s="208"/>
      <c r="C865" s="248"/>
      <c r="D865" s="248"/>
      <c r="E865" s="208"/>
      <c r="F865" s="208"/>
      <c r="G865" s="208"/>
      <c r="H865" s="208"/>
      <c r="I865" s="208"/>
      <c r="J865" s="208"/>
      <c r="K865" s="208"/>
      <c r="L865" s="208"/>
      <c r="M865" s="208"/>
      <c r="N865" s="208"/>
      <c r="O865" s="208"/>
      <c r="P865" s="208"/>
      <c r="Q865" s="208"/>
      <c r="R865" s="208"/>
      <c r="S865" s="208"/>
      <c r="T865" s="208"/>
      <c r="U865" s="208"/>
      <c r="V865" s="208"/>
      <c r="W865" s="208"/>
      <c r="X865" s="208"/>
      <c r="Y865" s="208"/>
      <c r="Z865" s="208"/>
      <c r="AA865" s="208"/>
      <c r="AB865" s="208"/>
      <c r="AC865" s="208"/>
      <c r="AD865" s="208"/>
      <c r="AE865" s="208"/>
      <c r="AF865" s="208"/>
      <c r="AG865" s="208"/>
      <c r="AH865" s="208"/>
      <c r="AI865" s="208"/>
      <c r="AJ865" s="208"/>
      <c r="AK865" s="208"/>
      <c r="AL865" s="208"/>
      <c r="AM865" s="208"/>
      <c r="AN865" s="208"/>
      <c r="AO865" s="208"/>
      <c r="AP865" s="208"/>
      <c r="AQ865" s="208"/>
      <c r="AR865" s="208"/>
      <c r="AS865" s="208"/>
      <c r="AT865" s="208"/>
      <c r="AU865" s="208"/>
      <c r="AV865" s="208"/>
      <c r="AW865" s="208"/>
      <c r="AX865" s="208"/>
      <c r="AY865" s="208"/>
      <c r="AZ865" s="209"/>
      <c r="BA865" s="208"/>
      <c r="BB865" s="208"/>
      <c r="BC865" s="208"/>
      <c r="BD865" s="210"/>
      <c r="BE865" s="208"/>
      <c r="BF865" s="208"/>
      <c r="BG865" s="208"/>
      <c r="BH865" s="208"/>
      <c r="BI865" s="208"/>
      <c r="BJ865" s="208"/>
      <c r="BK865" s="208"/>
      <c r="BL865" s="208"/>
      <c r="BM865" s="208"/>
      <c r="BN865" s="208"/>
      <c r="BO865" s="208"/>
      <c r="BP865" s="208"/>
      <c r="BQ865" s="208"/>
      <c r="BR865" s="208"/>
      <c r="BS865" s="208"/>
      <c r="BT865" s="208"/>
      <c r="BU865" s="208"/>
      <c r="BV865" s="208"/>
      <c r="BW865" s="208"/>
      <c r="BX865" s="208"/>
      <c r="BY865" s="208"/>
    </row>
    <row r="866" spans="1:77">
      <c r="A866" s="227"/>
      <c r="B866" s="208"/>
      <c r="C866" s="248"/>
      <c r="D866" s="248"/>
      <c r="E866" s="208"/>
      <c r="F866" s="208"/>
      <c r="G866" s="208"/>
      <c r="H866" s="208"/>
      <c r="I866" s="208"/>
      <c r="J866" s="208"/>
      <c r="K866" s="208"/>
      <c r="L866" s="208"/>
      <c r="M866" s="208"/>
      <c r="N866" s="208"/>
      <c r="O866" s="208"/>
      <c r="P866" s="208"/>
      <c r="Q866" s="208"/>
      <c r="R866" s="208"/>
      <c r="S866" s="208"/>
      <c r="T866" s="208"/>
      <c r="U866" s="208"/>
      <c r="V866" s="208"/>
      <c r="W866" s="208"/>
      <c r="X866" s="208"/>
      <c r="Y866" s="208"/>
      <c r="Z866" s="208"/>
      <c r="AA866" s="208"/>
      <c r="AB866" s="208"/>
      <c r="AC866" s="208"/>
      <c r="AD866" s="208"/>
      <c r="AE866" s="208"/>
      <c r="AF866" s="208"/>
      <c r="AG866" s="208"/>
      <c r="AH866" s="208"/>
      <c r="AI866" s="208"/>
      <c r="AJ866" s="208"/>
      <c r="AK866" s="208"/>
      <c r="AL866" s="208"/>
      <c r="AM866" s="208"/>
      <c r="AN866" s="208"/>
      <c r="AO866" s="208"/>
      <c r="AP866" s="208"/>
      <c r="AQ866" s="208"/>
      <c r="AR866" s="208"/>
      <c r="AS866" s="208"/>
      <c r="AT866" s="208"/>
      <c r="AU866" s="208"/>
      <c r="AV866" s="208"/>
      <c r="AW866" s="208"/>
      <c r="AX866" s="208"/>
      <c r="AY866" s="208"/>
      <c r="AZ866" s="209"/>
      <c r="BA866" s="208"/>
      <c r="BB866" s="208"/>
      <c r="BC866" s="208"/>
      <c r="BD866" s="210"/>
      <c r="BE866" s="208"/>
      <c r="BF866" s="208"/>
      <c r="BG866" s="208"/>
      <c r="BH866" s="208"/>
      <c r="BI866" s="208"/>
      <c r="BJ866" s="208"/>
      <c r="BK866" s="208"/>
      <c r="BL866" s="208"/>
      <c r="BM866" s="208"/>
      <c r="BN866" s="208"/>
      <c r="BO866" s="208"/>
      <c r="BP866" s="208"/>
      <c r="BQ866" s="208"/>
      <c r="BR866" s="208"/>
      <c r="BS866" s="208"/>
      <c r="BT866" s="208"/>
      <c r="BU866" s="208"/>
      <c r="BV866" s="208"/>
      <c r="BW866" s="208"/>
      <c r="BX866" s="208"/>
      <c r="BY866" s="208"/>
    </row>
    <row r="867" spans="1:77">
      <c r="A867" s="227"/>
      <c r="B867" s="208"/>
      <c r="C867" s="248"/>
      <c r="D867" s="248"/>
      <c r="E867" s="208"/>
      <c r="F867" s="208"/>
      <c r="G867" s="208"/>
      <c r="H867" s="208"/>
      <c r="I867" s="208"/>
      <c r="J867" s="208"/>
      <c r="K867" s="208"/>
      <c r="L867" s="208"/>
      <c r="M867" s="208"/>
      <c r="N867" s="208"/>
      <c r="O867" s="208"/>
      <c r="P867" s="208"/>
      <c r="Q867" s="208"/>
      <c r="R867" s="208"/>
      <c r="S867" s="208"/>
      <c r="T867" s="208"/>
      <c r="U867" s="208"/>
      <c r="V867" s="208"/>
      <c r="W867" s="208"/>
      <c r="X867" s="208"/>
      <c r="Y867" s="208"/>
      <c r="Z867" s="208"/>
      <c r="AA867" s="208"/>
      <c r="AB867" s="208"/>
      <c r="AC867" s="208"/>
      <c r="AD867" s="208"/>
      <c r="AE867" s="208"/>
      <c r="AF867" s="208"/>
      <c r="AG867" s="208"/>
      <c r="AH867" s="208"/>
      <c r="AI867" s="208"/>
      <c r="AJ867" s="208"/>
      <c r="AK867" s="208"/>
      <c r="AL867" s="208"/>
      <c r="AM867" s="208"/>
      <c r="AN867" s="208"/>
      <c r="AO867" s="208"/>
      <c r="AP867" s="208"/>
      <c r="AQ867" s="208"/>
      <c r="AR867" s="208"/>
      <c r="AS867" s="208"/>
      <c r="AT867" s="208"/>
      <c r="AU867" s="208"/>
      <c r="AV867" s="208"/>
      <c r="AW867" s="208"/>
      <c r="AX867" s="208"/>
      <c r="AY867" s="208"/>
      <c r="AZ867" s="209"/>
      <c r="BA867" s="208"/>
      <c r="BB867" s="208"/>
      <c r="BC867" s="208"/>
      <c r="BD867" s="210"/>
      <c r="BE867" s="208"/>
      <c r="BF867" s="208"/>
      <c r="BG867" s="208"/>
      <c r="BH867" s="208"/>
      <c r="BI867" s="208"/>
      <c r="BJ867" s="208"/>
      <c r="BK867" s="208"/>
      <c r="BL867" s="208"/>
      <c r="BM867" s="208"/>
      <c r="BN867" s="208"/>
      <c r="BO867" s="208"/>
      <c r="BP867" s="208"/>
      <c r="BQ867" s="208"/>
      <c r="BR867" s="208"/>
      <c r="BS867" s="208"/>
      <c r="BT867" s="208"/>
      <c r="BU867" s="208"/>
      <c r="BV867" s="208"/>
      <c r="BW867" s="208"/>
      <c r="BX867" s="208"/>
      <c r="BY867" s="208"/>
    </row>
    <row r="868" spans="1:77">
      <c r="A868" s="227"/>
      <c r="B868" s="208"/>
      <c r="C868" s="248"/>
      <c r="D868" s="248"/>
      <c r="E868" s="208"/>
      <c r="F868" s="208"/>
      <c r="G868" s="208"/>
      <c r="H868" s="208"/>
      <c r="I868" s="208"/>
      <c r="J868" s="208"/>
      <c r="K868" s="208"/>
      <c r="L868" s="208"/>
      <c r="M868" s="208"/>
      <c r="N868" s="208"/>
      <c r="O868" s="208"/>
      <c r="P868" s="208"/>
      <c r="Q868" s="208"/>
      <c r="R868" s="208"/>
      <c r="S868" s="208"/>
      <c r="T868" s="208"/>
      <c r="U868" s="208"/>
      <c r="V868" s="208"/>
      <c r="W868" s="208"/>
      <c r="X868" s="208"/>
      <c r="Y868" s="208"/>
      <c r="Z868" s="208"/>
      <c r="AA868" s="208"/>
      <c r="AB868" s="208"/>
      <c r="AC868" s="208"/>
      <c r="AD868" s="208"/>
      <c r="AE868" s="208"/>
      <c r="AF868" s="208"/>
      <c r="AG868" s="208"/>
      <c r="AH868" s="208"/>
      <c r="AI868" s="208"/>
      <c r="AJ868" s="208"/>
      <c r="AK868" s="208"/>
      <c r="AL868" s="208"/>
      <c r="AM868" s="208"/>
      <c r="AN868" s="208"/>
      <c r="AO868" s="208"/>
      <c r="AP868" s="208"/>
      <c r="AQ868" s="208"/>
      <c r="AR868" s="208"/>
      <c r="AS868" s="208"/>
      <c r="AT868" s="208"/>
      <c r="AU868" s="208"/>
      <c r="AV868" s="208"/>
      <c r="AW868" s="208"/>
      <c r="AX868" s="208"/>
      <c r="AY868" s="208"/>
      <c r="AZ868" s="209"/>
      <c r="BA868" s="208"/>
      <c r="BB868" s="208"/>
      <c r="BC868" s="208"/>
      <c r="BD868" s="210"/>
      <c r="BE868" s="208"/>
      <c r="BF868" s="208"/>
      <c r="BG868" s="208"/>
      <c r="BH868" s="208"/>
      <c r="BI868" s="208"/>
      <c r="BJ868" s="208"/>
      <c r="BK868" s="208"/>
      <c r="BL868" s="208"/>
      <c r="BM868" s="208"/>
      <c r="BN868" s="208"/>
      <c r="BO868" s="208"/>
      <c r="BP868" s="208"/>
      <c r="BQ868" s="208"/>
      <c r="BR868" s="208"/>
      <c r="BS868" s="208"/>
      <c r="BT868" s="208"/>
      <c r="BU868" s="208"/>
      <c r="BV868" s="208"/>
      <c r="BW868" s="208"/>
      <c r="BX868" s="208"/>
      <c r="BY868" s="208"/>
    </row>
    <row r="869" spans="1:77">
      <c r="A869" s="227"/>
      <c r="B869" s="208"/>
      <c r="C869" s="248"/>
      <c r="D869" s="248"/>
      <c r="E869" s="208"/>
      <c r="F869" s="208"/>
      <c r="G869" s="208"/>
      <c r="H869" s="208"/>
      <c r="I869" s="208"/>
      <c r="J869" s="208"/>
      <c r="K869" s="208"/>
      <c r="L869" s="208"/>
      <c r="M869" s="208"/>
      <c r="N869" s="208"/>
      <c r="O869" s="208"/>
      <c r="P869" s="208"/>
      <c r="Q869" s="208"/>
      <c r="R869" s="208"/>
      <c r="S869" s="208"/>
      <c r="T869" s="208"/>
      <c r="U869" s="208"/>
      <c r="V869" s="208"/>
      <c r="W869" s="208"/>
      <c r="X869" s="208"/>
      <c r="Y869" s="208"/>
      <c r="Z869" s="208"/>
      <c r="AA869" s="208"/>
      <c r="AB869" s="208"/>
      <c r="AC869" s="208"/>
      <c r="AD869" s="208"/>
      <c r="AE869" s="208"/>
      <c r="AF869" s="208"/>
      <c r="AG869" s="208"/>
      <c r="AH869" s="208"/>
      <c r="AI869" s="208"/>
      <c r="AJ869" s="208"/>
      <c r="AK869" s="208"/>
      <c r="AL869" s="208"/>
      <c r="AM869" s="208"/>
      <c r="AN869" s="208"/>
      <c r="AO869" s="208"/>
      <c r="AP869" s="208"/>
      <c r="AQ869" s="208"/>
      <c r="AR869" s="208"/>
      <c r="AS869" s="208"/>
      <c r="AT869" s="208"/>
      <c r="AU869" s="208"/>
      <c r="AV869" s="208"/>
      <c r="AW869" s="208"/>
      <c r="AX869" s="208"/>
      <c r="AY869" s="208"/>
      <c r="AZ869" s="209"/>
      <c r="BA869" s="208"/>
      <c r="BB869" s="208"/>
      <c r="BC869" s="208"/>
      <c r="BD869" s="210"/>
      <c r="BE869" s="208"/>
      <c r="BF869" s="208"/>
      <c r="BG869" s="208"/>
      <c r="BH869" s="208"/>
      <c r="BI869" s="208"/>
      <c r="BJ869" s="208"/>
      <c r="BK869" s="208"/>
      <c r="BL869" s="208"/>
      <c r="BM869" s="208"/>
      <c r="BN869" s="208"/>
      <c r="BO869" s="208"/>
      <c r="BP869" s="208"/>
      <c r="BQ869" s="208"/>
      <c r="BR869" s="208"/>
      <c r="BS869" s="208"/>
      <c r="BT869" s="208"/>
      <c r="BU869" s="208"/>
      <c r="BV869" s="208"/>
      <c r="BW869" s="208"/>
      <c r="BX869" s="208"/>
      <c r="BY869" s="208"/>
    </row>
    <row r="870" spans="1:77">
      <c r="A870" s="227"/>
      <c r="B870" s="208"/>
      <c r="C870" s="248"/>
      <c r="D870" s="248"/>
      <c r="E870" s="208"/>
      <c r="F870" s="208"/>
      <c r="G870" s="208"/>
      <c r="H870" s="208"/>
      <c r="I870" s="208"/>
      <c r="J870" s="208"/>
      <c r="K870" s="208"/>
      <c r="L870" s="208"/>
      <c r="M870" s="208"/>
      <c r="N870" s="208"/>
      <c r="O870" s="208"/>
      <c r="P870" s="208"/>
      <c r="Q870" s="208"/>
      <c r="R870" s="208"/>
      <c r="S870" s="208"/>
      <c r="T870" s="208"/>
      <c r="U870" s="208"/>
      <c r="V870" s="208"/>
      <c r="W870" s="208"/>
      <c r="X870" s="208"/>
      <c r="Y870" s="208"/>
      <c r="Z870" s="208"/>
      <c r="AA870" s="208"/>
      <c r="AB870" s="208"/>
      <c r="AC870" s="208"/>
      <c r="AD870" s="208"/>
      <c r="AE870" s="208"/>
      <c r="AF870" s="208"/>
      <c r="AG870" s="208"/>
      <c r="AH870" s="208"/>
      <c r="AI870" s="208"/>
      <c r="AJ870" s="208"/>
      <c r="AK870" s="208"/>
      <c r="AL870" s="208"/>
      <c r="AM870" s="208"/>
      <c r="AN870" s="208"/>
      <c r="AO870" s="208"/>
      <c r="AP870" s="208"/>
      <c r="AQ870" s="208"/>
      <c r="AR870" s="208"/>
      <c r="AS870" s="208"/>
      <c r="AT870" s="208"/>
      <c r="AU870" s="208"/>
      <c r="AV870" s="208"/>
      <c r="AW870" s="208"/>
      <c r="AX870" s="208"/>
      <c r="AY870" s="208"/>
      <c r="AZ870" s="209"/>
      <c r="BA870" s="208"/>
      <c r="BB870" s="208"/>
      <c r="BC870" s="208"/>
      <c r="BD870" s="210"/>
      <c r="BE870" s="208"/>
      <c r="BF870" s="208"/>
      <c r="BG870" s="208"/>
      <c r="BH870" s="208"/>
      <c r="BI870" s="208"/>
      <c r="BJ870" s="208"/>
      <c r="BK870" s="208"/>
      <c r="BL870" s="208"/>
      <c r="BM870" s="208"/>
      <c r="BN870" s="208"/>
      <c r="BO870" s="208"/>
      <c r="BP870" s="208"/>
      <c r="BQ870" s="208"/>
      <c r="BR870" s="208"/>
      <c r="BS870" s="208"/>
      <c r="BT870" s="208"/>
      <c r="BU870" s="208"/>
      <c r="BV870" s="208"/>
      <c r="BW870" s="208"/>
      <c r="BX870" s="208"/>
      <c r="BY870" s="208"/>
    </row>
    <row r="871" spans="1:77">
      <c r="A871" s="227"/>
      <c r="B871" s="208"/>
      <c r="C871" s="248"/>
      <c r="D871" s="248"/>
      <c r="E871" s="208"/>
      <c r="F871" s="208"/>
      <c r="G871" s="208"/>
      <c r="H871" s="208"/>
      <c r="I871" s="208"/>
      <c r="J871" s="208"/>
      <c r="K871" s="208"/>
      <c r="L871" s="208"/>
      <c r="M871" s="208"/>
      <c r="N871" s="208"/>
      <c r="O871" s="208"/>
      <c r="P871" s="208"/>
      <c r="Q871" s="208"/>
      <c r="R871" s="208"/>
      <c r="S871" s="208"/>
      <c r="T871" s="208"/>
      <c r="U871" s="208"/>
      <c r="V871" s="208"/>
      <c r="W871" s="208"/>
      <c r="X871" s="208"/>
      <c r="Y871" s="208"/>
      <c r="Z871" s="208"/>
      <c r="AA871" s="208"/>
      <c r="AB871" s="208"/>
      <c r="AC871" s="208"/>
      <c r="AD871" s="208"/>
      <c r="AE871" s="208"/>
      <c r="AF871" s="208"/>
      <c r="AG871" s="208"/>
      <c r="AH871" s="208"/>
      <c r="AI871" s="208"/>
      <c r="AJ871" s="208"/>
      <c r="AK871" s="208"/>
      <c r="AL871" s="208"/>
      <c r="AM871" s="208"/>
      <c r="AN871" s="208"/>
      <c r="AO871" s="208"/>
      <c r="AP871" s="208"/>
      <c r="AQ871" s="208"/>
      <c r="AR871" s="208"/>
      <c r="AS871" s="208"/>
      <c r="AT871" s="208"/>
      <c r="AU871" s="208"/>
      <c r="AV871" s="208"/>
      <c r="AW871" s="208"/>
      <c r="AX871" s="208"/>
      <c r="AY871" s="208"/>
      <c r="AZ871" s="209"/>
      <c r="BA871" s="208"/>
      <c r="BB871" s="208"/>
      <c r="BC871" s="208"/>
      <c r="BD871" s="210"/>
      <c r="BE871" s="208"/>
      <c r="BF871" s="208"/>
      <c r="BG871" s="208"/>
      <c r="BH871" s="208"/>
      <c r="BI871" s="208"/>
      <c r="BJ871" s="208"/>
      <c r="BK871" s="208"/>
      <c r="BL871" s="208"/>
      <c r="BM871" s="208"/>
      <c r="BN871" s="208"/>
      <c r="BO871" s="208"/>
      <c r="BP871" s="208"/>
      <c r="BQ871" s="208"/>
      <c r="BR871" s="208"/>
      <c r="BS871" s="208"/>
      <c r="BT871" s="208"/>
      <c r="BU871" s="208"/>
      <c r="BV871" s="208"/>
      <c r="BW871" s="208"/>
      <c r="BX871" s="208"/>
      <c r="BY871" s="208"/>
    </row>
    <row r="872" spans="1:77">
      <c r="A872" s="227"/>
      <c r="B872" s="208"/>
      <c r="C872" s="248"/>
      <c r="D872" s="248"/>
      <c r="E872" s="208"/>
      <c r="F872" s="208"/>
      <c r="G872" s="208"/>
      <c r="H872" s="208"/>
      <c r="I872" s="208"/>
      <c r="J872" s="208"/>
      <c r="K872" s="208"/>
      <c r="L872" s="208"/>
      <c r="M872" s="208"/>
      <c r="N872" s="208"/>
      <c r="O872" s="208"/>
      <c r="P872" s="208"/>
      <c r="Q872" s="208"/>
      <c r="R872" s="208"/>
      <c r="S872" s="208"/>
      <c r="T872" s="208"/>
      <c r="U872" s="208"/>
      <c r="V872" s="208"/>
      <c r="W872" s="208"/>
      <c r="X872" s="208"/>
      <c r="Y872" s="208"/>
      <c r="Z872" s="208"/>
      <c r="AA872" s="208"/>
      <c r="AB872" s="208"/>
      <c r="AC872" s="208"/>
      <c r="AD872" s="208"/>
      <c r="AE872" s="208"/>
      <c r="AF872" s="208"/>
      <c r="AG872" s="208"/>
      <c r="AH872" s="208"/>
      <c r="AI872" s="208"/>
      <c r="AJ872" s="208"/>
      <c r="AK872" s="208"/>
      <c r="AL872" s="208"/>
      <c r="AM872" s="208"/>
      <c r="AN872" s="208"/>
      <c r="AO872" s="208"/>
      <c r="AP872" s="208"/>
      <c r="AQ872" s="208"/>
      <c r="AR872" s="208"/>
      <c r="AS872" s="208"/>
      <c r="AT872" s="208"/>
      <c r="AU872" s="208"/>
      <c r="AV872" s="208"/>
      <c r="AW872" s="208"/>
      <c r="AX872" s="208"/>
      <c r="AY872" s="208"/>
      <c r="AZ872" s="209"/>
      <c r="BA872" s="208"/>
      <c r="BB872" s="208"/>
      <c r="BC872" s="208"/>
      <c r="BD872" s="210"/>
      <c r="BE872" s="208"/>
      <c r="BF872" s="208"/>
      <c r="BG872" s="208"/>
      <c r="BH872" s="208"/>
      <c r="BI872" s="208"/>
      <c r="BJ872" s="208"/>
      <c r="BK872" s="208"/>
      <c r="BL872" s="208"/>
      <c r="BM872" s="208"/>
      <c r="BN872" s="208"/>
      <c r="BO872" s="208"/>
      <c r="BP872" s="208"/>
      <c r="BQ872" s="208"/>
      <c r="BR872" s="208"/>
      <c r="BS872" s="208"/>
      <c r="BT872" s="208"/>
      <c r="BU872" s="208"/>
      <c r="BV872" s="208"/>
      <c r="BW872" s="208"/>
      <c r="BX872" s="208"/>
      <c r="BY872" s="208"/>
    </row>
    <row r="873" spans="1:77">
      <c r="A873" s="227"/>
      <c r="B873" s="208"/>
      <c r="C873" s="248"/>
      <c r="D873" s="248"/>
      <c r="E873" s="208"/>
      <c r="F873" s="208"/>
      <c r="G873" s="208"/>
      <c r="H873" s="208"/>
      <c r="I873" s="208"/>
      <c r="J873" s="208"/>
      <c r="K873" s="208"/>
      <c r="L873" s="208"/>
      <c r="M873" s="208"/>
      <c r="N873" s="208"/>
      <c r="O873" s="208"/>
      <c r="P873" s="208"/>
      <c r="Q873" s="208"/>
      <c r="R873" s="208"/>
      <c r="S873" s="208"/>
      <c r="T873" s="208"/>
      <c r="U873" s="208"/>
      <c r="V873" s="208"/>
      <c r="W873" s="208"/>
      <c r="X873" s="208"/>
      <c r="Y873" s="208"/>
      <c r="Z873" s="208"/>
      <c r="AA873" s="208"/>
      <c r="AB873" s="208"/>
      <c r="AC873" s="208"/>
      <c r="AD873" s="208"/>
      <c r="AE873" s="208"/>
      <c r="AF873" s="208"/>
      <c r="AG873" s="208"/>
      <c r="AH873" s="208"/>
      <c r="AI873" s="208"/>
      <c r="AJ873" s="208"/>
      <c r="AK873" s="208"/>
      <c r="AL873" s="208"/>
      <c r="AM873" s="208"/>
      <c r="AN873" s="208"/>
      <c r="AO873" s="208"/>
      <c r="AP873" s="208"/>
      <c r="AQ873" s="208"/>
      <c r="AR873" s="208"/>
      <c r="AS873" s="208"/>
      <c r="AT873" s="208"/>
      <c r="AU873" s="208"/>
      <c r="AV873" s="208"/>
      <c r="AW873" s="208"/>
      <c r="AX873" s="208"/>
      <c r="AY873" s="208"/>
      <c r="AZ873" s="209"/>
      <c r="BA873" s="208"/>
      <c r="BB873" s="208"/>
      <c r="BC873" s="208"/>
      <c r="BD873" s="210"/>
      <c r="BE873" s="208"/>
      <c r="BF873" s="208"/>
      <c r="BG873" s="208"/>
      <c r="BH873" s="208"/>
      <c r="BI873" s="208"/>
      <c r="BJ873" s="208"/>
      <c r="BK873" s="208"/>
      <c r="BL873" s="208"/>
      <c r="BM873" s="208"/>
      <c r="BN873" s="208"/>
      <c r="BO873" s="208"/>
      <c r="BP873" s="208"/>
      <c r="BQ873" s="208"/>
      <c r="BR873" s="208"/>
      <c r="BS873" s="208"/>
      <c r="BT873" s="208"/>
      <c r="BU873" s="208"/>
      <c r="BV873" s="208"/>
      <c r="BW873" s="208"/>
      <c r="BX873" s="208"/>
      <c r="BY873" s="208"/>
    </row>
    <row r="874" spans="1:77">
      <c r="A874" s="227"/>
      <c r="B874" s="208"/>
      <c r="C874" s="248"/>
      <c r="D874" s="248"/>
      <c r="E874" s="208"/>
      <c r="F874" s="208"/>
      <c r="G874" s="208"/>
      <c r="H874" s="208"/>
      <c r="I874" s="208"/>
      <c r="J874" s="208"/>
      <c r="K874" s="208"/>
      <c r="L874" s="208"/>
      <c r="M874" s="208"/>
      <c r="N874" s="208"/>
      <c r="O874" s="208"/>
      <c r="P874" s="208"/>
      <c r="Q874" s="208"/>
      <c r="R874" s="208"/>
      <c r="S874" s="208"/>
      <c r="T874" s="208"/>
      <c r="U874" s="208"/>
      <c r="V874" s="208"/>
      <c r="W874" s="208"/>
      <c r="X874" s="208"/>
      <c r="Y874" s="208"/>
      <c r="Z874" s="208"/>
      <c r="AA874" s="208"/>
      <c r="AB874" s="208"/>
      <c r="AC874" s="208"/>
      <c r="AD874" s="208"/>
      <c r="AE874" s="208"/>
      <c r="AF874" s="208"/>
      <c r="AG874" s="208"/>
      <c r="AH874" s="208"/>
      <c r="AI874" s="208"/>
      <c r="AJ874" s="208"/>
      <c r="AK874" s="208"/>
      <c r="AL874" s="208"/>
      <c r="AM874" s="208"/>
      <c r="AN874" s="208"/>
      <c r="AO874" s="208"/>
      <c r="AP874" s="208"/>
      <c r="AQ874" s="208"/>
      <c r="AR874" s="208"/>
      <c r="AS874" s="208"/>
      <c r="AT874" s="208"/>
      <c r="AU874" s="208"/>
      <c r="AV874" s="208"/>
      <c r="AW874" s="208"/>
      <c r="AX874" s="208"/>
      <c r="AY874" s="208"/>
      <c r="AZ874" s="209"/>
      <c r="BA874" s="208"/>
      <c r="BB874" s="208"/>
      <c r="BC874" s="208"/>
      <c r="BD874" s="210"/>
      <c r="BE874" s="208"/>
      <c r="BF874" s="208"/>
      <c r="BG874" s="208"/>
      <c r="BH874" s="208"/>
      <c r="BI874" s="208"/>
      <c r="BJ874" s="208"/>
      <c r="BK874" s="208"/>
      <c r="BL874" s="208"/>
      <c r="BM874" s="208"/>
      <c r="BN874" s="208"/>
      <c r="BO874" s="208"/>
      <c r="BP874" s="208"/>
      <c r="BQ874" s="208"/>
      <c r="BR874" s="208"/>
      <c r="BS874" s="208"/>
      <c r="BT874" s="208"/>
      <c r="BU874" s="208"/>
      <c r="BV874" s="208"/>
      <c r="BW874" s="208"/>
      <c r="BX874" s="208"/>
      <c r="BY874" s="208"/>
    </row>
    <row r="875" spans="1:77">
      <c r="A875" s="227"/>
      <c r="B875" s="208"/>
      <c r="C875" s="248"/>
      <c r="D875" s="248"/>
      <c r="E875" s="208"/>
      <c r="F875" s="208"/>
      <c r="G875" s="208"/>
      <c r="H875" s="208"/>
      <c r="I875" s="208"/>
      <c r="J875" s="208"/>
      <c r="K875" s="208"/>
      <c r="L875" s="208"/>
      <c r="M875" s="208"/>
      <c r="N875" s="208"/>
      <c r="O875" s="208"/>
      <c r="P875" s="208"/>
      <c r="Q875" s="208"/>
      <c r="R875" s="208"/>
      <c r="S875" s="208"/>
      <c r="T875" s="208"/>
      <c r="U875" s="208"/>
      <c r="V875" s="208"/>
      <c r="W875" s="208"/>
      <c r="X875" s="208"/>
      <c r="Y875" s="208"/>
      <c r="Z875" s="208"/>
      <c r="AA875" s="208"/>
      <c r="AB875" s="208"/>
      <c r="AC875" s="208"/>
      <c r="AD875" s="208"/>
      <c r="AE875" s="208"/>
      <c r="AF875" s="208"/>
      <c r="AG875" s="208"/>
      <c r="AH875" s="208"/>
      <c r="AI875" s="208"/>
      <c r="AJ875" s="208"/>
      <c r="AK875" s="208"/>
      <c r="AL875" s="208"/>
      <c r="AM875" s="208"/>
      <c r="AN875" s="208"/>
      <c r="AO875" s="208"/>
      <c r="AP875" s="208"/>
      <c r="AQ875" s="208"/>
      <c r="AR875" s="208"/>
      <c r="AS875" s="208"/>
      <c r="AT875" s="208"/>
      <c r="AU875" s="208"/>
      <c r="AV875" s="208"/>
      <c r="AW875" s="208"/>
      <c r="AX875" s="208"/>
      <c r="AY875" s="208"/>
      <c r="AZ875" s="209"/>
      <c r="BA875" s="208"/>
      <c r="BB875" s="208"/>
      <c r="BC875" s="208"/>
      <c r="BD875" s="210"/>
      <c r="BE875" s="208"/>
      <c r="BF875" s="208"/>
      <c r="BG875" s="208"/>
      <c r="BH875" s="208"/>
      <c r="BI875" s="208"/>
      <c r="BJ875" s="208"/>
      <c r="BK875" s="208"/>
      <c r="BL875" s="208"/>
      <c r="BM875" s="208"/>
      <c r="BN875" s="208"/>
      <c r="BO875" s="208"/>
      <c r="BP875" s="208"/>
      <c r="BQ875" s="208"/>
      <c r="BR875" s="208"/>
      <c r="BS875" s="208"/>
      <c r="BT875" s="208"/>
      <c r="BU875" s="208"/>
      <c r="BV875" s="208"/>
      <c r="BW875" s="208"/>
      <c r="BX875" s="208"/>
      <c r="BY875" s="208"/>
    </row>
    <row r="876" spans="1:77">
      <c r="A876" s="227"/>
      <c r="B876" s="208"/>
      <c r="C876" s="248"/>
      <c r="D876" s="248"/>
      <c r="E876" s="208"/>
      <c r="F876" s="208"/>
      <c r="G876" s="208"/>
      <c r="H876" s="208"/>
      <c r="I876" s="208"/>
      <c r="J876" s="208"/>
      <c r="K876" s="208"/>
      <c r="L876" s="208"/>
      <c r="M876" s="208"/>
      <c r="N876" s="208"/>
      <c r="O876" s="208"/>
      <c r="P876" s="208"/>
      <c r="Q876" s="208"/>
      <c r="R876" s="208"/>
      <c r="S876" s="208"/>
      <c r="T876" s="208"/>
      <c r="U876" s="208"/>
      <c r="V876" s="208"/>
      <c r="W876" s="208"/>
      <c r="X876" s="208"/>
      <c r="Y876" s="208"/>
      <c r="Z876" s="208"/>
      <c r="AA876" s="208"/>
      <c r="AB876" s="208"/>
      <c r="AC876" s="208"/>
      <c r="AD876" s="208"/>
      <c r="AE876" s="208"/>
      <c r="AF876" s="208"/>
      <c r="AG876" s="208"/>
      <c r="AH876" s="208"/>
      <c r="AI876" s="208"/>
      <c r="AJ876" s="208"/>
      <c r="AK876" s="208"/>
      <c r="AL876" s="208"/>
      <c r="AM876" s="208"/>
      <c r="AN876" s="208"/>
      <c r="AO876" s="208"/>
      <c r="AP876" s="208"/>
      <c r="AQ876" s="208"/>
      <c r="AR876" s="208"/>
      <c r="AS876" s="208"/>
      <c r="AT876" s="208"/>
      <c r="AU876" s="208"/>
      <c r="AV876" s="208"/>
      <c r="AW876" s="208"/>
      <c r="AX876" s="208"/>
      <c r="AY876" s="208"/>
      <c r="AZ876" s="209"/>
      <c r="BA876" s="208"/>
      <c r="BB876" s="208"/>
      <c r="BC876" s="208"/>
      <c r="BD876" s="210"/>
      <c r="BE876" s="208"/>
      <c r="BF876" s="208"/>
      <c r="BG876" s="208"/>
      <c r="BH876" s="208"/>
      <c r="BI876" s="208"/>
      <c r="BJ876" s="208"/>
      <c r="BK876" s="208"/>
      <c r="BL876" s="208"/>
      <c r="BM876" s="208"/>
      <c r="BN876" s="208"/>
      <c r="BO876" s="208"/>
      <c r="BP876" s="208"/>
      <c r="BQ876" s="208"/>
      <c r="BR876" s="208"/>
      <c r="BS876" s="208"/>
      <c r="BT876" s="208"/>
      <c r="BU876" s="208"/>
      <c r="BV876" s="208"/>
      <c r="BW876" s="208"/>
      <c r="BX876" s="208"/>
      <c r="BY876" s="208"/>
    </row>
    <row r="877" spans="1:77">
      <c r="A877" s="227"/>
      <c r="B877" s="208"/>
      <c r="C877" s="248"/>
      <c r="D877" s="248"/>
      <c r="E877" s="208"/>
      <c r="F877" s="208"/>
      <c r="G877" s="208"/>
      <c r="H877" s="208"/>
      <c r="I877" s="208"/>
      <c r="J877" s="208"/>
      <c r="K877" s="208"/>
      <c r="L877" s="208"/>
      <c r="M877" s="208"/>
      <c r="N877" s="208"/>
      <c r="O877" s="208"/>
      <c r="P877" s="208"/>
      <c r="Q877" s="208"/>
      <c r="R877" s="208"/>
      <c r="S877" s="208"/>
      <c r="T877" s="208"/>
      <c r="U877" s="208"/>
      <c r="V877" s="208"/>
      <c r="W877" s="208"/>
      <c r="X877" s="208"/>
      <c r="Y877" s="208"/>
      <c r="Z877" s="208"/>
      <c r="AA877" s="208"/>
      <c r="AB877" s="208"/>
      <c r="AC877" s="208"/>
      <c r="AD877" s="208"/>
      <c r="AE877" s="208"/>
      <c r="AF877" s="208"/>
      <c r="AG877" s="208"/>
      <c r="AH877" s="208"/>
      <c r="AI877" s="208"/>
      <c r="AJ877" s="208"/>
      <c r="AK877" s="208"/>
      <c r="AL877" s="208"/>
      <c r="AM877" s="208"/>
      <c r="AN877" s="208"/>
      <c r="AO877" s="208"/>
      <c r="AP877" s="208"/>
      <c r="AQ877" s="208"/>
      <c r="AR877" s="208"/>
      <c r="AS877" s="208"/>
      <c r="AT877" s="208"/>
      <c r="AU877" s="208"/>
      <c r="AV877" s="208"/>
      <c r="AW877" s="208"/>
      <c r="AX877" s="208"/>
      <c r="AY877" s="208"/>
      <c r="AZ877" s="209"/>
      <c r="BA877" s="208"/>
      <c r="BB877" s="208"/>
      <c r="BC877" s="208"/>
      <c r="BD877" s="210"/>
      <c r="BE877" s="208"/>
      <c r="BF877" s="208"/>
      <c r="BG877" s="208"/>
      <c r="BH877" s="208"/>
      <c r="BI877" s="208"/>
      <c r="BJ877" s="208"/>
      <c r="BK877" s="208"/>
      <c r="BL877" s="208"/>
      <c r="BM877" s="208"/>
      <c r="BN877" s="208"/>
      <c r="BO877" s="208"/>
      <c r="BP877" s="208"/>
      <c r="BQ877" s="208"/>
      <c r="BR877" s="208"/>
      <c r="BS877" s="208"/>
      <c r="BT877" s="208"/>
      <c r="BU877" s="208"/>
      <c r="BV877" s="208"/>
      <c r="BW877" s="208"/>
      <c r="BX877" s="208"/>
      <c r="BY877" s="208"/>
    </row>
    <row r="878" spans="1:77">
      <c r="A878" s="227"/>
      <c r="B878" s="208"/>
      <c r="C878" s="248"/>
      <c r="D878" s="248"/>
      <c r="E878" s="208"/>
      <c r="F878" s="208"/>
      <c r="G878" s="208"/>
      <c r="H878" s="208"/>
      <c r="I878" s="208"/>
      <c r="J878" s="208"/>
      <c r="K878" s="208"/>
      <c r="L878" s="208"/>
      <c r="M878" s="208"/>
      <c r="N878" s="208"/>
      <c r="O878" s="208"/>
      <c r="P878" s="208"/>
      <c r="Q878" s="208"/>
      <c r="R878" s="208"/>
      <c r="S878" s="208"/>
      <c r="T878" s="208"/>
      <c r="U878" s="208"/>
      <c r="V878" s="208"/>
      <c r="W878" s="208"/>
      <c r="X878" s="208"/>
      <c r="Y878" s="208"/>
      <c r="Z878" s="208"/>
      <c r="AA878" s="208"/>
      <c r="AB878" s="208"/>
      <c r="AC878" s="208"/>
      <c r="AD878" s="208"/>
      <c r="AE878" s="208"/>
      <c r="AF878" s="208"/>
      <c r="AG878" s="208"/>
      <c r="AH878" s="208"/>
      <c r="AI878" s="208"/>
      <c r="AJ878" s="208"/>
      <c r="AK878" s="208"/>
      <c r="AL878" s="208"/>
      <c r="AM878" s="208"/>
      <c r="AN878" s="208"/>
      <c r="AO878" s="208"/>
      <c r="AP878" s="208"/>
      <c r="AQ878" s="208"/>
      <c r="AR878" s="208"/>
      <c r="AS878" s="208"/>
      <c r="AT878" s="208"/>
      <c r="AU878" s="208"/>
      <c r="AV878" s="208"/>
      <c r="AW878" s="208"/>
      <c r="AX878" s="208"/>
      <c r="AY878" s="208"/>
      <c r="AZ878" s="209"/>
      <c r="BA878" s="208"/>
      <c r="BB878" s="208"/>
      <c r="BC878" s="208"/>
      <c r="BD878" s="210"/>
      <c r="BE878" s="208"/>
      <c r="BF878" s="208"/>
      <c r="BG878" s="208"/>
      <c r="BH878" s="208"/>
      <c r="BI878" s="208"/>
      <c r="BJ878" s="208"/>
      <c r="BK878" s="208"/>
      <c r="BL878" s="208"/>
      <c r="BM878" s="208"/>
      <c r="BN878" s="208"/>
      <c r="BO878" s="208"/>
      <c r="BP878" s="208"/>
      <c r="BQ878" s="208"/>
      <c r="BR878" s="208"/>
      <c r="BS878" s="208"/>
      <c r="BT878" s="208"/>
      <c r="BU878" s="208"/>
      <c r="BV878" s="208"/>
      <c r="BW878" s="208"/>
      <c r="BX878" s="208"/>
      <c r="BY878" s="208"/>
    </row>
    <row r="879" spans="1:77">
      <c r="A879" s="227"/>
      <c r="B879" s="208"/>
      <c r="C879" s="248"/>
      <c r="D879" s="248"/>
      <c r="E879" s="208"/>
      <c r="F879" s="208"/>
      <c r="G879" s="208"/>
      <c r="H879" s="208"/>
      <c r="I879" s="208"/>
      <c r="J879" s="208"/>
      <c r="K879" s="208"/>
      <c r="L879" s="208"/>
      <c r="M879" s="208"/>
      <c r="N879" s="208"/>
      <c r="O879" s="208"/>
      <c r="P879" s="208"/>
      <c r="Q879" s="208"/>
      <c r="R879" s="208"/>
      <c r="S879" s="208"/>
      <c r="T879" s="208"/>
      <c r="U879" s="208"/>
      <c r="V879" s="208"/>
      <c r="W879" s="208"/>
      <c r="X879" s="208"/>
      <c r="Y879" s="208"/>
      <c r="Z879" s="208"/>
      <c r="AA879" s="208"/>
      <c r="AB879" s="208"/>
      <c r="AC879" s="208"/>
      <c r="AD879" s="208"/>
      <c r="AE879" s="208"/>
      <c r="AF879" s="208"/>
      <c r="AG879" s="208"/>
      <c r="AH879" s="208"/>
      <c r="AI879" s="208"/>
      <c r="AJ879" s="208"/>
      <c r="AK879" s="208"/>
      <c r="AL879" s="208"/>
      <c r="AM879" s="208"/>
      <c r="AN879" s="208"/>
      <c r="AO879" s="208"/>
      <c r="AP879" s="208"/>
      <c r="AQ879" s="208"/>
      <c r="AR879" s="208"/>
      <c r="AS879" s="208"/>
      <c r="AT879" s="208"/>
      <c r="AU879" s="208"/>
      <c r="AV879" s="208"/>
      <c r="AW879" s="208"/>
      <c r="AX879" s="208"/>
      <c r="AY879" s="208"/>
      <c r="AZ879" s="209"/>
      <c r="BA879" s="208"/>
      <c r="BB879" s="208"/>
      <c r="BC879" s="208"/>
      <c r="BD879" s="210"/>
      <c r="BE879" s="208"/>
      <c r="BF879" s="208"/>
      <c r="BG879" s="208"/>
      <c r="BH879" s="208"/>
      <c r="BI879" s="208"/>
      <c r="BJ879" s="208"/>
      <c r="BK879" s="208"/>
      <c r="BL879" s="208"/>
      <c r="BM879" s="208"/>
      <c r="BN879" s="208"/>
      <c r="BO879" s="208"/>
      <c r="BP879" s="208"/>
      <c r="BQ879" s="208"/>
      <c r="BR879" s="208"/>
      <c r="BS879" s="208"/>
      <c r="BT879" s="208"/>
      <c r="BU879" s="208"/>
      <c r="BV879" s="208"/>
      <c r="BW879" s="208"/>
      <c r="BX879" s="208"/>
      <c r="BY879" s="208"/>
    </row>
    <row r="880" spans="1:77">
      <c r="A880" s="227"/>
      <c r="B880" s="208"/>
      <c r="C880" s="248"/>
      <c r="D880" s="248"/>
      <c r="E880" s="208"/>
      <c r="F880" s="208"/>
      <c r="G880" s="208"/>
      <c r="H880" s="208"/>
      <c r="I880" s="208"/>
      <c r="J880" s="208"/>
      <c r="K880" s="208"/>
      <c r="L880" s="208"/>
      <c r="M880" s="208"/>
      <c r="N880" s="208"/>
      <c r="O880" s="208"/>
      <c r="P880" s="208"/>
      <c r="Q880" s="208"/>
      <c r="R880" s="208"/>
      <c r="S880" s="208"/>
      <c r="T880" s="208"/>
      <c r="U880" s="208"/>
      <c r="V880" s="208"/>
      <c r="W880" s="208"/>
      <c r="X880" s="208"/>
      <c r="Y880" s="208"/>
      <c r="Z880" s="208"/>
      <c r="AA880" s="208"/>
      <c r="AB880" s="208"/>
      <c r="AC880" s="208"/>
      <c r="AD880" s="208"/>
      <c r="AE880" s="208"/>
      <c r="AF880" s="208"/>
      <c r="AG880" s="208"/>
      <c r="AH880" s="208"/>
      <c r="AI880" s="208"/>
      <c r="AJ880" s="208"/>
      <c r="AK880" s="208"/>
      <c r="AL880" s="208"/>
      <c r="AM880" s="208"/>
      <c r="AN880" s="208"/>
      <c r="AO880" s="208"/>
      <c r="AP880" s="208"/>
      <c r="AQ880" s="208"/>
      <c r="AR880" s="208"/>
      <c r="AS880" s="208"/>
      <c r="AT880" s="208"/>
      <c r="AU880" s="208"/>
      <c r="AV880" s="208"/>
      <c r="AW880" s="208"/>
      <c r="AX880" s="208"/>
      <c r="AY880" s="208"/>
      <c r="AZ880" s="209"/>
      <c r="BA880" s="208"/>
      <c r="BB880" s="208"/>
      <c r="BC880" s="208"/>
      <c r="BD880" s="210"/>
      <c r="BE880" s="208"/>
      <c r="BF880" s="208"/>
      <c r="BG880" s="208"/>
      <c r="BH880" s="208"/>
      <c r="BI880" s="208"/>
      <c r="BJ880" s="208"/>
      <c r="BK880" s="208"/>
      <c r="BL880" s="208"/>
      <c r="BM880" s="208"/>
      <c r="BN880" s="208"/>
      <c r="BO880" s="208"/>
      <c r="BP880" s="208"/>
      <c r="BQ880" s="208"/>
      <c r="BR880" s="208"/>
      <c r="BS880" s="208"/>
      <c r="BT880" s="208"/>
      <c r="BU880" s="208"/>
      <c r="BV880" s="208"/>
      <c r="BW880" s="208"/>
      <c r="BX880" s="208"/>
      <c r="BY880" s="208"/>
    </row>
    <row r="881" spans="1:77">
      <c r="A881" s="227"/>
      <c r="B881" s="208"/>
      <c r="C881" s="248"/>
      <c r="D881" s="248"/>
      <c r="E881" s="208"/>
      <c r="F881" s="208"/>
      <c r="G881" s="208"/>
      <c r="H881" s="208"/>
      <c r="I881" s="208"/>
      <c r="J881" s="208"/>
      <c r="K881" s="208"/>
      <c r="L881" s="208"/>
      <c r="M881" s="208"/>
      <c r="N881" s="208"/>
      <c r="O881" s="208"/>
      <c r="P881" s="208"/>
      <c r="Q881" s="208"/>
      <c r="R881" s="208"/>
      <c r="S881" s="208"/>
      <c r="T881" s="208"/>
      <c r="U881" s="208"/>
      <c r="V881" s="208"/>
      <c r="W881" s="208"/>
      <c r="X881" s="208"/>
      <c r="Y881" s="208"/>
      <c r="Z881" s="208"/>
      <c r="AA881" s="208"/>
      <c r="AB881" s="208"/>
      <c r="AC881" s="208"/>
      <c r="AD881" s="208"/>
      <c r="AE881" s="208"/>
      <c r="AF881" s="208"/>
      <c r="AG881" s="208"/>
      <c r="AH881" s="208"/>
      <c r="AI881" s="208"/>
      <c r="AJ881" s="208"/>
      <c r="AK881" s="208"/>
      <c r="AL881" s="208"/>
      <c r="AM881" s="208"/>
      <c r="AN881" s="208"/>
      <c r="AO881" s="208"/>
      <c r="AP881" s="208"/>
      <c r="AQ881" s="208"/>
      <c r="AR881" s="208"/>
      <c r="AS881" s="208"/>
      <c r="AT881" s="208"/>
      <c r="AU881" s="208"/>
      <c r="AV881" s="208"/>
      <c r="AW881" s="208"/>
      <c r="AX881" s="208"/>
      <c r="AY881" s="208"/>
      <c r="AZ881" s="209"/>
      <c r="BA881" s="208"/>
      <c r="BB881" s="208"/>
      <c r="BC881" s="208"/>
      <c r="BD881" s="210"/>
      <c r="BE881" s="208"/>
      <c r="BF881" s="208"/>
      <c r="BG881" s="208"/>
      <c r="BH881" s="208"/>
      <c r="BI881" s="208"/>
      <c r="BJ881" s="208"/>
      <c r="BK881" s="208"/>
      <c r="BL881" s="208"/>
      <c r="BM881" s="208"/>
      <c r="BN881" s="208"/>
      <c r="BO881" s="208"/>
      <c r="BP881" s="208"/>
      <c r="BQ881" s="208"/>
      <c r="BR881" s="208"/>
      <c r="BS881" s="208"/>
      <c r="BT881" s="208"/>
      <c r="BU881" s="208"/>
      <c r="BV881" s="208"/>
      <c r="BW881" s="208"/>
      <c r="BX881" s="208"/>
      <c r="BY881" s="208"/>
    </row>
    <row r="882" spans="1:77">
      <c r="A882" s="227"/>
      <c r="B882" s="208"/>
      <c r="C882" s="248"/>
      <c r="D882" s="248"/>
      <c r="E882" s="208"/>
      <c r="F882" s="208"/>
      <c r="G882" s="208"/>
      <c r="H882" s="208"/>
      <c r="I882" s="208"/>
      <c r="J882" s="208"/>
      <c r="K882" s="208"/>
      <c r="L882" s="208"/>
      <c r="M882" s="208"/>
      <c r="N882" s="208"/>
      <c r="O882" s="208"/>
      <c r="P882" s="208"/>
      <c r="Q882" s="208"/>
      <c r="R882" s="208"/>
      <c r="S882" s="208"/>
      <c r="T882" s="208"/>
      <c r="U882" s="208"/>
      <c r="V882" s="208"/>
      <c r="W882" s="208"/>
      <c r="X882" s="208"/>
      <c r="Y882" s="208"/>
      <c r="Z882" s="208"/>
      <c r="AA882" s="208"/>
      <c r="AB882" s="208"/>
      <c r="AC882" s="208"/>
      <c r="AD882" s="208"/>
      <c r="AE882" s="208"/>
      <c r="AF882" s="208"/>
      <c r="AG882" s="208"/>
      <c r="AH882" s="208"/>
      <c r="AI882" s="208"/>
      <c r="AJ882" s="208"/>
      <c r="AK882" s="208"/>
      <c r="AL882" s="208"/>
      <c r="AM882" s="208"/>
      <c r="AN882" s="208"/>
      <c r="AO882" s="208"/>
      <c r="AP882" s="208"/>
      <c r="AQ882" s="208"/>
      <c r="AR882" s="208"/>
      <c r="AS882" s="208"/>
      <c r="AT882" s="208"/>
      <c r="AU882" s="208"/>
      <c r="AV882" s="208"/>
      <c r="AW882" s="208"/>
      <c r="AX882" s="208"/>
      <c r="AY882" s="208"/>
      <c r="AZ882" s="209"/>
      <c r="BA882" s="208"/>
      <c r="BB882" s="208"/>
      <c r="BC882" s="208"/>
      <c r="BD882" s="210"/>
      <c r="BE882" s="208"/>
      <c r="BF882" s="208"/>
      <c r="BG882" s="208"/>
      <c r="BH882" s="208"/>
      <c r="BI882" s="208"/>
      <c r="BJ882" s="208"/>
      <c r="BK882" s="208"/>
      <c r="BL882" s="208"/>
      <c r="BM882" s="208"/>
      <c r="BN882" s="208"/>
      <c r="BO882" s="208"/>
      <c r="BP882" s="208"/>
      <c r="BQ882" s="208"/>
      <c r="BR882" s="208"/>
      <c r="BS882" s="208"/>
      <c r="BT882" s="208"/>
      <c r="BU882" s="208"/>
      <c r="BV882" s="208"/>
      <c r="BW882" s="208"/>
      <c r="BX882" s="208"/>
      <c r="BY882" s="208"/>
    </row>
    <row r="883" spans="1:77">
      <c r="A883" s="227"/>
      <c r="B883" s="208"/>
      <c r="C883" s="248"/>
      <c r="D883" s="248"/>
      <c r="E883" s="208"/>
      <c r="F883" s="208"/>
      <c r="G883" s="208"/>
      <c r="H883" s="208"/>
      <c r="I883" s="208"/>
      <c r="J883" s="208"/>
      <c r="K883" s="208"/>
      <c r="L883" s="208"/>
      <c r="M883" s="208"/>
      <c r="N883" s="208"/>
      <c r="O883" s="208"/>
      <c r="P883" s="208"/>
      <c r="Q883" s="208"/>
      <c r="R883" s="208"/>
      <c r="S883" s="208"/>
      <c r="T883" s="208"/>
      <c r="U883" s="208"/>
      <c r="V883" s="208"/>
      <c r="W883" s="208"/>
      <c r="X883" s="208"/>
      <c r="Y883" s="208"/>
      <c r="Z883" s="208"/>
      <c r="AA883" s="208"/>
      <c r="AB883" s="208"/>
      <c r="AC883" s="208"/>
      <c r="AD883" s="208"/>
      <c r="AE883" s="208"/>
      <c r="AF883" s="208"/>
      <c r="AG883" s="208"/>
      <c r="AH883" s="208"/>
      <c r="AI883" s="208"/>
      <c r="AJ883" s="208"/>
      <c r="AK883" s="208"/>
      <c r="AL883" s="208"/>
      <c r="AM883" s="208"/>
      <c r="AN883" s="208"/>
      <c r="AO883" s="208"/>
      <c r="AP883" s="208"/>
      <c r="AQ883" s="208"/>
      <c r="AR883" s="208"/>
      <c r="AS883" s="208"/>
      <c r="AT883" s="208"/>
      <c r="AU883" s="208"/>
      <c r="AV883" s="208"/>
      <c r="AW883" s="208"/>
      <c r="AX883" s="208"/>
      <c r="AY883" s="208"/>
      <c r="AZ883" s="209"/>
      <c r="BA883" s="208"/>
      <c r="BB883" s="208"/>
      <c r="BC883" s="208"/>
      <c r="BD883" s="210"/>
      <c r="BE883" s="208"/>
      <c r="BF883" s="208"/>
      <c r="BG883" s="208"/>
      <c r="BH883" s="208"/>
      <c r="BI883" s="208"/>
      <c r="BJ883" s="208"/>
      <c r="BK883" s="208"/>
      <c r="BL883" s="208"/>
      <c r="BM883" s="208"/>
      <c r="BN883" s="208"/>
      <c r="BO883" s="208"/>
      <c r="BP883" s="208"/>
      <c r="BQ883" s="208"/>
      <c r="BR883" s="208"/>
      <c r="BS883" s="208"/>
      <c r="BT883" s="208"/>
      <c r="BU883" s="208"/>
      <c r="BV883" s="208"/>
      <c r="BW883" s="208"/>
      <c r="BX883" s="208"/>
      <c r="BY883" s="208"/>
    </row>
    <row r="884" spans="1:77">
      <c r="A884" s="227"/>
      <c r="B884" s="208"/>
      <c r="C884" s="248"/>
      <c r="D884" s="248"/>
      <c r="E884" s="208"/>
      <c r="F884" s="208"/>
      <c r="G884" s="208"/>
      <c r="H884" s="208"/>
      <c r="I884" s="208"/>
      <c r="J884" s="208"/>
      <c r="K884" s="208"/>
      <c r="L884" s="208"/>
      <c r="M884" s="208"/>
      <c r="N884" s="208"/>
      <c r="O884" s="208"/>
      <c r="P884" s="208"/>
      <c r="Q884" s="208"/>
      <c r="R884" s="208"/>
      <c r="S884" s="208"/>
      <c r="T884" s="208"/>
      <c r="U884" s="208"/>
      <c r="V884" s="208"/>
      <c r="W884" s="208"/>
      <c r="X884" s="208"/>
      <c r="Y884" s="208"/>
      <c r="Z884" s="208"/>
      <c r="AA884" s="208"/>
      <c r="AB884" s="208"/>
      <c r="AC884" s="208"/>
      <c r="AD884" s="208"/>
      <c r="AE884" s="208"/>
      <c r="AF884" s="208"/>
      <c r="AG884" s="208"/>
      <c r="AH884" s="208"/>
      <c r="AI884" s="208"/>
      <c r="AJ884" s="208"/>
      <c r="AK884" s="208"/>
      <c r="AL884" s="208"/>
      <c r="AM884" s="208"/>
      <c r="AN884" s="208"/>
      <c r="AO884" s="208"/>
      <c r="AP884" s="208"/>
      <c r="AQ884" s="208"/>
      <c r="AR884" s="208"/>
      <c r="AS884" s="208"/>
      <c r="AT884" s="208"/>
      <c r="AU884" s="208"/>
      <c r="AV884" s="208"/>
      <c r="AW884" s="208"/>
      <c r="AX884" s="208"/>
      <c r="AY884" s="208"/>
      <c r="AZ884" s="209"/>
      <c r="BA884" s="208"/>
      <c r="BB884" s="208"/>
      <c r="BC884" s="208"/>
      <c r="BD884" s="210"/>
      <c r="BE884" s="208"/>
      <c r="BF884" s="208"/>
      <c r="BG884" s="208"/>
      <c r="BH884" s="208"/>
      <c r="BI884" s="208"/>
      <c r="BJ884" s="208"/>
      <c r="BK884" s="208"/>
      <c r="BL884" s="208"/>
      <c r="BM884" s="208"/>
      <c r="BN884" s="208"/>
      <c r="BO884" s="208"/>
      <c r="BP884" s="208"/>
      <c r="BQ884" s="208"/>
      <c r="BR884" s="208"/>
      <c r="BS884" s="208"/>
      <c r="BT884" s="208"/>
      <c r="BU884" s="208"/>
      <c r="BV884" s="208"/>
      <c r="BW884" s="208"/>
      <c r="BX884" s="208"/>
      <c r="BY884" s="208"/>
    </row>
    <row r="885" spans="1:77">
      <c r="A885" s="227"/>
      <c r="B885" s="208"/>
      <c r="C885" s="248"/>
      <c r="D885" s="248"/>
      <c r="E885" s="208"/>
      <c r="F885" s="208"/>
      <c r="G885" s="208"/>
      <c r="H885" s="208"/>
      <c r="I885" s="208"/>
      <c r="J885" s="208"/>
      <c r="K885" s="208"/>
      <c r="L885" s="208"/>
      <c r="M885" s="208"/>
      <c r="N885" s="208"/>
      <c r="O885" s="208"/>
      <c r="P885" s="208"/>
      <c r="Q885" s="208"/>
      <c r="R885" s="208"/>
      <c r="S885" s="208"/>
      <c r="T885" s="208"/>
      <c r="U885" s="208"/>
      <c r="V885" s="208"/>
      <c r="W885" s="208"/>
      <c r="X885" s="208"/>
      <c r="Y885" s="208"/>
      <c r="Z885" s="208"/>
      <c r="AA885" s="208"/>
      <c r="AB885" s="208"/>
      <c r="AC885" s="208"/>
      <c r="AD885" s="208"/>
      <c r="AE885" s="208"/>
      <c r="AF885" s="208"/>
      <c r="AG885" s="208"/>
      <c r="AH885" s="208"/>
      <c r="AI885" s="208"/>
      <c r="AJ885" s="208"/>
      <c r="AK885" s="208"/>
      <c r="AL885" s="208"/>
      <c r="AM885" s="208"/>
      <c r="AN885" s="208"/>
      <c r="AO885" s="208"/>
      <c r="AP885" s="208"/>
      <c r="AQ885" s="208"/>
      <c r="AR885" s="208"/>
      <c r="AS885" s="208"/>
      <c r="AT885" s="208"/>
      <c r="AU885" s="208"/>
      <c r="AV885" s="208"/>
      <c r="AW885" s="208"/>
      <c r="AX885" s="208"/>
      <c r="AY885" s="208"/>
      <c r="AZ885" s="209"/>
      <c r="BA885" s="208"/>
      <c r="BB885" s="208"/>
      <c r="BC885" s="208"/>
      <c r="BD885" s="210"/>
      <c r="BE885" s="208"/>
      <c r="BF885" s="208"/>
      <c r="BG885" s="208"/>
      <c r="BH885" s="208"/>
      <c r="BI885" s="208"/>
      <c r="BJ885" s="208"/>
      <c r="BK885" s="208"/>
      <c r="BL885" s="208"/>
      <c r="BM885" s="208"/>
      <c r="BN885" s="208"/>
      <c r="BO885" s="208"/>
      <c r="BP885" s="208"/>
      <c r="BQ885" s="208"/>
      <c r="BR885" s="208"/>
      <c r="BS885" s="208"/>
      <c r="BT885" s="208"/>
      <c r="BU885" s="208"/>
      <c r="BV885" s="208"/>
      <c r="BW885" s="208"/>
      <c r="BX885" s="208"/>
      <c r="BY885" s="208"/>
    </row>
    <row r="886" spans="1:77">
      <c r="A886" s="227"/>
      <c r="B886" s="208"/>
      <c r="C886" s="248"/>
      <c r="D886" s="248"/>
      <c r="E886" s="208"/>
      <c r="F886" s="208"/>
      <c r="G886" s="208"/>
      <c r="H886" s="208"/>
      <c r="I886" s="208"/>
      <c r="J886" s="208"/>
      <c r="K886" s="208"/>
      <c r="L886" s="208"/>
      <c r="M886" s="208"/>
      <c r="N886" s="208"/>
      <c r="O886" s="208"/>
      <c r="P886" s="208"/>
      <c r="Q886" s="208"/>
      <c r="R886" s="208"/>
      <c r="S886" s="208"/>
      <c r="T886" s="208"/>
      <c r="U886" s="208"/>
      <c r="V886" s="208"/>
      <c r="W886" s="208"/>
      <c r="X886" s="208"/>
      <c r="Y886" s="208"/>
      <c r="Z886" s="208"/>
      <c r="AA886" s="208"/>
      <c r="AB886" s="208"/>
      <c r="AC886" s="208"/>
      <c r="AD886" s="208"/>
      <c r="AE886" s="208"/>
      <c r="AF886" s="208"/>
      <c r="AG886" s="208"/>
      <c r="AH886" s="208"/>
      <c r="AI886" s="208"/>
      <c r="AJ886" s="208"/>
      <c r="AK886" s="208"/>
      <c r="AL886" s="208"/>
      <c r="AM886" s="208"/>
      <c r="AN886" s="208"/>
      <c r="AO886" s="208"/>
      <c r="AP886" s="208"/>
      <c r="AQ886" s="208"/>
      <c r="AR886" s="208"/>
      <c r="AS886" s="208"/>
      <c r="AT886" s="208"/>
      <c r="AU886" s="208"/>
      <c r="AV886" s="208"/>
      <c r="AW886" s="208"/>
      <c r="AX886" s="208"/>
      <c r="AY886" s="208"/>
      <c r="AZ886" s="209"/>
      <c r="BA886" s="208"/>
      <c r="BB886" s="208"/>
      <c r="BC886" s="208"/>
      <c r="BD886" s="210"/>
      <c r="BE886" s="208"/>
      <c r="BF886" s="208"/>
      <c r="BG886" s="208"/>
      <c r="BH886" s="208"/>
      <c r="BI886" s="208"/>
      <c r="BJ886" s="208"/>
      <c r="BK886" s="208"/>
      <c r="BL886" s="208"/>
      <c r="BM886" s="208"/>
      <c r="BN886" s="208"/>
      <c r="BO886" s="208"/>
      <c r="BP886" s="208"/>
      <c r="BQ886" s="208"/>
      <c r="BR886" s="208"/>
      <c r="BS886" s="208"/>
      <c r="BT886" s="208"/>
      <c r="BU886" s="208"/>
      <c r="BV886" s="208"/>
      <c r="BW886" s="208"/>
      <c r="BX886" s="208"/>
      <c r="BY886" s="208"/>
    </row>
    <row r="887" spans="1:77">
      <c r="A887" s="227"/>
      <c r="B887" s="208"/>
      <c r="C887" s="248"/>
      <c r="D887" s="248"/>
      <c r="E887" s="208"/>
      <c r="F887" s="208"/>
      <c r="G887" s="208"/>
      <c r="H887" s="208"/>
      <c r="I887" s="208"/>
      <c r="J887" s="208"/>
      <c r="K887" s="208"/>
      <c r="L887" s="208"/>
      <c r="M887" s="208"/>
      <c r="N887" s="208"/>
      <c r="O887" s="208"/>
      <c r="P887" s="208"/>
      <c r="Q887" s="208"/>
      <c r="R887" s="208"/>
      <c r="S887" s="208"/>
      <c r="T887" s="208"/>
      <c r="U887" s="208"/>
      <c r="V887" s="208"/>
      <c r="W887" s="208"/>
      <c r="X887" s="208"/>
      <c r="Y887" s="208"/>
      <c r="Z887" s="208"/>
      <c r="AA887" s="208"/>
      <c r="AB887" s="208"/>
      <c r="AC887" s="208"/>
      <c r="AD887" s="208"/>
      <c r="AE887" s="208"/>
      <c r="AF887" s="208"/>
      <c r="AG887" s="208"/>
      <c r="AH887" s="208"/>
      <c r="AI887" s="208"/>
      <c r="AJ887" s="208"/>
      <c r="AK887" s="208"/>
      <c r="AL887" s="208"/>
      <c r="AM887" s="208"/>
      <c r="AN887" s="208"/>
      <c r="AO887" s="208"/>
      <c r="AP887" s="208"/>
      <c r="AQ887" s="208"/>
      <c r="AR887" s="208"/>
      <c r="AS887" s="208"/>
      <c r="AT887" s="208"/>
      <c r="AU887" s="208"/>
      <c r="AV887" s="208"/>
      <c r="AW887" s="208"/>
      <c r="AX887" s="208"/>
      <c r="AY887" s="208"/>
      <c r="AZ887" s="209"/>
      <c r="BA887" s="208"/>
      <c r="BB887" s="208"/>
      <c r="BC887" s="208"/>
      <c r="BD887" s="210"/>
      <c r="BE887" s="208"/>
      <c r="BF887" s="208"/>
      <c r="BG887" s="208"/>
      <c r="BH887" s="208"/>
      <c r="BI887" s="208"/>
      <c r="BJ887" s="208"/>
      <c r="BK887" s="208"/>
      <c r="BL887" s="208"/>
      <c r="BM887" s="208"/>
      <c r="BN887" s="208"/>
      <c r="BO887" s="208"/>
      <c r="BP887" s="208"/>
      <c r="BQ887" s="208"/>
      <c r="BR887" s="208"/>
      <c r="BS887" s="208"/>
      <c r="BT887" s="208"/>
      <c r="BU887" s="208"/>
      <c r="BV887" s="208"/>
      <c r="BW887" s="208"/>
      <c r="BX887" s="208"/>
      <c r="BY887" s="208"/>
    </row>
    <row r="888" spans="1:77">
      <c r="A888" s="227"/>
      <c r="B888" s="208"/>
      <c r="C888" s="248"/>
      <c r="D888" s="248"/>
      <c r="E888" s="208"/>
      <c r="F888" s="208"/>
      <c r="G888" s="208"/>
      <c r="H888" s="208"/>
      <c r="I888" s="208"/>
      <c r="J888" s="208"/>
      <c r="K888" s="208"/>
      <c r="L888" s="208"/>
      <c r="M888" s="208"/>
      <c r="N888" s="208"/>
      <c r="O888" s="208"/>
      <c r="P888" s="208"/>
      <c r="Q888" s="208"/>
      <c r="R888" s="208"/>
      <c r="S888" s="208"/>
      <c r="T888" s="208"/>
      <c r="U888" s="208"/>
      <c r="V888" s="208"/>
      <c r="W888" s="208"/>
      <c r="X888" s="208"/>
      <c r="Y888" s="208"/>
      <c r="Z888" s="208"/>
      <c r="AA888" s="208"/>
      <c r="AB888" s="208"/>
      <c r="AC888" s="208"/>
      <c r="AD888" s="208"/>
      <c r="AE888" s="208"/>
      <c r="AF888" s="208"/>
      <c r="AG888" s="208"/>
      <c r="AH888" s="208"/>
      <c r="AI888" s="208"/>
      <c r="AJ888" s="208"/>
      <c r="AK888" s="208"/>
      <c r="AL888" s="208"/>
      <c r="AM888" s="208"/>
      <c r="AN888" s="208"/>
      <c r="AO888" s="208"/>
      <c r="AP888" s="208"/>
      <c r="AQ888" s="208"/>
      <c r="AR888" s="208"/>
      <c r="AS888" s="208"/>
      <c r="AT888" s="208"/>
      <c r="AU888" s="208"/>
      <c r="AV888" s="208"/>
      <c r="AW888" s="208"/>
      <c r="AX888" s="208"/>
      <c r="AY888" s="208"/>
      <c r="AZ888" s="209"/>
      <c r="BA888" s="208"/>
      <c r="BB888" s="208"/>
      <c r="BC888" s="208"/>
      <c r="BD888" s="210"/>
      <c r="BE888" s="208"/>
      <c r="BF888" s="208"/>
      <c r="BG888" s="208"/>
      <c r="BH888" s="208"/>
      <c r="BI888" s="208"/>
      <c r="BJ888" s="208"/>
      <c r="BK888" s="208"/>
      <c r="BL888" s="208"/>
      <c r="BM888" s="208"/>
      <c r="BN888" s="208"/>
      <c r="BO888" s="208"/>
      <c r="BP888" s="208"/>
      <c r="BQ888" s="208"/>
      <c r="BR888" s="208"/>
      <c r="BS888" s="208"/>
      <c r="BT888" s="208"/>
      <c r="BU888" s="208"/>
      <c r="BV888" s="208"/>
      <c r="BW888" s="208"/>
      <c r="BX888" s="208"/>
      <c r="BY888" s="208"/>
    </row>
    <row r="889" spans="1:77">
      <c r="A889" s="227"/>
      <c r="B889" s="208"/>
      <c r="C889" s="248"/>
      <c r="D889" s="248"/>
      <c r="E889" s="208"/>
      <c r="F889" s="208"/>
      <c r="G889" s="208"/>
      <c r="H889" s="208"/>
      <c r="I889" s="208"/>
      <c r="J889" s="208"/>
      <c r="K889" s="208"/>
      <c r="L889" s="208"/>
      <c r="M889" s="208"/>
      <c r="N889" s="208"/>
      <c r="O889" s="208"/>
      <c r="P889" s="208"/>
      <c r="Q889" s="208"/>
      <c r="R889" s="208"/>
      <c r="S889" s="208"/>
      <c r="T889" s="208"/>
      <c r="U889" s="208"/>
      <c r="V889" s="208"/>
      <c r="W889" s="208"/>
      <c r="X889" s="208"/>
      <c r="Y889" s="208"/>
      <c r="Z889" s="208"/>
      <c r="AA889" s="208"/>
      <c r="AB889" s="208"/>
      <c r="AC889" s="208"/>
      <c r="AD889" s="208"/>
      <c r="AE889" s="208"/>
      <c r="AF889" s="208"/>
      <c r="AG889" s="208"/>
      <c r="AH889" s="208"/>
      <c r="AI889" s="208"/>
      <c r="AJ889" s="208"/>
      <c r="AK889" s="208"/>
      <c r="AL889" s="208"/>
      <c r="AM889" s="208"/>
      <c r="AN889" s="208"/>
      <c r="AO889" s="208"/>
      <c r="AP889" s="208"/>
      <c r="AQ889" s="208"/>
      <c r="AR889" s="208"/>
      <c r="AS889" s="208"/>
      <c r="AT889" s="208"/>
      <c r="AU889" s="208"/>
      <c r="AV889" s="208"/>
      <c r="AW889" s="208"/>
      <c r="AX889" s="208"/>
      <c r="AY889" s="208"/>
      <c r="AZ889" s="209"/>
      <c r="BA889" s="208"/>
      <c r="BB889" s="208"/>
      <c r="BC889" s="208"/>
      <c r="BD889" s="210"/>
      <c r="BE889" s="208"/>
      <c r="BF889" s="208"/>
      <c r="BG889" s="208"/>
      <c r="BH889" s="208"/>
      <c r="BI889" s="208"/>
      <c r="BJ889" s="208"/>
      <c r="BK889" s="208"/>
      <c r="BL889" s="208"/>
      <c r="BM889" s="208"/>
      <c r="BN889" s="208"/>
      <c r="BO889" s="208"/>
      <c r="BP889" s="208"/>
      <c r="BQ889" s="208"/>
      <c r="BR889" s="208"/>
      <c r="BS889" s="208"/>
      <c r="BT889" s="208"/>
      <c r="BU889" s="208"/>
      <c r="BV889" s="208"/>
      <c r="BW889" s="208"/>
      <c r="BX889" s="208"/>
      <c r="BY889" s="208"/>
    </row>
    <row r="890" spans="1:77">
      <c r="A890" s="227"/>
      <c r="B890" s="208"/>
      <c r="C890" s="248"/>
      <c r="D890" s="248"/>
      <c r="E890" s="208"/>
      <c r="F890" s="208"/>
      <c r="G890" s="208"/>
      <c r="H890" s="208"/>
      <c r="I890" s="208"/>
      <c r="J890" s="208"/>
      <c r="K890" s="208"/>
      <c r="L890" s="208"/>
      <c r="M890" s="208"/>
      <c r="N890" s="208"/>
      <c r="O890" s="208"/>
      <c r="P890" s="208"/>
      <c r="Q890" s="208"/>
      <c r="R890" s="208"/>
      <c r="S890" s="208"/>
      <c r="T890" s="208"/>
      <c r="U890" s="208"/>
      <c r="V890" s="208"/>
      <c r="W890" s="208"/>
      <c r="X890" s="208"/>
      <c r="Y890" s="208"/>
      <c r="Z890" s="208"/>
      <c r="AA890" s="208"/>
      <c r="AB890" s="208"/>
      <c r="AC890" s="208"/>
      <c r="AD890" s="208"/>
      <c r="AE890" s="208"/>
      <c r="AF890" s="208"/>
      <c r="AG890" s="208"/>
      <c r="AH890" s="208"/>
      <c r="AI890" s="208"/>
      <c r="AJ890" s="208"/>
      <c r="AK890" s="208"/>
      <c r="AL890" s="208"/>
      <c r="AM890" s="208"/>
      <c r="AN890" s="208"/>
      <c r="AO890" s="208"/>
      <c r="AP890" s="208"/>
      <c r="AQ890" s="208"/>
      <c r="AR890" s="208"/>
      <c r="AS890" s="208"/>
      <c r="AT890" s="208"/>
      <c r="AU890" s="208"/>
      <c r="AV890" s="208"/>
      <c r="AW890" s="208"/>
      <c r="AX890" s="208"/>
      <c r="AY890" s="208"/>
      <c r="AZ890" s="209"/>
      <c r="BA890" s="208"/>
      <c r="BB890" s="208"/>
      <c r="BC890" s="208"/>
      <c r="BD890" s="210"/>
      <c r="BE890" s="208"/>
      <c r="BF890" s="208"/>
      <c r="BG890" s="208"/>
      <c r="BH890" s="208"/>
      <c r="BI890" s="208"/>
      <c r="BJ890" s="208"/>
      <c r="BK890" s="208"/>
      <c r="BL890" s="208"/>
      <c r="BM890" s="208"/>
      <c r="BN890" s="208"/>
      <c r="BO890" s="208"/>
      <c r="BP890" s="208"/>
      <c r="BQ890" s="208"/>
      <c r="BR890" s="208"/>
      <c r="BS890" s="208"/>
      <c r="BT890" s="208"/>
      <c r="BU890" s="208"/>
      <c r="BV890" s="208"/>
      <c r="BW890" s="208"/>
      <c r="BX890" s="208"/>
      <c r="BY890" s="208"/>
    </row>
    <row r="891" spans="1:77">
      <c r="A891" s="227"/>
      <c r="B891" s="208"/>
      <c r="C891" s="248"/>
      <c r="D891" s="248"/>
      <c r="E891" s="208"/>
      <c r="F891" s="208"/>
      <c r="G891" s="208"/>
      <c r="H891" s="208"/>
      <c r="I891" s="208"/>
      <c r="J891" s="208"/>
      <c r="K891" s="208"/>
      <c r="L891" s="208"/>
      <c r="M891" s="208"/>
      <c r="N891" s="208"/>
      <c r="O891" s="208"/>
      <c r="P891" s="208"/>
      <c r="Q891" s="208"/>
      <c r="R891" s="208"/>
      <c r="S891" s="208"/>
      <c r="T891" s="208"/>
      <c r="U891" s="208"/>
      <c r="V891" s="208"/>
      <c r="W891" s="208"/>
      <c r="X891" s="208"/>
      <c r="Y891" s="208"/>
      <c r="Z891" s="208"/>
      <c r="AA891" s="208"/>
      <c r="AB891" s="208"/>
      <c r="AC891" s="208"/>
      <c r="AD891" s="208"/>
      <c r="AE891" s="208"/>
      <c r="AF891" s="208"/>
      <c r="AG891" s="208"/>
      <c r="AH891" s="208"/>
      <c r="AI891" s="208"/>
      <c r="AJ891" s="208"/>
      <c r="AK891" s="208"/>
      <c r="AL891" s="208"/>
      <c r="AM891" s="208"/>
      <c r="AN891" s="208"/>
      <c r="AO891" s="208"/>
      <c r="AP891" s="208"/>
      <c r="AQ891" s="208"/>
      <c r="AR891" s="208"/>
      <c r="AS891" s="208"/>
      <c r="AT891" s="208"/>
      <c r="AU891" s="208"/>
      <c r="AV891" s="208"/>
      <c r="AW891" s="208"/>
      <c r="AX891" s="208"/>
      <c r="AY891" s="208"/>
      <c r="AZ891" s="209"/>
      <c r="BA891" s="208"/>
      <c r="BB891" s="208"/>
      <c r="BC891" s="208"/>
      <c r="BD891" s="210"/>
      <c r="BE891" s="208"/>
      <c r="BF891" s="208"/>
      <c r="BG891" s="208"/>
      <c r="BH891" s="208"/>
      <c r="BI891" s="208"/>
      <c r="BJ891" s="208"/>
      <c r="BK891" s="208"/>
      <c r="BL891" s="208"/>
      <c r="BM891" s="208"/>
      <c r="BN891" s="208"/>
      <c r="BO891" s="208"/>
      <c r="BP891" s="208"/>
      <c r="BQ891" s="208"/>
      <c r="BR891" s="208"/>
      <c r="BS891" s="208"/>
      <c r="BT891" s="208"/>
      <c r="BU891" s="208"/>
      <c r="BV891" s="208"/>
      <c r="BW891" s="208"/>
      <c r="BX891" s="208"/>
      <c r="BY891" s="208"/>
    </row>
    <row r="892" spans="1:77">
      <c r="A892" s="227"/>
      <c r="B892" s="208"/>
      <c r="C892" s="248"/>
      <c r="D892" s="248"/>
      <c r="E892" s="208"/>
      <c r="F892" s="208"/>
      <c r="G892" s="208"/>
      <c r="H892" s="208"/>
      <c r="I892" s="208"/>
      <c r="J892" s="208"/>
      <c r="K892" s="208"/>
      <c r="L892" s="208"/>
      <c r="M892" s="208"/>
      <c r="N892" s="208"/>
      <c r="O892" s="208"/>
      <c r="P892" s="208"/>
      <c r="Q892" s="208"/>
      <c r="R892" s="208"/>
      <c r="S892" s="208"/>
      <c r="T892" s="208"/>
      <c r="U892" s="208"/>
      <c r="V892" s="208"/>
      <c r="W892" s="208"/>
      <c r="X892" s="208"/>
      <c r="Y892" s="208"/>
      <c r="Z892" s="208"/>
      <c r="AA892" s="208"/>
      <c r="AB892" s="208"/>
      <c r="AC892" s="208"/>
      <c r="AD892" s="208"/>
      <c r="AE892" s="208"/>
      <c r="AF892" s="208"/>
      <c r="AG892" s="208"/>
      <c r="AH892" s="208"/>
      <c r="AI892" s="208"/>
      <c r="AJ892" s="208"/>
      <c r="AK892" s="208"/>
      <c r="AL892" s="208"/>
      <c r="AM892" s="208"/>
      <c r="AN892" s="208"/>
      <c r="AO892" s="208"/>
      <c r="AP892" s="208"/>
      <c r="AQ892" s="208"/>
      <c r="AR892" s="208"/>
      <c r="AS892" s="208"/>
      <c r="AT892" s="208"/>
      <c r="AU892" s="208"/>
      <c r="AV892" s="208"/>
      <c r="AW892" s="208"/>
      <c r="AX892" s="208"/>
      <c r="AY892" s="208"/>
      <c r="AZ892" s="209"/>
      <c r="BA892" s="208"/>
      <c r="BB892" s="208"/>
      <c r="BC892" s="208"/>
      <c r="BD892" s="210"/>
      <c r="BE892" s="208"/>
      <c r="BF892" s="208"/>
      <c r="BG892" s="208"/>
      <c r="BH892" s="208"/>
      <c r="BI892" s="208"/>
      <c r="BJ892" s="208"/>
      <c r="BK892" s="208"/>
      <c r="BL892" s="208"/>
      <c r="BM892" s="208"/>
      <c r="BN892" s="208"/>
      <c r="BO892" s="208"/>
      <c r="BP892" s="208"/>
      <c r="BQ892" s="208"/>
      <c r="BR892" s="208"/>
      <c r="BS892" s="208"/>
      <c r="BT892" s="208"/>
      <c r="BU892" s="208"/>
      <c r="BV892" s="208"/>
      <c r="BW892" s="208"/>
      <c r="BX892" s="208"/>
      <c r="BY892" s="208"/>
    </row>
    <row r="893" spans="1:77">
      <c r="A893" s="227"/>
      <c r="B893" s="208"/>
      <c r="C893" s="248"/>
      <c r="D893" s="248"/>
      <c r="E893" s="208"/>
      <c r="F893" s="208"/>
      <c r="G893" s="208"/>
      <c r="H893" s="208"/>
      <c r="I893" s="208"/>
      <c r="J893" s="208"/>
      <c r="K893" s="208"/>
      <c r="L893" s="208"/>
      <c r="M893" s="208"/>
      <c r="N893" s="208"/>
      <c r="O893" s="208"/>
      <c r="P893" s="208"/>
      <c r="Q893" s="208"/>
      <c r="R893" s="208"/>
      <c r="S893" s="208"/>
      <c r="T893" s="208"/>
      <c r="U893" s="208"/>
      <c r="V893" s="208"/>
      <c r="W893" s="208"/>
      <c r="X893" s="208"/>
      <c r="Y893" s="208"/>
      <c r="Z893" s="208"/>
      <c r="AA893" s="208"/>
      <c r="AB893" s="208"/>
      <c r="AC893" s="208"/>
      <c r="AD893" s="208"/>
      <c r="AE893" s="208"/>
      <c r="AF893" s="208"/>
      <c r="AG893" s="208"/>
      <c r="AH893" s="208"/>
      <c r="AI893" s="208"/>
      <c r="AJ893" s="208"/>
      <c r="AK893" s="208"/>
      <c r="AL893" s="208"/>
      <c r="AM893" s="208"/>
      <c r="AN893" s="208"/>
      <c r="AO893" s="208"/>
      <c r="AP893" s="208"/>
      <c r="AQ893" s="208"/>
      <c r="AR893" s="208"/>
      <c r="AS893" s="208"/>
      <c r="AT893" s="208"/>
      <c r="AU893" s="208"/>
      <c r="AV893" s="208"/>
      <c r="AW893" s="208"/>
      <c r="AX893" s="208"/>
      <c r="AY893" s="208"/>
      <c r="AZ893" s="209"/>
      <c r="BA893" s="208"/>
      <c r="BB893" s="208"/>
      <c r="BC893" s="208"/>
      <c r="BD893" s="210"/>
      <c r="BE893" s="208"/>
      <c r="BF893" s="208"/>
      <c r="BG893" s="208"/>
      <c r="BH893" s="208"/>
      <c r="BI893" s="208"/>
      <c r="BJ893" s="208"/>
      <c r="BK893" s="208"/>
      <c r="BL893" s="208"/>
      <c r="BM893" s="208"/>
      <c r="BN893" s="208"/>
      <c r="BO893" s="208"/>
      <c r="BP893" s="208"/>
      <c r="BQ893" s="208"/>
      <c r="BR893" s="208"/>
      <c r="BS893" s="208"/>
      <c r="BT893" s="208"/>
      <c r="BU893" s="208"/>
      <c r="BV893" s="208"/>
      <c r="BW893" s="208"/>
      <c r="BX893" s="208"/>
      <c r="BY893" s="208"/>
    </row>
    <row r="894" spans="1:77">
      <c r="A894" s="227"/>
      <c r="B894" s="208"/>
      <c r="C894" s="248"/>
      <c r="D894" s="248"/>
      <c r="E894" s="208"/>
      <c r="F894" s="208"/>
      <c r="G894" s="208"/>
      <c r="H894" s="208"/>
      <c r="I894" s="208"/>
      <c r="J894" s="208"/>
      <c r="K894" s="208"/>
      <c r="L894" s="208"/>
      <c r="M894" s="208"/>
      <c r="N894" s="208"/>
      <c r="O894" s="208"/>
      <c r="P894" s="208"/>
      <c r="Q894" s="208"/>
      <c r="R894" s="208"/>
      <c r="S894" s="208"/>
      <c r="T894" s="208"/>
      <c r="U894" s="208"/>
      <c r="V894" s="208"/>
      <c r="W894" s="208"/>
      <c r="X894" s="208"/>
      <c r="Y894" s="208"/>
      <c r="Z894" s="208"/>
      <c r="AA894" s="208"/>
      <c r="AB894" s="208"/>
      <c r="AC894" s="208"/>
      <c r="AD894" s="208"/>
      <c r="AE894" s="208"/>
      <c r="AF894" s="208"/>
      <c r="AG894" s="208"/>
      <c r="AH894" s="208"/>
      <c r="AI894" s="208"/>
      <c r="AJ894" s="208"/>
      <c r="AK894" s="208"/>
      <c r="AL894" s="208"/>
      <c r="AM894" s="208"/>
      <c r="AN894" s="208"/>
      <c r="AO894" s="208"/>
      <c r="AP894" s="208"/>
      <c r="AQ894" s="208"/>
      <c r="AR894" s="208"/>
      <c r="AS894" s="208"/>
      <c r="AT894" s="208"/>
      <c r="AU894" s="208"/>
      <c r="AV894" s="208"/>
      <c r="AW894" s="208"/>
      <c r="AX894" s="208"/>
      <c r="AY894" s="208"/>
      <c r="AZ894" s="209"/>
      <c r="BA894" s="208"/>
      <c r="BB894" s="208"/>
      <c r="BC894" s="208"/>
      <c r="BD894" s="210"/>
      <c r="BE894" s="208"/>
      <c r="BF894" s="208"/>
      <c r="BG894" s="208"/>
      <c r="BH894" s="208"/>
      <c r="BI894" s="208"/>
      <c r="BJ894" s="208"/>
      <c r="BK894" s="208"/>
      <c r="BL894" s="208"/>
      <c r="BM894" s="208"/>
      <c r="BN894" s="208"/>
      <c r="BO894" s="208"/>
      <c r="BP894" s="208"/>
      <c r="BQ894" s="208"/>
      <c r="BR894" s="208"/>
      <c r="BS894" s="208"/>
      <c r="BT894" s="208"/>
      <c r="BU894" s="208"/>
      <c r="BV894" s="208"/>
      <c r="BW894" s="208"/>
      <c r="BX894" s="208"/>
      <c r="BY894" s="208"/>
    </row>
    <row r="895" spans="1:77">
      <c r="A895" s="227"/>
      <c r="B895" s="208"/>
      <c r="C895" s="248"/>
      <c r="D895" s="248"/>
      <c r="E895" s="208"/>
      <c r="F895" s="208"/>
      <c r="G895" s="208"/>
      <c r="H895" s="208"/>
      <c r="I895" s="208"/>
      <c r="J895" s="208"/>
      <c r="K895" s="208"/>
      <c r="L895" s="208"/>
      <c r="M895" s="208"/>
      <c r="N895" s="208"/>
      <c r="O895" s="208"/>
      <c r="P895" s="208"/>
      <c r="Q895" s="208"/>
      <c r="R895" s="208"/>
      <c r="S895" s="208"/>
      <c r="T895" s="208"/>
      <c r="U895" s="208"/>
      <c r="V895" s="208"/>
      <c r="W895" s="208"/>
      <c r="X895" s="208"/>
      <c r="Y895" s="208"/>
      <c r="Z895" s="208"/>
      <c r="AA895" s="208"/>
      <c r="AB895" s="208"/>
      <c r="AC895" s="208"/>
      <c r="AD895" s="208"/>
      <c r="AE895" s="208"/>
      <c r="AF895" s="208"/>
      <c r="AG895" s="208"/>
      <c r="AH895" s="208"/>
      <c r="AI895" s="208"/>
      <c r="AJ895" s="208"/>
      <c r="AK895" s="208"/>
      <c r="AL895" s="208"/>
      <c r="AM895" s="208"/>
      <c r="AN895" s="208"/>
      <c r="AO895" s="208"/>
      <c r="AP895" s="208"/>
      <c r="AQ895" s="208"/>
      <c r="AR895" s="208"/>
      <c r="AS895" s="208"/>
      <c r="AT895" s="208"/>
      <c r="AU895" s="208"/>
      <c r="AV895" s="208"/>
      <c r="AW895" s="208"/>
      <c r="AX895" s="208"/>
      <c r="AY895" s="208"/>
      <c r="AZ895" s="209"/>
      <c r="BA895" s="208"/>
      <c r="BB895" s="208"/>
      <c r="BC895" s="208"/>
      <c r="BD895" s="210"/>
      <c r="BE895" s="208"/>
      <c r="BF895" s="208"/>
      <c r="BG895" s="208"/>
      <c r="BH895" s="208"/>
      <c r="BI895" s="208"/>
      <c r="BJ895" s="208"/>
      <c r="BK895" s="208"/>
      <c r="BL895" s="208"/>
      <c r="BM895" s="208"/>
      <c r="BN895" s="208"/>
      <c r="BO895" s="208"/>
      <c r="BP895" s="208"/>
      <c r="BQ895" s="208"/>
      <c r="BR895" s="208"/>
      <c r="BS895" s="208"/>
      <c r="BT895" s="208"/>
      <c r="BU895" s="208"/>
      <c r="BV895" s="208"/>
      <c r="BW895" s="208"/>
      <c r="BX895" s="208"/>
      <c r="BY895" s="208"/>
    </row>
    <row r="896" spans="1:77">
      <c r="A896" s="227"/>
      <c r="B896" s="208"/>
      <c r="C896" s="248"/>
      <c r="D896" s="248"/>
      <c r="E896" s="208"/>
      <c r="F896" s="208"/>
      <c r="G896" s="208"/>
      <c r="H896" s="208"/>
      <c r="I896" s="208"/>
      <c r="J896" s="208"/>
      <c r="K896" s="208"/>
      <c r="L896" s="208"/>
      <c r="M896" s="208"/>
      <c r="N896" s="208"/>
      <c r="O896" s="208"/>
      <c r="P896" s="208"/>
      <c r="Q896" s="208"/>
      <c r="R896" s="208"/>
      <c r="S896" s="208"/>
      <c r="T896" s="208"/>
      <c r="U896" s="208"/>
      <c r="V896" s="208"/>
      <c r="W896" s="208"/>
      <c r="X896" s="208"/>
      <c r="Y896" s="208"/>
      <c r="Z896" s="208"/>
      <c r="AA896" s="208"/>
      <c r="AB896" s="208"/>
      <c r="AC896" s="208"/>
      <c r="AD896" s="208"/>
      <c r="AE896" s="208"/>
      <c r="AF896" s="208"/>
      <c r="AG896" s="208"/>
      <c r="AH896" s="208"/>
      <c r="AI896" s="208"/>
      <c r="AJ896" s="208"/>
      <c r="AK896" s="208"/>
      <c r="AL896" s="208"/>
      <c r="AM896" s="208"/>
      <c r="AN896" s="208"/>
      <c r="AO896" s="208"/>
      <c r="AP896" s="208"/>
      <c r="AQ896" s="208"/>
      <c r="AR896" s="208"/>
      <c r="AS896" s="208"/>
      <c r="AT896" s="208"/>
      <c r="AU896" s="208"/>
      <c r="AV896" s="208"/>
      <c r="AW896" s="208"/>
      <c r="AX896" s="208"/>
      <c r="AY896" s="208"/>
      <c r="AZ896" s="209"/>
      <c r="BA896" s="208"/>
      <c r="BB896" s="208"/>
      <c r="BC896" s="208"/>
      <c r="BD896" s="210"/>
      <c r="BE896" s="208"/>
      <c r="BF896" s="208"/>
      <c r="BG896" s="208"/>
      <c r="BH896" s="208"/>
      <c r="BI896" s="208"/>
      <c r="BJ896" s="208"/>
      <c r="BK896" s="208"/>
      <c r="BL896" s="208"/>
      <c r="BM896" s="208"/>
      <c r="BN896" s="208"/>
      <c r="BO896" s="208"/>
      <c r="BP896" s="208"/>
      <c r="BQ896" s="208"/>
      <c r="BR896" s="208"/>
      <c r="BS896" s="208"/>
      <c r="BT896" s="208"/>
      <c r="BU896" s="208"/>
      <c r="BV896" s="208"/>
      <c r="BW896" s="208"/>
      <c r="BX896" s="208"/>
      <c r="BY896" s="208"/>
    </row>
    <row r="897" spans="1:77">
      <c r="A897" s="227"/>
      <c r="B897" s="208"/>
      <c r="C897" s="248"/>
      <c r="D897" s="248"/>
      <c r="E897" s="208"/>
      <c r="F897" s="208"/>
      <c r="G897" s="208"/>
      <c r="H897" s="208"/>
      <c r="I897" s="208"/>
      <c r="J897" s="208"/>
      <c r="K897" s="208"/>
      <c r="L897" s="208"/>
      <c r="M897" s="208"/>
      <c r="N897" s="208"/>
      <c r="O897" s="208"/>
      <c r="P897" s="208"/>
      <c r="Q897" s="208"/>
      <c r="R897" s="208"/>
      <c r="S897" s="208"/>
      <c r="T897" s="208"/>
      <c r="U897" s="208"/>
      <c r="V897" s="208"/>
      <c r="W897" s="208"/>
      <c r="X897" s="208"/>
      <c r="Y897" s="208"/>
      <c r="Z897" s="208"/>
      <c r="AA897" s="208"/>
      <c r="AB897" s="208"/>
      <c r="AC897" s="208"/>
      <c r="AD897" s="208"/>
      <c r="AE897" s="208"/>
      <c r="AF897" s="208"/>
      <c r="AG897" s="208"/>
      <c r="AH897" s="208"/>
      <c r="AI897" s="208"/>
      <c r="AJ897" s="208"/>
      <c r="AK897" s="208"/>
      <c r="AL897" s="208"/>
      <c r="AM897" s="208"/>
      <c r="AN897" s="208"/>
      <c r="AO897" s="208"/>
      <c r="AP897" s="208"/>
      <c r="AQ897" s="208"/>
      <c r="AR897" s="208"/>
      <c r="AS897" s="208"/>
      <c r="AT897" s="208"/>
      <c r="AU897" s="208"/>
      <c r="AV897" s="208"/>
      <c r="AW897" s="208"/>
      <c r="AX897" s="208"/>
      <c r="AY897" s="208"/>
      <c r="AZ897" s="209"/>
      <c r="BA897" s="208"/>
      <c r="BB897" s="208"/>
      <c r="BC897" s="208"/>
      <c r="BD897" s="210"/>
      <c r="BE897" s="208"/>
      <c r="BF897" s="208"/>
      <c r="BG897" s="208"/>
      <c r="BH897" s="208"/>
      <c r="BI897" s="208"/>
      <c r="BJ897" s="208"/>
      <c r="BK897" s="208"/>
      <c r="BL897" s="208"/>
      <c r="BM897" s="208"/>
      <c r="BN897" s="208"/>
      <c r="BO897" s="208"/>
      <c r="BP897" s="208"/>
      <c r="BQ897" s="208"/>
      <c r="BR897" s="208"/>
      <c r="BS897" s="208"/>
      <c r="BT897" s="208"/>
      <c r="BU897" s="208"/>
      <c r="BV897" s="208"/>
      <c r="BW897" s="208"/>
      <c r="BX897" s="208"/>
      <c r="BY897" s="208"/>
    </row>
    <row r="898" spans="1:77">
      <c r="A898" s="227"/>
      <c r="B898" s="208"/>
      <c r="C898" s="248"/>
      <c r="D898" s="248"/>
      <c r="E898" s="208"/>
      <c r="F898" s="208"/>
      <c r="G898" s="208"/>
      <c r="H898" s="208"/>
      <c r="I898" s="208"/>
      <c r="J898" s="208"/>
      <c r="K898" s="208"/>
      <c r="L898" s="208"/>
      <c r="M898" s="208"/>
      <c r="N898" s="208"/>
      <c r="O898" s="208"/>
      <c r="P898" s="208"/>
      <c r="Q898" s="208"/>
      <c r="R898" s="208"/>
      <c r="S898" s="208"/>
      <c r="T898" s="208"/>
      <c r="U898" s="208"/>
      <c r="V898" s="208"/>
      <c r="W898" s="208"/>
      <c r="X898" s="208"/>
      <c r="Y898" s="208"/>
      <c r="Z898" s="208"/>
      <c r="AA898" s="208"/>
      <c r="AB898" s="208"/>
      <c r="AC898" s="208"/>
      <c r="AD898" s="208"/>
      <c r="AE898" s="208"/>
      <c r="AF898" s="208"/>
      <c r="AG898" s="208"/>
      <c r="AH898" s="208"/>
      <c r="AI898" s="208"/>
      <c r="AJ898" s="208"/>
      <c r="AK898" s="208"/>
      <c r="AL898" s="208"/>
      <c r="AM898" s="208"/>
      <c r="AN898" s="208"/>
      <c r="AO898" s="208"/>
      <c r="AP898" s="208"/>
      <c r="AQ898" s="208"/>
      <c r="AR898" s="208"/>
      <c r="AS898" s="208"/>
      <c r="AT898" s="208"/>
      <c r="AU898" s="208"/>
      <c r="AV898" s="208"/>
      <c r="AW898" s="208"/>
      <c r="AX898" s="208"/>
      <c r="AY898" s="208"/>
      <c r="AZ898" s="209"/>
      <c r="BA898" s="208"/>
      <c r="BB898" s="208"/>
      <c r="BC898" s="208"/>
      <c r="BD898" s="210"/>
      <c r="BE898" s="208"/>
      <c r="BF898" s="208"/>
      <c r="BG898" s="208"/>
      <c r="BH898" s="208"/>
      <c r="BI898" s="208"/>
      <c r="BJ898" s="208"/>
      <c r="BK898" s="208"/>
      <c r="BL898" s="208"/>
      <c r="BM898" s="208"/>
      <c r="BN898" s="208"/>
      <c r="BO898" s="208"/>
      <c r="BP898" s="208"/>
      <c r="BQ898" s="208"/>
      <c r="BR898" s="208"/>
      <c r="BS898" s="208"/>
      <c r="BT898" s="208"/>
      <c r="BU898" s="208"/>
      <c r="BV898" s="208"/>
      <c r="BW898" s="208"/>
      <c r="BX898" s="208"/>
      <c r="BY898" s="208"/>
    </row>
    <row r="899" spans="1:77">
      <c r="A899" s="227"/>
      <c r="B899" s="208"/>
      <c r="C899" s="248"/>
      <c r="D899" s="248"/>
      <c r="E899" s="208"/>
      <c r="F899" s="208"/>
      <c r="G899" s="208"/>
      <c r="H899" s="208"/>
      <c r="I899" s="208"/>
      <c r="J899" s="208"/>
      <c r="K899" s="208"/>
      <c r="L899" s="208"/>
      <c r="M899" s="208"/>
      <c r="N899" s="208"/>
      <c r="O899" s="208"/>
      <c r="P899" s="208"/>
      <c r="Q899" s="208"/>
      <c r="R899" s="208"/>
      <c r="S899" s="208"/>
      <c r="T899" s="208"/>
      <c r="U899" s="208"/>
      <c r="V899" s="208"/>
      <c r="W899" s="208"/>
      <c r="X899" s="208"/>
      <c r="Y899" s="208"/>
      <c r="Z899" s="208"/>
      <c r="AA899" s="208"/>
      <c r="AB899" s="208"/>
      <c r="AC899" s="208"/>
      <c r="AD899" s="208"/>
      <c r="AE899" s="208"/>
      <c r="AF899" s="208"/>
      <c r="AG899" s="208"/>
      <c r="AH899" s="208"/>
      <c r="AI899" s="208"/>
      <c r="AJ899" s="208"/>
      <c r="AK899" s="208"/>
      <c r="AL899" s="208"/>
      <c r="AM899" s="208"/>
      <c r="AN899" s="208"/>
      <c r="AO899" s="208"/>
      <c r="AP899" s="208"/>
      <c r="AQ899" s="208"/>
      <c r="AR899" s="208"/>
      <c r="AS899" s="208"/>
      <c r="AT899" s="208"/>
      <c r="AU899" s="208"/>
      <c r="AV899" s="208"/>
      <c r="AW899" s="208"/>
      <c r="AX899" s="208"/>
      <c r="AY899" s="208"/>
      <c r="AZ899" s="209"/>
      <c r="BA899" s="208"/>
      <c r="BB899" s="208"/>
      <c r="BC899" s="208"/>
      <c r="BD899" s="210"/>
      <c r="BE899" s="208"/>
      <c r="BF899" s="208"/>
      <c r="BG899" s="208"/>
      <c r="BH899" s="208"/>
      <c r="BI899" s="208"/>
      <c r="BJ899" s="208"/>
      <c r="BK899" s="208"/>
      <c r="BL899" s="208"/>
      <c r="BM899" s="208"/>
      <c r="BN899" s="208"/>
      <c r="BO899" s="208"/>
      <c r="BP899" s="208"/>
      <c r="BQ899" s="208"/>
      <c r="BR899" s="208"/>
      <c r="BS899" s="208"/>
      <c r="BT899" s="208"/>
      <c r="BU899" s="208"/>
      <c r="BV899" s="208"/>
      <c r="BW899" s="208"/>
      <c r="BX899" s="208"/>
      <c r="BY899" s="208"/>
    </row>
    <row r="900" spans="1:77">
      <c r="A900" s="227"/>
      <c r="B900" s="208"/>
      <c r="C900" s="248"/>
      <c r="D900" s="248"/>
      <c r="E900" s="208"/>
      <c r="F900" s="208"/>
      <c r="G900" s="208"/>
      <c r="H900" s="208"/>
      <c r="I900" s="208"/>
      <c r="J900" s="208"/>
      <c r="K900" s="208"/>
      <c r="L900" s="208"/>
      <c r="M900" s="208"/>
      <c r="N900" s="208"/>
      <c r="O900" s="208"/>
      <c r="P900" s="208"/>
      <c r="Q900" s="208"/>
      <c r="R900" s="208"/>
      <c r="S900" s="208"/>
      <c r="T900" s="208"/>
      <c r="U900" s="208"/>
      <c r="V900" s="208"/>
      <c r="W900" s="208"/>
      <c r="X900" s="208"/>
      <c r="Y900" s="208"/>
      <c r="Z900" s="208"/>
      <c r="AA900" s="208"/>
      <c r="AB900" s="208"/>
      <c r="AC900" s="208"/>
      <c r="AD900" s="208"/>
      <c r="AE900" s="208"/>
      <c r="AF900" s="208"/>
      <c r="AG900" s="208"/>
      <c r="AH900" s="208"/>
      <c r="AI900" s="208"/>
      <c r="AJ900" s="208"/>
      <c r="AK900" s="208"/>
      <c r="AL900" s="208"/>
      <c r="AM900" s="208"/>
      <c r="AN900" s="208"/>
      <c r="AO900" s="208"/>
      <c r="AP900" s="208"/>
      <c r="AQ900" s="208"/>
      <c r="AR900" s="208"/>
      <c r="AS900" s="208"/>
      <c r="AT900" s="208"/>
      <c r="AU900" s="208"/>
      <c r="AV900" s="208"/>
      <c r="AW900" s="208"/>
      <c r="AX900" s="208"/>
      <c r="AY900" s="208"/>
      <c r="AZ900" s="209"/>
      <c r="BA900" s="208"/>
      <c r="BB900" s="208"/>
      <c r="BC900" s="208"/>
      <c r="BD900" s="210"/>
      <c r="BE900" s="208"/>
      <c r="BF900" s="208"/>
      <c r="BG900" s="208"/>
      <c r="BH900" s="208"/>
      <c r="BI900" s="208"/>
      <c r="BJ900" s="208"/>
      <c r="BK900" s="208"/>
      <c r="BL900" s="208"/>
      <c r="BM900" s="208"/>
      <c r="BN900" s="208"/>
      <c r="BO900" s="208"/>
      <c r="BP900" s="208"/>
      <c r="BQ900" s="208"/>
      <c r="BR900" s="208"/>
      <c r="BS900" s="208"/>
      <c r="BT900" s="208"/>
      <c r="BU900" s="208"/>
      <c r="BV900" s="208"/>
      <c r="BW900" s="208"/>
      <c r="BX900" s="208"/>
      <c r="BY900" s="208"/>
    </row>
    <row r="901" spans="1:77">
      <c r="A901" s="227"/>
      <c r="B901" s="208"/>
      <c r="C901" s="248"/>
      <c r="D901" s="248"/>
      <c r="E901" s="208"/>
      <c r="F901" s="208"/>
      <c r="G901" s="208"/>
      <c r="H901" s="208"/>
      <c r="I901" s="208"/>
      <c r="J901" s="208"/>
      <c r="K901" s="208"/>
      <c r="L901" s="208"/>
      <c r="M901" s="208"/>
      <c r="N901" s="208"/>
      <c r="O901" s="208"/>
      <c r="P901" s="208"/>
      <c r="Q901" s="208"/>
      <c r="R901" s="208"/>
      <c r="S901" s="208"/>
      <c r="T901" s="208"/>
      <c r="U901" s="208"/>
      <c r="V901" s="208"/>
      <c r="W901" s="208"/>
      <c r="X901" s="208"/>
      <c r="Y901" s="208"/>
      <c r="Z901" s="208"/>
      <c r="AA901" s="208"/>
      <c r="AB901" s="208"/>
      <c r="AC901" s="208"/>
      <c r="AD901" s="208"/>
      <c r="AE901" s="208"/>
      <c r="AF901" s="208"/>
      <c r="AG901" s="208"/>
      <c r="AH901" s="208"/>
      <c r="AI901" s="208"/>
      <c r="AJ901" s="208"/>
      <c r="AK901" s="208"/>
      <c r="AL901" s="208"/>
      <c r="AM901" s="208"/>
      <c r="AN901" s="208"/>
      <c r="AO901" s="208"/>
      <c r="AP901" s="208"/>
      <c r="AQ901" s="208"/>
      <c r="AR901" s="208"/>
      <c r="AS901" s="208"/>
      <c r="AT901" s="208"/>
      <c r="AU901" s="208"/>
      <c r="AV901" s="208"/>
      <c r="AW901" s="208"/>
      <c r="AX901" s="208"/>
      <c r="AY901" s="208"/>
      <c r="AZ901" s="209"/>
      <c r="BA901" s="208"/>
      <c r="BB901" s="208"/>
      <c r="BC901" s="208"/>
      <c r="BD901" s="210"/>
      <c r="BE901" s="208"/>
      <c r="BF901" s="208"/>
      <c r="BG901" s="208"/>
      <c r="BH901" s="208"/>
      <c r="BI901" s="208"/>
      <c r="BJ901" s="208"/>
      <c r="BK901" s="208"/>
      <c r="BL901" s="208"/>
      <c r="BM901" s="208"/>
      <c r="BN901" s="208"/>
      <c r="BO901" s="208"/>
      <c r="BP901" s="208"/>
      <c r="BQ901" s="208"/>
      <c r="BR901" s="208"/>
      <c r="BS901" s="208"/>
      <c r="BT901" s="208"/>
      <c r="BU901" s="208"/>
      <c r="BV901" s="208"/>
      <c r="BW901" s="208"/>
      <c r="BX901" s="208"/>
      <c r="BY901" s="208"/>
    </row>
    <row r="902" spans="1:77">
      <c r="A902" s="227"/>
      <c r="B902" s="208"/>
      <c r="C902" s="248"/>
      <c r="D902" s="248"/>
      <c r="E902" s="208"/>
      <c r="F902" s="208"/>
      <c r="G902" s="208"/>
      <c r="H902" s="208"/>
      <c r="I902" s="208"/>
      <c r="J902" s="208"/>
      <c r="K902" s="208"/>
      <c r="L902" s="208"/>
      <c r="M902" s="208"/>
      <c r="N902" s="208"/>
      <c r="O902" s="208"/>
      <c r="P902" s="208"/>
      <c r="Q902" s="208"/>
      <c r="R902" s="208"/>
      <c r="S902" s="208"/>
      <c r="T902" s="208"/>
      <c r="U902" s="208"/>
      <c r="V902" s="208"/>
      <c r="W902" s="208"/>
      <c r="X902" s="208"/>
      <c r="Y902" s="208"/>
      <c r="Z902" s="208"/>
      <c r="AA902" s="208"/>
      <c r="AB902" s="208"/>
      <c r="AC902" s="208"/>
      <c r="AD902" s="208"/>
      <c r="AE902" s="208"/>
      <c r="AF902" s="208"/>
      <c r="AG902" s="208"/>
      <c r="AH902" s="208"/>
      <c r="AI902" s="208"/>
      <c r="AJ902" s="208"/>
      <c r="AK902" s="208"/>
      <c r="AL902" s="208"/>
      <c r="AM902" s="208"/>
      <c r="AN902" s="208"/>
      <c r="AO902" s="208"/>
      <c r="AP902" s="208"/>
      <c r="AQ902" s="208"/>
      <c r="AR902" s="208"/>
      <c r="AS902" s="208"/>
      <c r="AT902" s="208"/>
      <c r="AU902" s="208"/>
      <c r="AV902" s="208"/>
      <c r="AW902" s="208"/>
      <c r="AX902" s="208"/>
      <c r="AY902" s="208"/>
      <c r="AZ902" s="209"/>
      <c r="BA902" s="208"/>
      <c r="BB902" s="208"/>
      <c r="BC902" s="208"/>
      <c r="BD902" s="210"/>
      <c r="BE902" s="208"/>
      <c r="BF902" s="208"/>
      <c r="BG902" s="208"/>
      <c r="BH902" s="208"/>
      <c r="BI902" s="208"/>
      <c r="BJ902" s="208"/>
      <c r="BK902" s="208"/>
      <c r="BL902" s="208"/>
      <c r="BM902" s="208"/>
      <c r="BN902" s="208"/>
      <c r="BO902" s="208"/>
      <c r="BP902" s="208"/>
      <c r="BQ902" s="208"/>
      <c r="BR902" s="208"/>
      <c r="BS902" s="208"/>
      <c r="BT902" s="208"/>
      <c r="BU902" s="208"/>
      <c r="BV902" s="208"/>
      <c r="BW902" s="208"/>
      <c r="BX902" s="208"/>
      <c r="BY902" s="208"/>
    </row>
    <row r="903" spans="1:77">
      <c r="A903" s="227"/>
      <c r="B903" s="208"/>
      <c r="C903" s="248"/>
      <c r="D903" s="248"/>
      <c r="E903" s="208"/>
      <c r="F903" s="208"/>
      <c r="G903" s="208"/>
      <c r="H903" s="208"/>
      <c r="I903" s="208"/>
      <c r="J903" s="208"/>
      <c r="K903" s="208"/>
      <c r="L903" s="208"/>
      <c r="M903" s="208"/>
      <c r="N903" s="208"/>
      <c r="O903" s="208"/>
      <c r="P903" s="208"/>
      <c r="Q903" s="208"/>
      <c r="R903" s="208"/>
      <c r="S903" s="208"/>
      <c r="T903" s="208"/>
      <c r="U903" s="208"/>
      <c r="V903" s="208"/>
      <c r="W903" s="208"/>
      <c r="X903" s="208"/>
      <c r="Y903" s="208"/>
      <c r="Z903" s="208"/>
      <c r="AA903" s="208"/>
      <c r="AB903" s="208"/>
      <c r="AC903" s="208"/>
      <c r="AD903" s="208"/>
      <c r="AE903" s="208"/>
      <c r="AF903" s="208"/>
      <c r="AG903" s="208"/>
      <c r="AH903" s="208"/>
      <c r="AI903" s="208"/>
      <c r="AJ903" s="208"/>
      <c r="AK903" s="208"/>
      <c r="AL903" s="208"/>
      <c r="AM903" s="208"/>
      <c r="AN903" s="208"/>
      <c r="AO903" s="208"/>
      <c r="AP903" s="208"/>
      <c r="AQ903" s="208"/>
      <c r="AR903" s="208"/>
      <c r="AS903" s="208"/>
      <c r="AT903" s="208"/>
      <c r="AU903" s="208"/>
      <c r="AV903" s="208"/>
      <c r="AW903" s="208"/>
      <c r="AX903" s="208"/>
      <c r="AY903" s="208"/>
      <c r="AZ903" s="209"/>
      <c r="BA903" s="208"/>
      <c r="BB903" s="208"/>
      <c r="BC903" s="208"/>
      <c r="BD903" s="210"/>
      <c r="BE903" s="208"/>
      <c r="BF903" s="208"/>
      <c r="BG903" s="208"/>
      <c r="BH903" s="208"/>
      <c r="BI903" s="208"/>
      <c r="BJ903" s="208"/>
      <c r="BK903" s="208"/>
      <c r="BL903" s="208"/>
      <c r="BM903" s="208"/>
      <c r="BN903" s="208"/>
      <c r="BO903" s="208"/>
      <c r="BP903" s="208"/>
      <c r="BQ903" s="208"/>
      <c r="BR903" s="208"/>
      <c r="BS903" s="208"/>
      <c r="BT903" s="208"/>
      <c r="BU903" s="208"/>
      <c r="BV903" s="208"/>
      <c r="BW903" s="208"/>
      <c r="BX903" s="208"/>
      <c r="BY903" s="208"/>
    </row>
    <row r="904" spans="1:77">
      <c r="A904" s="227"/>
      <c r="B904" s="208"/>
      <c r="C904" s="248"/>
      <c r="D904" s="248"/>
      <c r="E904" s="208"/>
      <c r="F904" s="208"/>
      <c r="G904" s="208"/>
      <c r="H904" s="208"/>
      <c r="I904" s="208"/>
      <c r="J904" s="208"/>
      <c r="K904" s="208"/>
      <c r="L904" s="208"/>
      <c r="M904" s="208"/>
      <c r="N904" s="208"/>
      <c r="O904" s="208"/>
      <c r="P904" s="208"/>
      <c r="Q904" s="208"/>
      <c r="R904" s="208"/>
      <c r="S904" s="208"/>
      <c r="T904" s="208"/>
      <c r="U904" s="208"/>
      <c r="V904" s="208"/>
      <c r="W904" s="208"/>
      <c r="X904" s="208"/>
      <c r="Y904" s="208"/>
      <c r="Z904" s="208"/>
      <c r="AA904" s="208"/>
      <c r="AB904" s="208"/>
      <c r="AC904" s="208"/>
      <c r="AD904" s="208"/>
      <c r="AE904" s="208"/>
      <c r="AF904" s="208"/>
      <c r="AG904" s="208"/>
      <c r="AH904" s="208"/>
      <c r="AI904" s="208"/>
      <c r="AJ904" s="208"/>
      <c r="AK904" s="208"/>
      <c r="AL904" s="208"/>
      <c r="AM904" s="208"/>
      <c r="AN904" s="208"/>
      <c r="AO904" s="208"/>
      <c r="AP904" s="208"/>
      <c r="AQ904" s="208"/>
      <c r="AR904" s="208"/>
      <c r="AS904" s="208"/>
      <c r="AT904" s="208"/>
      <c r="AU904" s="208"/>
      <c r="AV904" s="208"/>
      <c r="AW904" s="208"/>
      <c r="AX904" s="208"/>
      <c r="AY904" s="208"/>
      <c r="AZ904" s="209"/>
      <c r="BA904" s="208"/>
      <c r="BB904" s="208"/>
      <c r="BC904" s="208"/>
      <c r="BD904" s="210"/>
      <c r="BE904" s="208"/>
      <c r="BF904" s="208"/>
      <c r="BG904" s="208"/>
      <c r="BH904" s="208"/>
      <c r="BI904" s="208"/>
      <c r="BJ904" s="208"/>
      <c r="BK904" s="208"/>
      <c r="BL904" s="208"/>
      <c r="BM904" s="208"/>
      <c r="BN904" s="208"/>
      <c r="BO904" s="208"/>
      <c r="BP904" s="208"/>
      <c r="BQ904" s="208"/>
      <c r="BR904" s="208"/>
      <c r="BS904" s="208"/>
      <c r="BT904" s="208"/>
      <c r="BU904" s="208"/>
      <c r="BV904" s="208"/>
      <c r="BW904" s="208"/>
      <c r="BX904" s="208"/>
      <c r="BY904" s="208"/>
    </row>
    <row r="905" spans="1:77">
      <c r="A905" s="227"/>
      <c r="B905" s="208"/>
      <c r="C905" s="248"/>
      <c r="D905" s="248"/>
      <c r="E905" s="208"/>
      <c r="F905" s="208"/>
      <c r="G905" s="208"/>
      <c r="H905" s="208"/>
      <c r="I905" s="208"/>
      <c r="J905" s="208"/>
      <c r="K905" s="208"/>
      <c r="L905" s="208"/>
      <c r="M905" s="208"/>
      <c r="N905" s="208"/>
      <c r="O905" s="208"/>
      <c r="P905" s="208"/>
      <c r="Q905" s="208"/>
      <c r="R905" s="208"/>
      <c r="S905" s="208"/>
      <c r="T905" s="208"/>
      <c r="U905" s="208"/>
      <c r="V905" s="208"/>
      <c r="W905" s="208"/>
      <c r="X905" s="208"/>
      <c r="Y905" s="208"/>
      <c r="Z905" s="208"/>
      <c r="AA905" s="208"/>
      <c r="AB905" s="208"/>
      <c r="AC905" s="208"/>
      <c r="AD905" s="208"/>
      <c r="AE905" s="208"/>
      <c r="AF905" s="208"/>
      <c r="AG905" s="208"/>
      <c r="AH905" s="208"/>
      <c r="AI905" s="208"/>
      <c r="AJ905" s="208"/>
      <c r="AK905" s="208"/>
      <c r="AL905" s="208"/>
      <c r="AM905" s="208"/>
      <c r="AN905" s="208"/>
      <c r="AO905" s="208"/>
      <c r="AP905" s="208"/>
      <c r="AQ905" s="208"/>
      <c r="AR905" s="208"/>
      <c r="AS905" s="208"/>
      <c r="AT905" s="208"/>
      <c r="AU905" s="208"/>
      <c r="AV905" s="208"/>
      <c r="AW905" s="208"/>
      <c r="AX905" s="208"/>
      <c r="AY905" s="208"/>
      <c r="AZ905" s="209"/>
      <c r="BA905" s="208"/>
      <c r="BB905" s="208"/>
      <c r="BC905" s="208"/>
      <c r="BD905" s="210"/>
      <c r="BE905" s="208"/>
      <c r="BF905" s="208"/>
      <c r="BG905" s="208"/>
      <c r="BH905" s="208"/>
      <c r="BI905" s="208"/>
      <c r="BJ905" s="208"/>
      <c r="BK905" s="208"/>
      <c r="BL905" s="208"/>
      <c r="BM905" s="208"/>
      <c r="BN905" s="208"/>
      <c r="BO905" s="208"/>
      <c r="BP905" s="208"/>
      <c r="BQ905" s="208"/>
      <c r="BR905" s="208"/>
      <c r="BS905" s="208"/>
      <c r="BT905" s="208"/>
      <c r="BU905" s="208"/>
      <c r="BV905" s="208"/>
      <c r="BW905" s="208"/>
      <c r="BX905" s="208"/>
      <c r="BY905" s="208"/>
    </row>
    <row r="906" spans="1:77">
      <c r="A906" s="227"/>
      <c r="B906" s="208"/>
      <c r="C906" s="248"/>
      <c r="D906" s="248"/>
      <c r="E906" s="208"/>
      <c r="F906" s="208"/>
      <c r="G906" s="208"/>
      <c r="H906" s="208"/>
      <c r="I906" s="208"/>
      <c r="J906" s="208"/>
      <c r="K906" s="208"/>
      <c r="L906" s="208"/>
      <c r="M906" s="208"/>
      <c r="N906" s="208"/>
      <c r="O906" s="208"/>
      <c r="P906" s="208"/>
      <c r="Q906" s="208"/>
      <c r="R906" s="208"/>
      <c r="S906" s="208"/>
      <c r="T906" s="208"/>
      <c r="U906" s="208"/>
      <c r="V906" s="208"/>
      <c r="W906" s="208"/>
      <c r="X906" s="208"/>
      <c r="Y906" s="208"/>
      <c r="Z906" s="208"/>
      <c r="AA906" s="208"/>
      <c r="AB906" s="208"/>
      <c r="AC906" s="208"/>
      <c r="AD906" s="208"/>
      <c r="AE906" s="208"/>
      <c r="AF906" s="208"/>
      <c r="AG906" s="208"/>
      <c r="AH906" s="208"/>
      <c r="AI906" s="208"/>
      <c r="AJ906" s="208"/>
      <c r="AK906" s="208"/>
      <c r="AL906" s="208"/>
      <c r="AM906" s="208"/>
      <c r="AN906" s="208"/>
      <c r="AO906" s="208"/>
      <c r="AP906" s="208"/>
      <c r="AQ906" s="208"/>
      <c r="AR906" s="208"/>
      <c r="AS906" s="208"/>
      <c r="AT906" s="208"/>
      <c r="AU906" s="208"/>
      <c r="AV906" s="208"/>
      <c r="AW906" s="208"/>
      <c r="AX906" s="208"/>
      <c r="AY906" s="208"/>
      <c r="AZ906" s="209"/>
      <c r="BA906" s="208"/>
      <c r="BB906" s="208"/>
      <c r="BC906" s="208"/>
      <c r="BD906" s="210"/>
      <c r="BE906" s="208"/>
      <c r="BF906" s="208"/>
      <c r="BG906" s="208"/>
      <c r="BH906" s="208"/>
      <c r="BI906" s="208"/>
      <c r="BJ906" s="208"/>
      <c r="BK906" s="208"/>
      <c r="BL906" s="208"/>
      <c r="BM906" s="208"/>
      <c r="BN906" s="208"/>
      <c r="BO906" s="208"/>
      <c r="BP906" s="208"/>
      <c r="BQ906" s="208"/>
      <c r="BR906" s="208"/>
      <c r="BS906" s="208"/>
      <c r="BT906" s="208"/>
      <c r="BU906" s="208"/>
      <c r="BV906" s="208"/>
      <c r="BW906" s="208"/>
      <c r="BX906" s="208"/>
      <c r="BY906" s="208"/>
    </row>
    <row r="907" spans="1:77">
      <c r="A907" s="227"/>
      <c r="B907" s="208"/>
      <c r="C907" s="248"/>
      <c r="D907" s="248"/>
      <c r="E907" s="208"/>
      <c r="F907" s="208"/>
      <c r="G907" s="208"/>
      <c r="H907" s="208"/>
      <c r="I907" s="208"/>
      <c r="J907" s="208"/>
      <c r="K907" s="208"/>
      <c r="L907" s="208"/>
      <c r="M907" s="208"/>
      <c r="N907" s="208"/>
      <c r="O907" s="208"/>
      <c r="P907" s="208"/>
      <c r="Q907" s="208"/>
      <c r="R907" s="208"/>
      <c r="S907" s="208"/>
      <c r="T907" s="208"/>
      <c r="U907" s="208"/>
      <c r="V907" s="208"/>
      <c r="W907" s="208"/>
      <c r="X907" s="208"/>
      <c r="Y907" s="208"/>
      <c r="Z907" s="208"/>
      <c r="AA907" s="208"/>
      <c r="AB907" s="208"/>
      <c r="AC907" s="208"/>
      <c r="AD907" s="208"/>
      <c r="AE907" s="208"/>
      <c r="AF907" s="208"/>
      <c r="AG907" s="208"/>
      <c r="AH907" s="208"/>
      <c r="AI907" s="208"/>
      <c r="AJ907" s="208"/>
      <c r="AK907" s="208"/>
      <c r="AL907" s="208"/>
      <c r="AM907" s="208"/>
      <c r="AN907" s="208"/>
      <c r="AO907" s="208"/>
      <c r="AP907" s="208"/>
      <c r="AQ907" s="208"/>
      <c r="AR907" s="208"/>
      <c r="AS907" s="208"/>
      <c r="AT907" s="208"/>
      <c r="AU907" s="208"/>
      <c r="AV907" s="208"/>
      <c r="AW907" s="208"/>
      <c r="AX907" s="208"/>
      <c r="AY907" s="208"/>
      <c r="AZ907" s="209"/>
      <c r="BA907" s="208"/>
      <c r="BB907" s="208"/>
      <c r="BC907" s="208"/>
      <c r="BD907" s="210"/>
      <c r="BE907" s="208"/>
      <c r="BF907" s="208"/>
      <c r="BG907" s="208"/>
      <c r="BH907" s="208"/>
      <c r="BI907" s="208"/>
      <c r="BJ907" s="208"/>
      <c r="BK907" s="208"/>
      <c r="BL907" s="208"/>
      <c r="BM907" s="208"/>
      <c r="BN907" s="208"/>
      <c r="BO907" s="208"/>
      <c r="BP907" s="208"/>
      <c r="BQ907" s="208"/>
      <c r="BR907" s="208"/>
      <c r="BS907" s="208"/>
      <c r="BT907" s="208"/>
      <c r="BU907" s="208"/>
      <c r="BV907" s="208"/>
      <c r="BW907" s="208"/>
      <c r="BX907" s="208"/>
      <c r="BY907" s="208"/>
    </row>
    <row r="908" spans="1:77">
      <c r="A908" s="227"/>
      <c r="B908" s="208"/>
      <c r="C908" s="248"/>
      <c r="D908" s="248"/>
      <c r="E908" s="208"/>
      <c r="F908" s="208"/>
      <c r="G908" s="208"/>
      <c r="H908" s="208"/>
      <c r="I908" s="208"/>
      <c r="J908" s="208"/>
      <c r="K908" s="208"/>
      <c r="L908" s="208"/>
      <c r="M908" s="208"/>
      <c r="N908" s="208"/>
      <c r="O908" s="208"/>
      <c r="P908" s="208"/>
      <c r="Q908" s="208"/>
      <c r="R908" s="208"/>
      <c r="S908" s="208"/>
      <c r="T908" s="208"/>
      <c r="U908" s="208"/>
      <c r="V908" s="208"/>
      <c r="W908" s="208"/>
      <c r="X908" s="208"/>
      <c r="Y908" s="208"/>
      <c r="Z908" s="208"/>
      <c r="AA908" s="208"/>
      <c r="AB908" s="208"/>
      <c r="AC908" s="208"/>
      <c r="AD908" s="208"/>
      <c r="AE908" s="208"/>
      <c r="AF908" s="208"/>
      <c r="AG908" s="208"/>
      <c r="AH908" s="208"/>
      <c r="AI908" s="208"/>
      <c r="AJ908" s="208"/>
      <c r="AK908" s="208"/>
      <c r="AL908" s="208"/>
      <c r="AM908" s="208"/>
      <c r="AN908" s="208"/>
      <c r="AO908" s="208"/>
      <c r="AP908" s="208"/>
      <c r="AQ908" s="208"/>
      <c r="AR908" s="208"/>
      <c r="AS908" s="208"/>
      <c r="AT908" s="208"/>
      <c r="AU908" s="208"/>
      <c r="AV908" s="208"/>
      <c r="AW908" s="208"/>
      <c r="AX908" s="208"/>
      <c r="AY908" s="208"/>
      <c r="AZ908" s="209"/>
      <c r="BA908" s="208"/>
      <c r="BB908" s="208"/>
      <c r="BC908" s="208"/>
      <c r="BD908" s="210"/>
      <c r="BE908" s="208"/>
      <c r="BF908" s="208"/>
      <c r="BG908" s="208"/>
      <c r="BH908" s="208"/>
      <c r="BI908" s="208"/>
      <c r="BJ908" s="208"/>
      <c r="BK908" s="208"/>
      <c r="BL908" s="208"/>
      <c r="BM908" s="208"/>
      <c r="BN908" s="208"/>
      <c r="BO908" s="208"/>
      <c r="BP908" s="208"/>
      <c r="BQ908" s="208"/>
      <c r="BR908" s="208"/>
      <c r="BS908" s="208"/>
      <c r="BT908" s="208"/>
      <c r="BU908" s="208"/>
      <c r="BV908" s="208"/>
      <c r="BW908" s="208"/>
      <c r="BX908" s="208"/>
      <c r="BY908" s="208"/>
    </row>
    <row r="909" spans="1:77">
      <c r="A909" s="227"/>
      <c r="B909" s="208"/>
      <c r="C909" s="248"/>
      <c r="D909" s="248"/>
      <c r="E909" s="208"/>
      <c r="F909" s="208"/>
      <c r="G909" s="208"/>
      <c r="H909" s="208"/>
      <c r="I909" s="208"/>
      <c r="J909" s="208"/>
      <c r="K909" s="208"/>
      <c r="L909" s="208"/>
      <c r="M909" s="208"/>
      <c r="N909" s="208"/>
      <c r="O909" s="208"/>
      <c r="P909" s="208"/>
      <c r="Q909" s="208"/>
      <c r="R909" s="208"/>
      <c r="S909" s="208"/>
      <c r="T909" s="208"/>
      <c r="U909" s="208"/>
      <c r="V909" s="208"/>
      <c r="W909" s="208"/>
      <c r="X909" s="208"/>
      <c r="Y909" s="208"/>
      <c r="Z909" s="208"/>
      <c r="AA909" s="208"/>
      <c r="AB909" s="208"/>
      <c r="AC909" s="208"/>
      <c r="AD909" s="208"/>
      <c r="AE909" s="208"/>
      <c r="AF909" s="208"/>
      <c r="AG909" s="208"/>
      <c r="AH909" s="208"/>
      <c r="AI909" s="208"/>
      <c r="AJ909" s="208"/>
      <c r="AK909" s="208"/>
      <c r="AL909" s="208"/>
      <c r="AM909" s="208"/>
      <c r="AN909" s="208"/>
      <c r="AO909" s="208"/>
      <c r="AP909" s="208"/>
      <c r="AQ909" s="208"/>
      <c r="AR909" s="208"/>
      <c r="AS909" s="208"/>
      <c r="AT909" s="208"/>
      <c r="AU909" s="208"/>
      <c r="AV909" s="208"/>
      <c r="AW909" s="208"/>
      <c r="AX909" s="208"/>
      <c r="AY909" s="208"/>
      <c r="AZ909" s="209"/>
      <c r="BA909" s="208"/>
      <c r="BB909" s="208"/>
      <c r="BC909" s="208"/>
      <c r="BD909" s="210"/>
      <c r="BE909" s="208"/>
      <c r="BF909" s="208"/>
      <c r="BG909" s="208"/>
      <c r="BH909" s="208"/>
      <c r="BI909" s="208"/>
      <c r="BJ909" s="208"/>
      <c r="BK909" s="208"/>
      <c r="BL909" s="208"/>
      <c r="BM909" s="208"/>
      <c r="BN909" s="208"/>
      <c r="BO909" s="208"/>
      <c r="BP909" s="208"/>
      <c r="BQ909" s="208"/>
      <c r="BR909" s="208"/>
      <c r="BS909" s="208"/>
      <c r="BT909" s="208"/>
      <c r="BU909" s="208"/>
      <c r="BV909" s="208"/>
      <c r="BW909" s="208"/>
      <c r="BX909" s="208"/>
      <c r="BY909" s="208"/>
    </row>
    <row r="910" spans="1:77">
      <c r="A910" s="227"/>
      <c r="B910" s="208"/>
      <c r="C910" s="248"/>
      <c r="D910" s="248"/>
      <c r="E910" s="208"/>
      <c r="F910" s="208"/>
      <c r="G910" s="208"/>
      <c r="H910" s="208"/>
      <c r="I910" s="208"/>
      <c r="J910" s="208"/>
      <c r="K910" s="208"/>
      <c r="L910" s="208"/>
      <c r="M910" s="208"/>
      <c r="N910" s="208"/>
      <c r="O910" s="208"/>
      <c r="P910" s="208"/>
      <c r="Q910" s="208"/>
      <c r="R910" s="208"/>
      <c r="S910" s="208"/>
      <c r="T910" s="208"/>
      <c r="U910" s="208"/>
      <c r="V910" s="208"/>
      <c r="W910" s="208"/>
      <c r="X910" s="208"/>
      <c r="Y910" s="208"/>
      <c r="Z910" s="208"/>
      <c r="AA910" s="208"/>
      <c r="AB910" s="208"/>
      <c r="AC910" s="208"/>
      <c r="AD910" s="208"/>
      <c r="AE910" s="208"/>
      <c r="AF910" s="208"/>
      <c r="AG910" s="208"/>
      <c r="AH910" s="208"/>
      <c r="AI910" s="208"/>
      <c r="AJ910" s="208"/>
      <c r="AK910" s="208"/>
      <c r="AL910" s="208"/>
      <c r="AM910" s="208"/>
      <c r="AN910" s="208"/>
      <c r="AO910" s="208"/>
      <c r="AP910" s="208"/>
      <c r="AQ910" s="208"/>
      <c r="AR910" s="208"/>
      <c r="AS910" s="208"/>
      <c r="AT910" s="208"/>
      <c r="AU910" s="208"/>
      <c r="AV910" s="208"/>
      <c r="AW910" s="208"/>
      <c r="AX910" s="208"/>
      <c r="AY910" s="208"/>
      <c r="AZ910" s="209"/>
      <c r="BA910" s="208"/>
      <c r="BB910" s="208"/>
      <c r="BC910" s="208"/>
      <c r="BD910" s="210"/>
      <c r="BE910" s="208"/>
      <c r="BF910" s="208"/>
      <c r="BG910" s="208"/>
      <c r="BH910" s="208"/>
      <c r="BI910" s="208"/>
      <c r="BJ910" s="208"/>
      <c r="BK910" s="208"/>
      <c r="BL910" s="208"/>
      <c r="BM910" s="208"/>
      <c r="BN910" s="208"/>
      <c r="BO910" s="208"/>
      <c r="BP910" s="208"/>
      <c r="BQ910" s="208"/>
      <c r="BR910" s="208"/>
      <c r="BS910" s="208"/>
      <c r="BT910" s="208"/>
      <c r="BU910" s="208"/>
      <c r="BV910" s="208"/>
      <c r="BW910" s="208"/>
      <c r="BX910" s="208"/>
      <c r="BY910" s="208"/>
    </row>
    <row r="911" spans="1:77">
      <c r="A911" s="227"/>
      <c r="B911" s="208"/>
      <c r="C911" s="248"/>
      <c r="D911" s="248"/>
      <c r="E911" s="208"/>
      <c r="F911" s="208"/>
      <c r="G911" s="208"/>
      <c r="H911" s="208"/>
      <c r="I911" s="208"/>
      <c r="J911" s="208"/>
      <c r="K911" s="208"/>
      <c r="L911" s="208"/>
      <c r="M911" s="208"/>
      <c r="N911" s="208"/>
      <c r="O911" s="208"/>
      <c r="P911" s="208"/>
      <c r="Q911" s="208"/>
      <c r="R911" s="208"/>
      <c r="S911" s="208"/>
      <c r="T911" s="208"/>
      <c r="U911" s="208"/>
      <c r="V911" s="208"/>
      <c r="W911" s="208"/>
      <c r="X911" s="208"/>
      <c r="Y911" s="208"/>
      <c r="Z911" s="208"/>
      <c r="AA911" s="208"/>
      <c r="AB911" s="208"/>
      <c r="AC911" s="208"/>
      <c r="AD911" s="208"/>
      <c r="AE911" s="208"/>
      <c r="AF911" s="208"/>
      <c r="AG911" s="208"/>
      <c r="AH911" s="208"/>
      <c r="AI911" s="208"/>
      <c r="AJ911" s="208"/>
      <c r="AK911" s="208"/>
      <c r="AL911" s="208"/>
      <c r="AM911" s="208"/>
      <c r="AN911" s="208"/>
      <c r="AO911" s="208"/>
      <c r="AP911" s="208"/>
      <c r="AQ911" s="208"/>
      <c r="AR911" s="208"/>
      <c r="AS911" s="208"/>
      <c r="AT911" s="208"/>
      <c r="AU911" s="208"/>
      <c r="AV911" s="208"/>
      <c r="AW911" s="208"/>
      <c r="AX911" s="208"/>
      <c r="AY911" s="208"/>
      <c r="AZ911" s="209"/>
      <c r="BA911" s="208"/>
      <c r="BB911" s="208"/>
      <c r="BC911" s="208"/>
      <c r="BD911" s="210"/>
      <c r="BE911" s="208"/>
      <c r="BF911" s="208"/>
      <c r="BG911" s="208"/>
      <c r="BH911" s="208"/>
      <c r="BI911" s="208"/>
      <c r="BJ911" s="208"/>
      <c r="BK911" s="208"/>
      <c r="BL911" s="208"/>
      <c r="BM911" s="208"/>
      <c r="BN911" s="208"/>
      <c r="BO911" s="208"/>
      <c r="BP911" s="208"/>
      <c r="BQ911" s="208"/>
      <c r="BR911" s="208"/>
      <c r="BS911" s="208"/>
      <c r="BT911" s="208"/>
      <c r="BU911" s="208"/>
      <c r="BV911" s="208"/>
      <c r="BW911" s="208"/>
      <c r="BX911" s="208"/>
      <c r="BY911" s="208"/>
    </row>
    <row r="912" spans="1:77">
      <c r="A912" s="227"/>
      <c r="B912" s="208"/>
      <c r="C912" s="248"/>
      <c r="D912" s="248"/>
      <c r="E912" s="208"/>
      <c r="F912" s="208"/>
      <c r="G912" s="208"/>
      <c r="H912" s="208"/>
      <c r="I912" s="208"/>
      <c r="J912" s="208"/>
      <c r="K912" s="208"/>
      <c r="L912" s="208"/>
      <c r="M912" s="208"/>
      <c r="N912" s="208"/>
      <c r="O912" s="208"/>
      <c r="P912" s="208"/>
      <c r="Q912" s="208"/>
      <c r="R912" s="208"/>
      <c r="S912" s="208"/>
      <c r="T912" s="208"/>
      <c r="U912" s="208"/>
      <c r="V912" s="208"/>
      <c r="W912" s="208"/>
      <c r="X912" s="208"/>
      <c r="Y912" s="208"/>
      <c r="Z912" s="208"/>
      <c r="AA912" s="208"/>
      <c r="AB912" s="208"/>
      <c r="AC912" s="208"/>
      <c r="AD912" s="208"/>
      <c r="AE912" s="208"/>
      <c r="AF912" s="208"/>
      <c r="AG912" s="208"/>
      <c r="AH912" s="208"/>
      <c r="AI912" s="208"/>
      <c r="AJ912" s="208"/>
      <c r="AK912" s="208"/>
      <c r="AL912" s="208"/>
      <c r="AM912" s="208"/>
      <c r="AN912" s="208"/>
      <c r="AO912" s="208"/>
      <c r="AP912" s="208"/>
      <c r="AQ912" s="208"/>
      <c r="AR912" s="208"/>
      <c r="AS912" s="208"/>
      <c r="AT912" s="208"/>
      <c r="AU912" s="208"/>
      <c r="AV912" s="208"/>
      <c r="AW912" s="208"/>
      <c r="AX912" s="208"/>
      <c r="AY912" s="208"/>
      <c r="AZ912" s="209"/>
      <c r="BA912" s="208"/>
      <c r="BB912" s="208"/>
      <c r="BC912" s="208"/>
      <c r="BD912" s="210"/>
      <c r="BE912" s="208"/>
      <c r="BF912" s="208"/>
      <c r="BG912" s="208"/>
      <c r="BH912" s="208"/>
      <c r="BI912" s="208"/>
      <c r="BJ912" s="208"/>
      <c r="BK912" s="208"/>
      <c r="BL912" s="208"/>
      <c r="BM912" s="208"/>
      <c r="BN912" s="208"/>
      <c r="BO912" s="208"/>
      <c r="BP912" s="208"/>
      <c r="BQ912" s="208"/>
      <c r="BR912" s="208"/>
      <c r="BS912" s="208"/>
      <c r="BT912" s="208"/>
      <c r="BU912" s="208"/>
      <c r="BV912" s="208"/>
      <c r="BW912" s="208"/>
      <c r="BX912" s="208"/>
      <c r="BY912" s="208"/>
    </row>
    <row r="913" spans="1:77">
      <c r="A913" s="227"/>
      <c r="B913" s="208"/>
      <c r="C913" s="248"/>
      <c r="D913" s="248"/>
      <c r="E913" s="208"/>
      <c r="F913" s="208"/>
      <c r="G913" s="208"/>
      <c r="H913" s="208"/>
      <c r="I913" s="208"/>
      <c r="J913" s="208"/>
      <c r="K913" s="208"/>
      <c r="L913" s="208"/>
      <c r="M913" s="208"/>
      <c r="N913" s="208"/>
      <c r="O913" s="208"/>
      <c r="P913" s="208"/>
      <c r="Q913" s="208"/>
      <c r="R913" s="208"/>
      <c r="S913" s="208"/>
      <c r="T913" s="208"/>
      <c r="U913" s="208"/>
      <c r="V913" s="208"/>
      <c r="W913" s="208"/>
      <c r="X913" s="208"/>
      <c r="Y913" s="208"/>
      <c r="Z913" s="208"/>
      <c r="AA913" s="208"/>
      <c r="AB913" s="208"/>
      <c r="AC913" s="208"/>
      <c r="AD913" s="208"/>
      <c r="AE913" s="208"/>
      <c r="AF913" s="208"/>
      <c r="AG913" s="208"/>
      <c r="AH913" s="208"/>
      <c r="AI913" s="208"/>
      <c r="AJ913" s="208"/>
      <c r="AK913" s="208"/>
      <c r="AL913" s="208"/>
      <c r="AM913" s="208"/>
      <c r="AN913" s="208"/>
      <c r="AO913" s="208"/>
      <c r="AP913" s="208"/>
      <c r="AQ913" s="208"/>
      <c r="AR913" s="208"/>
      <c r="AS913" s="208"/>
      <c r="AT913" s="208"/>
      <c r="AU913" s="208"/>
      <c r="AV913" s="208"/>
      <c r="AW913" s="208"/>
      <c r="AX913" s="208"/>
      <c r="AY913" s="208"/>
      <c r="AZ913" s="209"/>
      <c r="BA913" s="208"/>
      <c r="BB913" s="208"/>
      <c r="BC913" s="208"/>
      <c r="BD913" s="210"/>
      <c r="BE913" s="208"/>
      <c r="BF913" s="208"/>
      <c r="BG913" s="208"/>
      <c r="BH913" s="208"/>
      <c r="BI913" s="208"/>
      <c r="BJ913" s="208"/>
      <c r="BK913" s="208"/>
      <c r="BL913" s="208"/>
      <c r="BM913" s="208"/>
      <c r="BN913" s="208"/>
      <c r="BO913" s="208"/>
      <c r="BP913" s="208"/>
      <c r="BQ913" s="208"/>
      <c r="BR913" s="208"/>
      <c r="BS913" s="208"/>
      <c r="BT913" s="208"/>
      <c r="BU913" s="208"/>
      <c r="BV913" s="208"/>
      <c r="BW913" s="208"/>
      <c r="BX913" s="208"/>
      <c r="BY913" s="208"/>
    </row>
    <row r="914" spans="1:77">
      <c r="A914" s="227"/>
      <c r="B914" s="208"/>
      <c r="C914" s="248"/>
      <c r="D914" s="248"/>
      <c r="E914" s="208"/>
      <c r="F914" s="208"/>
      <c r="G914" s="208"/>
      <c r="H914" s="208"/>
      <c r="I914" s="208"/>
      <c r="J914" s="208"/>
      <c r="K914" s="208"/>
      <c r="L914" s="208"/>
      <c r="M914" s="208"/>
      <c r="N914" s="208"/>
      <c r="O914" s="208"/>
      <c r="P914" s="208"/>
      <c r="Q914" s="208"/>
      <c r="R914" s="208"/>
      <c r="S914" s="208"/>
      <c r="T914" s="208"/>
      <c r="U914" s="208"/>
      <c r="V914" s="208"/>
      <c r="W914" s="208"/>
      <c r="X914" s="208"/>
      <c r="Y914" s="208"/>
      <c r="Z914" s="208"/>
      <c r="AA914" s="208"/>
      <c r="AB914" s="208"/>
      <c r="AC914" s="208"/>
      <c r="AD914" s="208"/>
      <c r="AE914" s="208"/>
      <c r="AF914" s="208"/>
      <c r="AG914" s="208"/>
      <c r="AH914" s="208"/>
      <c r="AI914" s="208"/>
      <c r="AJ914" s="208"/>
      <c r="AK914" s="208"/>
      <c r="AL914" s="208"/>
      <c r="AM914" s="208"/>
      <c r="AN914" s="208"/>
      <c r="AO914" s="208"/>
      <c r="AP914" s="208"/>
      <c r="AQ914" s="208"/>
      <c r="AR914" s="208"/>
      <c r="AS914" s="208"/>
      <c r="AT914" s="208"/>
      <c r="AU914" s="208"/>
      <c r="AV914" s="208"/>
      <c r="AW914" s="208"/>
      <c r="AX914" s="208"/>
      <c r="AY914" s="208"/>
      <c r="AZ914" s="209"/>
      <c r="BA914" s="208"/>
      <c r="BB914" s="208"/>
      <c r="BC914" s="208"/>
      <c r="BD914" s="210"/>
      <c r="BE914" s="208"/>
      <c r="BF914" s="208"/>
      <c r="BG914" s="208"/>
      <c r="BH914" s="208"/>
      <c r="BI914" s="208"/>
      <c r="BJ914" s="208"/>
      <c r="BK914" s="208"/>
      <c r="BL914" s="208"/>
      <c r="BM914" s="208"/>
      <c r="BN914" s="208"/>
      <c r="BO914" s="208"/>
      <c r="BP914" s="208"/>
      <c r="BQ914" s="208"/>
      <c r="BR914" s="208"/>
      <c r="BS914" s="208"/>
      <c r="BT914" s="208"/>
      <c r="BU914" s="208"/>
      <c r="BV914" s="208"/>
      <c r="BW914" s="208"/>
      <c r="BX914" s="208"/>
      <c r="BY914" s="208"/>
    </row>
    <row r="915" spans="1:77">
      <c r="A915" s="227"/>
      <c r="B915" s="208"/>
      <c r="C915" s="248"/>
      <c r="D915" s="248"/>
      <c r="E915" s="208"/>
      <c r="F915" s="208"/>
      <c r="G915" s="208"/>
      <c r="H915" s="208"/>
      <c r="I915" s="208"/>
      <c r="J915" s="208"/>
      <c r="K915" s="208"/>
      <c r="L915" s="208"/>
      <c r="M915" s="208"/>
      <c r="N915" s="208"/>
      <c r="O915" s="208"/>
      <c r="P915" s="208"/>
      <c r="Q915" s="208"/>
      <c r="R915" s="208"/>
      <c r="S915" s="208"/>
      <c r="T915" s="208"/>
      <c r="U915" s="208"/>
      <c r="V915" s="208"/>
      <c r="W915" s="208"/>
      <c r="X915" s="208"/>
      <c r="Y915" s="208"/>
      <c r="Z915" s="208"/>
      <c r="AA915" s="208"/>
      <c r="AB915" s="208"/>
      <c r="AC915" s="208"/>
      <c r="AD915" s="208"/>
      <c r="AE915" s="208"/>
      <c r="AF915" s="208"/>
      <c r="AG915" s="208"/>
      <c r="AH915" s="208"/>
      <c r="AI915" s="208"/>
      <c r="AJ915" s="208"/>
      <c r="AK915" s="208"/>
      <c r="AL915" s="208"/>
      <c r="AM915" s="208"/>
      <c r="AN915" s="208"/>
      <c r="AO915" s="208"/>
      <c r="AP915" s="208"/>
      <c r="AQ915" s="208"/>
      <c r="AR915" s="208"/>
      <c r="AS915" s="208"/>
      <c r="AT915" s="208"/>
      <c r="AU915" s="208"/>
      <c r="AV915" s="208"/>
      <c r="AW915" s="208"/>
      <c r="AX915" s="208"/>
      <c r="AY915" s="208"/>
      <c r="AZ915" s="209"/>
      <c r="BA915" s="208"/>
      <c r="BB915" s="208"/>
      <c r="BC915" s="208"/>
      <c r="BD915" s="210"/>
      <c r="BE915" s="208"/>
      <c r="BF915" s="208"/>
      <c r="BG915" s="208"/>
      <c r="BH915" s="208"/>
      <c r="BI915" s="208"/>
      <c r="BJ915" s="208"/>
      <c r="BK915" s="208"/>
      <c r="BL915" s="208"/>
      <c r="BM915" s="208"/>
      <c r="BN915" s="208"/>
      <c r="BO915" s="208"/>
      <c r="BP915" s="208"/>
      <c r="BQ915" s="208"/>
      <c r="BR915" s="208"/>
      <c r="BS915" s="208"/>
      <c r="BT915" s="208"/>
      <c r="BU915" s="208"/>
      <c r="BV915" s="208"/>
      <c r="BW915" s="208"/>
      <c r="BX915" s="208"/>
      <c r="BY915" s="208"/>
    </row>
    <row r="916" spans="1:77">
      <c r="A916" s="227"/>
      <c r="B916" s="208"/>
      <c r="C916" s="248"/>
      <c r="D916" s="248"/>
      <c r="E916" s="208"/>
      <c r="F916" s="208"/>
      <c r="G916" s="208"/>
      <c r="H916" s="208"/>
      <c r="I916" s="208"/>
      <c r="J916" s="208"/>
      <c r="K916" s="208"/>
      <c r="L916" s="208"/>
      <c r="M916" s="208"/>
      <c r="N916" s="208"/>
      <c r="O916" s="208"/>
      <c r="P916" s="208"/>
      <c r="Q916" s="208"/>
      <c r="R916" s="208"/>
      <c r="S916" s="208"/>
      <c r="T916" s="208"/>
      <c r="U916" s="208"/>
      <c r="V916" s="208"/>
      <c r="W916" s="208"/>
      <c r="X916" s="208"/>
      <c r="Y916" s="208"/>
      <c r="Z916" s="208"/>
      <c r="AA916" s="208"/>
      <c r="AB916" s="208"/>
      <c r="AC916" s="208"/>
      <c r="AD916" s="208"/>
      <c r="AE916" s="208"/>
      <c r="AF916" s="208"/>
      <c r="AG916" s="208"/>
      <c r="AH916" s="208"/>
      <c r="AI916" s="208"/>
      <c r="AJ916" s="208"/>
      <c r="AK916" s="208"/>
      <c r="AL916" s="208"/>
      <c r="AM916" s="208"/>
      <c r="AN916" s="208"/>
      <c r="AO916" s="208"/>
      <c r="AP916" s="208"/>
      <c r="AQ916" s="208"/>
      <c r="AR916" s="208"/>
      <c r="AS916" s="208"/>
      <c r="AT916" s="208"/>
      <c r="AU916" s="208"/>
      <c r="AV916" s="208"/>
      <c r="AW916" s="208"/>
      <c r="AX916" s="208"/>
      <c r="AY916" s="208"/>
      <c r="AZ916" s="209"/>
      <c r="BA916" s="208"/>
      <c r="BB916" s="208"/>
      <c r="BC916" s="208"/>
      <c r="BD916" s="210"/>
      <c r="BE916" s="208"/>
      <c r="BF916" s="208"/>
      <c r="BG916" s="208"/>
      <c r="BH916" s="208"/>
      <c r="BI916" s="208"/>
      <c r="BJ916" s="208"/>
      <c r="BK916" s="208"/>
      <c r="BL916" s="208"/>
      <c r="BM916" s="208"/>
      <c r="BN916" s="208"/>
      <c r="BO916" s="208"/>
      <c r="BP916" s="208"/>
      <c r="BQ916" s="208"/>
      <c r="BR916" s="208"/>
      <c r="BS916" s="208"/>
      <c r="BT916" s="208"/>
      <c r="BU916" s="208"/>
      <c r="BV916" s="208"/>
      <c r="BW916" s="208"/>
      <c r="BX916" s="208"/>
      <c r="BY916" s="208"/>
    </row>
    <row r="917" spans="1:77">
      <c r="A917" s="227"/>
      <c r="B917" s="208"/>
      <c r="C917" s="248"/>
      <c r="D917" s="248"/>
      <c r="E917" s="208"/>
      <c r="F917" s="208"/>
      <c r="G917" s="208"/>
      <c r="H917" s="208"/>
      <c r="I917" s="208"/>
      <c r="J917" s="208"/>
      <c r="K917" s="208"/>
      <c r="L917" s="208"/>
      <c r="M917" s="208"/>
      <c r="N917" s="208"/>
      <c r="O917" s="208"/>
      <c r="P917" s="208"/>
      <c r="Q917" s="208"/>
      <c r="R917" s="208"/>
      <c r="S917" s="208"/>
      <c r="T917" s="208"/>
      <c r="U917" s="208"/>
      <c r="V917" s="208"/>
      <c r="W917" s="208"/>
      <c r="X917" s="208"/>
      <c r="Y917" s="208"/>
      <c r="Z917" s="208"/>
      <c r="AA917" s="208"/>
      <c r="AB917" s="208"/>
      <c r="AC917" s="208"/>
      <c r="AD917" s="208"/>
      <c r="AE917" s="208"/>
      <c r="AF917" s="208"/>
      <c r="AG917" s="208"/>
      <c r="AH917" s="208"/>
      <c r="AI917" s="208"/>
      <c r="AJ917" s="208"/>
      <c r="AK917" s="208"/>
      <c r="AL917" s="208"/>
      <c r="AM917" s="208"/>
      <c r="AN917" s="208"/>
      <c r="AO917" s="208"/>
      <c r="AP917" s="208"/>
      <c r="AQ917" s="208"/>
      <c r="AR917" s="208"/>
      <c r="AS917" s="208"/>
      <c r="AT917" s="208"/>
      <c r="AU917" s="208"/>
      <c r="AV917" s="208"/>
      <c r="AW917" s="208"/>
      <c r="AX917" s="208"/>
      <c r="AY917" s="208"/>
      <c r="AZ917" s="209"/>
      <c r="BA917" s="208"/>
      <c r="BB917" s="208"/>
      <c r="BC917" s="208"/>
      <c r="BD917" s="210"/>
      <c r="BE917" s="208"/>
      <c r="BF917" s="208"/>
      <c r="BG917" s="208"/>
      <c r="BH917" s="208"/>
      <c r="BI917" s="208"/>
      <c r="BJ917" s="208"/>
      <c r="BK917" s="208"/>
      <c r="BL917" s="208"/>
      <c r="BM917" s="208"/>
      <c r="BN917" s="208"/>
      <c r="BO917" s="208"/>
      <c r="BP917" s="208"/>
      <c r="BQ917" s="208"/>
      <c r="BR917" s="208"/>
      <c r="BS917" s="208"/>
      <c r="BT917" s="208"/>
      <c r="BU917" s="208"/>
      <c r="BV917" s="208"/>
      <c r="BW917" s="208"/>
      <c r="BX917" s="208"/>
      <c r="BY917" s="208"/>
    </row>
    <row r="918" spans="1:77">
      <c r="A918" s="227"/>
      <c r="B918" s="208"/>
      <c r="C918" s="248"/>
      <c r="D918" s="248"/>
      <c r="E918" s="208"/>
      <c r="F918" s="208"/>
      <c r="G918" s="208"/>
      <c r="H918" s="208"/>
      <c r="I918" s="208"/>
      <c r="J918" s="208"/>
      <c r="K918" s="208"/>
      <c r="L918" s="208"/>
      <c r="M918" s="208"/>
      <c r="N918" s="208"/>
      <c r="O918" s="208"/>
      <c r="P918" s="208"/>
      <c r="Q918" s="208"/>
      <c r="R918" s="208"/>
      <c r="S918" s="208"/>
      <c r="T918" s="208"/>
      <c r="U918" s="208"/>
      <c r="V918" s="208"/>
      <c r="W918" s="208"/>
      <c r="X918" s="208"/>
      <c r="Y918" s="208"/>
      <c r="Z918" s="208"/>
      <c r="AA918" s="208"/>
      <c r="AB918" s="208"/>
      <c r="AC918" s="208"/>
      <c r="AD918" s="208"/>
      <c r="AE918" s="208"/>
      <c r="AF918" s="208"/>
      <c r="AG918" s="208"/>
      <c r="AH918" s="208"/>
      <c r="AI918" s="208"/>
      <c r="AJ918" s="208"/>
      <c r="AK918" s="208"/>
      <c r="AL918" s="208"/>
      <c r="AM918" s="208"/>
      <c r="AN918" s="208"/>
      <c r="AO918" s="208"/>
      <c r="AP918" s="208"/>
      <c r="AQ918" s="208"/>
      <c r="AR918" s="208"/>
      <c r="AS918" s="208"/>
      <c r="AT918" s="208"/>
      <c r="AU918" s="208"/>
      <c r="AV918" s="208"/>
      <c r="AW918" s="208"/>
      <c r="AX918" s="208"/>
      <c r="AY918" s="208"/>
      <c r="AZ918" s="209"/>
      <c r="BA918" s="208"/>
      <c r="BB918" s="208"/>
      <c r="BC918" s="208"/>
      <c r="BD918" s="210"/>
      <c r="BE918" s="208"/>
      <c r="BF918" s="208"/>
      <c r="BG918" s="208"/>
      <c r="BH918" s="208"/>
      <c r="BI918" s="208"/>
      <c r="BJ918" s="208"/>
      <c r="BK918" s="208"/>
      <c r="BL918" s="208"/>
      <c r="BM918" s="208"/>
      <c r="BN918" s="208"/>
      <c r="BO918" s="208"/>
      <c r="BP918" s="208"/>
      <c r="BQ918" s="208"/>
      <c r="BR918" s="208"/>
      <c r="BS918" s="208"/>
      <c r="BT918" s="208"/>
      <c r="BU918" s="208"/>
      <c r="BV918" s="208"/>
      <c r="BW918" s="208"/>
      <c r="BX918" s="208"/>
      <c r="BY918" s="208"/>
    </row>
    <row r="919" spans="1:77">
      <c r="A919" s="227"/>
      <c r="B919" s="208"/>
      <c r="C919" s="248"/>
      <c r="D919" s="248"/>
      <c r="E919" s="208"/>
      <c r="F919" s="208"/>
      <c r="G919" s="208"/>
      <c r="H919" s="208"/>
      <c r="I919" s="208"/>
      <c r="J919" s="208"/>
      <c r="K919" s="208"/>
      <c r="L919" s="208"/>
      <c r="M919" s="208"/>
      <c r="N919" s="208"/>
      <c r="O919" s="208"/>
      <c r="P919" s="208"/>
      <c r="Q919" s="208"/>
      <c r="R919" s="208"/>
      <c r="S919" s="208"/>
      <c r="T919" s="208"/>
      <c r="U919" s="208"/>
      <c r="V919" s="208"/>
      <c r="W919" s="208"/>
      <c r="X919" s="208"/>
      <c r="Y919" s="208"/>
      <c r="Z919" s="208"/>
      <c r="AA919" s="208"/>
      <c r="AB919" s="208"/>
      <c r="AC919" s="208"/>
      <c r="AD919" s="208"/>
      <c r="AE919" s="208"/>
      <c r="AF919" s="208"/>
      <c r="AG919" s="208"/>
      <c r="AH919" s="208"/>
      <c r="AI919" s="208"/>
      <c r="AJ919" s="208"/>
      <c r="AK919" s="208"/>
      <c r="AL919" s="208"/>
      <c r="AM919" s="208"/>
      <c r="AN919" s="208"/>
      <c r="AO919" s="208"/>
      <c r="AP919" s="208"/>
      <c r="AQ919" s="208"/>
      <c r="AR919" s="208"/>
      <c r="AS919" s="208"/>
      <c r="AT919" s="208"/>
      <c r="AU919" s="208"/>
      <c r="AV919" s="208"/>
      <c r="AW919" s="208"/>
      <c r="AX919" s="208"/>
      <c r="AY919" s="208"/>
      <c r="AZ919" s="209"/>
      <c r="BA919" s="208"/>
      <c r="BB919" s="208"/>
      <c r="BC919" s="208"/>
      <c r="BD919" s="210"/>
      <c r="BE919" s="208"/>
      <c r="BF919" s="208"/>
      <c r="BG919" s="208"/>
      <c r="BH919" s="208"/>
      <c r="BI919" s="208"/>
      <c r="BJ919" s="208"/>
      <c r="BK919" s="208"/>
      <c r="BL919" s="208"/>
      <c r="BM919" s="208"/>
      <c r="BN919" s="208"/>
      <c r="BO919" s="208"/>
      <c r="BP919" s="208"/>
      <c r="BQ919" s="208"/>
      <c r="BR919" s="208"/>
      <c r="BS919" s="208"/>
      <c r="BT919" s="208"/>
      <c r="BU919" s="208"/>
      <c r="BV919" s="208"/>
      <c r="BW919" s="208"/>
      <c r="BX919" s="208"/>
      <c r="BY919" s="208"/>
    </row>
    <row r="920" spans="1:77">
      <c r="A920" s="227"/>
      <c r="B920" s="208"/>
      <c r="C920" s="248"/>
      <c r="D920" s="248"/>
      <c r="E920" s="208"/>
      <c r="F920" s="208"/>
      <c r="G920" s="208"/>
      <c r="H920" s="208"/>
      <c r="I920" s="208"/>
      <c r="J920" s="208"/>
      <c r="K920" s="208"/>
      <c r="L920" s="208"/>
      <c r="M920" s="208"/>
      <c r="N920" s="208"/>
      <c r="O920" s="208"/>
      <c r="P920" s="208"/>
      <c r="Q920" s="208"/>
      <c r="R920" s="208"/>
      <c r="S920" s="208"/>
      <c r="T920" s="208"/>
      <c r="U920" s="208"/>
      <c r="V920" s="208"/>
      <c r="W920" s="208"/>
      <c r="X920" s="208"/>
      <c r="Y920" s="208"/>
      <c r="Z920" s="208"/>
      <c r="AA920" s="208"/>
      <c r="AB920" s="208"/>
      <c r="AC920" s="208"/>
      <c r="AD920" s="208"/>
      <c r="AE920" s="208"/>
      <c r="AF920" s="208"/>
      <c r="AG920" s="208"/>
      <c r="AH920" s="208"/>
      <c r="AI920" s="208"/>
      <c r="AJ920" s="208"/>
      <c r="AK920" s="208"/>
      <c r="AL920" s="208"/>
      <c r="AM920" s="208"/>
      <c r="AN920" s="208"/>
      <c r="AO920" s="208"/>
      <c r="AP920" s="208"/>
      <c r="AQ920" s="208"/>
      <c r="AR920" s="208"/>
      <c r="AS920" s="208"/>
      <c r="AT920" s="208"/>
      <c r="AU920" s="208"/>
      <c r="AV920" s="208"/>
      <c r="AW920" s="208"/>
      <c r="AX920" s="208"/>
      <c r="AY920" s="208"/>
      <c r="AZ920" s="209"/>
      <c r="BA920" s="208"/>
      <c r="BB920" s="208"/>
      <c r="BC920" s="208"/>
      <c r="BD920" s="210"/>
      <c r="BE920" s="208"/>
      <c r="BF920" s="208"/>
      <c r="BG920" s="208"/>
      <c r="BH920" s="208"/>
      <c r="BI920" s="208"/>
      <c r="BJ920" s="208"/>
      <c r="BK920" s="208"/>
      <c r="BL920" s="208"/>
      <c r="BM920" s="208"/>
      <c r="BN920" s="208"/>
      <c r="BO920" s="208"/>
      <c r="BP920" s="208"/>
      <c r="BQ920" s="208"/>
      <c r="BR920" s="208"/>
      <c r="BS920" s="208"/>
      <c r="BT920" s="208"/>
      <c r="BU920" s="208"/>
      <c r="BV920" s="208"/>
      <c r="BW920" s="208"/>
      <c r="BX920" s="208"/>
      <c r="BY920" s="208"/>
    </row>
    <row r="921" spans="1:77">
      <c r="A921" s="227"/>
      <c r="B921" s="208"/>
      <c r="C921" s="248"/>
      <c r="D921" s="248"/>
      <c r="E921" s="208"/>
      <c r="F921" s="208"/>
      <c r="G921" s="208"/>
      <c r="H921" s="208"/>
      <c r="I921" s="208"/>
      <c r="J921" s="208"/>
      <c r="K921" s="208"/>
      <c r="L921" s="208"/>
      <c r="M921" s="208"/>
      <c r="N921" s="208"/>
      <c r="O921" s="208"/>
      <c r="P921" s="208"/>
      <c r="Q921" s="208"/>
      <c r="R921" s="208"/>
      <c r="S921" s="208"/>
      <c r="T921" s="208"/>
      <c r="U921" s="208"/>
      <c r="V921" s="208"/>
      <c r="W921" s="208"/>
      <c r="X921" s="208"/>
      <c r="Y921" s="208"/>
      <c r="Z921" s="208"/>
      <c r="AA921" s="208"/>
      <c r="AB921" s="208"/>
      <c r="AC921" s="208"/>
      <c r="AD921" s="208"/>
      <c r="AE921" s="208"/>
      <c r="AF921" s="208"/>
      <c r="AG921" s="208"/>
      <c r="AH921" s="208"/>
      <c r="AI921" s="208"/>
      <c r="AJ921" s="208"/>
      <c r="AK921" s="208"/>
      <c r="AL921" s="208"/>
      <c r="AM921" s="208"/>
      <c r="AN921" s="208"/>
      <c r="AO921" s="208"/>
      <c r="AP921" s="208"/>
      <c r="AQ921" s="208"/>
      <c r="AR921" s="208"/>
      <c r="AS921" s="208"/>
      <c r="AT921" s="208"/>
      <c r="AU921" s="208"/>
      <c r="AV921" s="208"/>
      <c r="AW921" s="208"/>
      <c r="AX921" s="208"/>
      <c r="AY921" s="208"/>
      <c r="AZ921" s="209"/>
      <c r="BA921" s="208"/>
      <c r="BB921" s="208"/>
      <c r="BC921" s="208"/>
      <c r="BD921" s="210"/>
      <c r="BE921" s="208"/>
      <c r="BF921" s="208"/>
      <c r="BG921" s="208"/>
      <c r="BH921" s="208"/>
      <c r="BI921" s="208"/>
      <c r="BJ921" s="208"/>
      <c r="BK921" s="208"/>
      <c r="BL921" s="208"/>
      <c r="BM921" s="208"/>
      <c r="BN921" s="208"/>
      <c r="BO921" s="208"/>
      <c r="BP921" s="208"/>
      <c r="BQ921" s="208"/>
      <c r="BR921" s="208"/>
      <c r="BS921" s="208"/>
      <c r="BT921" s="208"/>
      <c r="BU921" s="208"/>
      <c r="BV921" s="208"/>
      <c r="BW921" s="208"/>
      <c r="BX921" s="208"/>
      <c r="BY921" s="208"/>
    </row>
    <row r="922" spans="1:77">
      <c r="A922" s="227"/>
      <c r="B922" s="208"/>
      <c r="C922" s="248"/>
      <c r="D922" s="248"/>
      <c r="E922" s="208"/>
      <c r="F922" s="208"/>
      <c r="G922" s="208"/>
      <c r="H922" s="208"/>
      <c r="I922" s="208"/>
      <c r="J922" s="208"/>
      <c r="K922" s="208"/>
      <c r="L922" s="208"/>
      <c r="M922" s="208"/>
      <c r="N922" s="208"/>
      <c r="O922" s="208"/>
      <c r="P922" s="208"/>
      <c r="Q922" s="208"/>
      <c r="R922" s="208"/>
      <c r="S922" s="208"/>
      <c r="T922" s="208"/>
      <c r="U922" s="208"/>
      <c r="V922" s="208"/>
      <c r="W922" s="208"/>
      <c r="X922" s="208"/>
      <c r="Y922" s="208"/>
      <c r="Z922" s="208"/>
      <c r="AA922" s="208"/>
      <c r="AB922" s="208"/>
      <c r="AC922" s="208"/>
      <c r="AD922" s="208"/>
      <c r="AE922" s="208"/>
      <c r="AF922" s="208"/>
      <c r="AG922" s="208"/>
      <c r="AH922" s="208"/>
      <c r="AI922" s="208"/>
      <c r="AJ922" s="208"/>
      <c r="AK922" s="208"/>
      <c r="AL922" s="208"/>
      <c r="AM922" s="208"/>
      <c r="AN922" s="208"/>
      <c r="AO922" s="208"/>
      <c r="AP922" s="208"/>
      <c r="AQ922" s="208"/>
      <c r="AR922" s="208"/>
      <c r="AS922" s="208"/>
      <c r="AT922" s="208"/>
      <c r="AU922" s="208"/>
      <c r="AV922" s="208"/>
      <c r="AW922" s="208"/>
      <c r="AX922" s="208"/>
      <c r="AY922" s="208"/>
      <c r="AZ922" s="209"/>
      <c r="BA922" s="208"/>
      <c r="BB922" s="208"/>
      <c r="BC922" s="208"/>
      <c r="BD922" s="210"/>
      <c r="BE922" s="208"/>
      <c r="BF922" s="208"/>
      <c r="BG922" s="208"/>
      <c r="BH922" s="208"/>
      <c r="BI922" s="208"/>
      <c r="BJ922" s="208"/>
      <c r="BK922" s="208"/>
      <c r="BL922" s="208"/>
      <c r="BM922" s="208"/>
      <c r="BN922" s="208"/>
      <c r="BO922" s="208"/>
      <c r="BP922" s="208"/>
      <c r="BQ922" s="208"/>
      <c r="BR922" s="208"/>
      <c r="BS922" s="208"/>
      <c r="BT922" s="208"/>
      <c r="BU922" s="208"/>
      <c r="BV922" s="208"/>
      <c r="BW922" s="208"/>
      <c r="BX922" s="208"/>
      <c r="BY922" s="208"/>
    </row>
    <row r="923" spans="1:77">
      <c r="A923" s="227"/>
      <c r="B923" s="208"/>
      <c r="C923" s="248"/>
      <c r="D923" s="248"/>
      <c r="E923" s="208"/>
      <c r="F923" s="208"/>
      <c r="G923" s="208"/>
      <c r="H923" s="208"/>
      <c r="I923" s="208"/>
      <c r="J923" s="208"/>
      <c r="K923" s="208"/>
      <c r="L923" s="208"/>
      <c r="M923" s="208"/>
      <c r="N923" s="208"/>
      <c r="O923" s="208"/>
      <c r="P923" s="208"/>
      <c r="Q923" s="208"/>
      <c r="R923" s="208"/>
      <c r="S923" s="208"/>
      <c r="T923" s="208"/>
      <c r="U923" s="208"/>
      <c r="V923" s="208"/>
      <c r="W923" s="208"/>
      <c r="X923" s="208"/>
      <c r="Y923" s="208"/>
      <c r="Z923" s="208"/>
      <c r="AA923" s="208"/>
      <c r="AB923" s="208"/>
      <c r="AC923" s="208"/>
      <c r="AD923" s="208"/>
      <c r="AE923" s="208"/>
      <c r="AF923" s="208"/>
      <c r="AG923" s="208"/>
      <c r="AH923" s="208"/>
      <c r="AI923" s="208"/>
      <c r="AJ923" s="208"/>
      <c r="AK923" s="208"/>
      <c r="AL923" s="208"/>
      <c r="AM923" s="208"/>
      <c r="AN923" s="208"/>
      <c r="AO923" s="208"/>
      <c r="AP923" s="208"/>
      <c r="AQ923" s="208"/>
      <c r="AR923" s="208"/>
      <c r="AS923" s="208"/>
      <c r="AT923" s="208"/>
      <c r="AU923" s="208"/>
      <c r="AV923" s="208"/>
      <c r="AW923" s="208"/>
      <c r="AX923" s="208"/>
      <c r="AY923" s="208"/>
      <c r="AZ923" s="209"/>
      <c r="BA923" s="208"/>
      <c r="BB923" s="208"/>
      <c r="BC923" s="208"/>
      <c r="BD923" s="210"/>
      <c r="BE923" s="208"/>
      <c r="BF923" s="208"/>
      <c r="BG923" s="208"/>
      <c r="BH923" s="208"/>
      <c r="BI923" s="208"/>
      <c r="BJ923" s="208"/>
      <c r="BK923" s="208"/>
      <c r="BL923" s="208"/>
      <c r="BM923" s="208"/>
      <c r="BN923" s="208"/>
      <c r="BO923" s="208"/>
      <c r="BP923" s="208"/>
      <c r="BQ923" s="208"/>
      <c r="BR923" s="208"/>
      <c r="BS923" s="208"/>
      <c r="BT923" s="208"/>
      <c r="BU923" s="208"/>
      <c r="BV923" s="208"/>
      <c r="BW923" s="208"/>
      <c r="BX923" s="208"/>
      <c r="BY923" s="208"/>
    </row>
    <row r="924" spans="1:77">
      <c r="A924" s="227"/>
      <c r="B924" s="208"/>
      <c r="C924" s="248"/>
      <c r="D924" s="248"/>
      <c r="E924" s="208"/>
      <c r="F924" s="208"/>
      <c r="G924" s="208"/>
      <c r="H924" s="208"/>
      <c r="I924" s="208"/>
      <c r="J924" s="208"/>
      <c r="K924" s="208"/>
      <c r="L924" s="208"/>
      <c r="M924" s="208"/>
      <c r="N924" s="208"/>
      <c r="O924" s="208"/>
      <c r="P924" s="208"/>
      <c r="Q924" s="208"/>
      <c r="R924" s="208"/>
      <c r="S924" s="208"/>
      <c r="T924" s="208"/>
      <c r="U924" s="208"/>
      <c r="V924" s="208"/>
      <c r="W924" s="208"/>
      <c r="X924" s="208"/>
      <c r="Y924" s="208"/>
      <c r="Z924" s="208"/>
      <c r="AA924" s="208"/>
      <c r="AB924" s="208"/>
      <c r="AC924" s="208"/>
      <c r="AD924" s="208"/>
      <c r="AE924" s="208"/>
      <c r="AF924" s="208"/>
      <c r="AG924" s="208"/>
      <c r="AH924" s="208"/>
      <c r="AI924" s="208"/>
      <c r="AJ924" s="208"/>
      <c r="AK924" s="208"/>
      <c r="AL924" s="208"/>
      <c r="AM924" s="208"/>
      <c r="AN924" s="208"/>
      <c r="AO924" s="208"/>
      <c r="AP924" s="208"/>
      <c r="AQ924" s="208"/>
      <c r="AR924" s="208"/>
      <c r="AS924" s="208"/>
      <c r="AT924" s="208"/>
      <c r="AU924" s="208"/>
      <c r="AV924" s="208"/>
      <c r="AW924" s="208"/>
      <c r="AX924" s="208"/>
      <c r="AY924" s="208"/>
      <c r="AZ924" s="209"/>
      <c r="BA924" s="208"/>
      <c r="BB924" s="208"/>
      <c r="BC924" s="208"/>
      <c r="BD924" s="210"/>
      <c r="BE924" s="208"/>
      <c r="BF924" s="208"/>
      <c r="BG924" s="208"/>
      <c r="BH924" s="208"/>
      <c r="BI924" s="208"/>
      <c r="BJ924" s="208"/>
      <c r="BK924" s="208"/>
      <c r="BL924" s="208"/>
      <c r="BM924" s="208"/>
      <c r="BN924" s="208"/>
      <c r="BO924" s="208"/>
      <c r="BP924" s="208"/>
      <c r="BQ924" s="208"/>
      <c r="BR924" s="208"/>
      <c r="BS924" s="208"/>
      <c r="BT924" s="208"/>
      <c r="BU924" s="208"/>
      <c r="BV924" s="208"/>
      <c r="BW924" s="208"/>
      <c r="BX924" s="208"/>
      <c r="BY924" s="208"/>
    </row>
    <row r="925" spans="1:77">
      <c r="A925" s="227"/>
      <c r="B925" s="208"/>
      <c r="C925" s="248"/>
      <c r="D925" s="248"/>
      <c r="E925" s="208"/>
      <c r="F925" s="208"/>
      <c r="G925" s="208"/>
      <c r="H925" s="208"/>
      <c r="I925" s="208"/>
      <c r="J925" s="208"/>
      <c r="K925" s="208"/>
      <c r="L925" s="208"/>
      <c r="M925" s="208"/>
      <c r="N925" s="208"/>
      <c r="O925" s="208"/>
      <c r="P925" s="208"/>
      <c r="Q925" s="208"/>
      <c r="R925" s="208"/>
      <c r="S925" s="208"/>
      <c r="T925" s="208"/>
      <c r="U925" s="208"/>
      <c r="V925" s="208"/>
      <c r="W925" s="208"/>
      <c r="X925" s="208"/>
      <c r="Y925" s="208"/>
      <c r="Z925" s="208"/>
      <c r="AA925" s="208"/>
      <c r="AB925" s="208"/>
      <c r="AC925" s="208"/>
      <c r="AD925" s="208"/>
      <c r="AE925" s="208"/>
      <c r="AF925" s="208"/>
      <c r="AG925" s="208"/>
      <c r="AH925" s="208"/>
      <c r="AI925" s="208"/>
      <c r="AJ925" s="208"/>
      <c r="AK925" s="208"/>
      <c r="AL925" s="208"/>
      <c r="AM925" s="208"/>
      <c r="AN925" s="208"/>
      <c r="AO925" s="208"/>
      <c r="AP925" s="208"/>
      <c r="AQ925" s="208"/>
      <c r="AR925" s="208"/>
      <c r="AS925" s="208"/>
      <c r="AT925" s="208"/>
      <c r="AU925" s="208"/>
      <c r="AV925" s="208"/>
      <c r="AW925" s="208"/>
      <c r="AX925" s="208"/>
      <c r="AY925" s="208"/>
      <c r="AZ925" s="209"/>
      <c r="BA925" s="208"/>
      <c r="BB925" s="208"/>
      <c r="BC925" s="208"/>
      <c r="BD925" s="210"/>
      <c r="BE925" s="208"/>
      <c r="BF925" s="208"/>
      <c r="BG925" s="208"/>
      <c r="BH925" s="208"/>
      <c r="BI925" s="208"/>
      <c r="BJ925" s="208"/>
      <c r="BK925" s="208"/>
      <c r="BL925" s="208"/>
      <c r="BM925" s="208"/>
      <c r="BN925" s="208"/>
      <c r="BO925" s="208"/>
      <c r="BP925" s="208"/>
      <c r="BQ925" s="208"/>
      <c r="BR925" s="208"/>
      <c r="BS925" s="208"/>
      <c r="BT925" s="208"/>
      <c r="BU925" s="208"/>
      <c r="BV925" s="208"/>
      <c r="BW925" s="208"/>
      <c r="BX925" s="208"/>
      <c r="BY925" s="208"/>
    </row>
    <row r="926" spans="1:77">
      <c r="A926" s="227"/>
      <c r="B926" s="208"/>
      <c r="C926" s="248"/>
      <c r="D926" s="248"/>
      <c r="E926" s="208"/>
      <c r="F926" s="208"/>
      <c r="G926" s="208"/>
      <c r="H926" s="208"/>
      <c r="I926" s="208"/>
      <c r="J926" s="208"/>
      <c r="K926" s="208"/>
      <c r="L926" s="208"/>
      <c r="M926" s="208"/>
      <c r="N926" s="208"/>
      <c r="O926" s="208"/>
      <c r="P926" s="208"/>
      <c r="Q926" s="208"/>
      <c r="R926" s="208"/>
      <c r="S926" s="208"/>
      <c r="T926" s="208"/>
      <c r="U926" s="208"/>
      <c r="V926" s="208"/>
      <c r="W926" s="208"/>
      <c r="X926" s="208"/>
      <c r="Y926" s="208"/>
      <c r="Z926" s="208"/>
      <c r="AA926" s="208"/>
      <c r="AB926" s="208"/>
      <c r="AC926" s="208"/>
      <c r="AD926" s="208"/>
      <c r="AE926" s="208"/>
      <c r="AF926" s="208"/>
      <c r="AG926" s="208"/>
      <c r="AH926" s="208"/>
      <c r="AI926" s="208"/>
      <c r="AJ926" s="208"/>
      <c r="AK926" s="208"/>
      <c r="AL926" s="208"/>
      <c r="AM926" s="208"/>
      <c r="AN926" s="208"/>
      <c r="AO926" s="208"/>
      <c r="AP926" s="208"/>
      <c r="AQ926" s="208"/>
      <c r="AR926" s="208"/>
      <c r="AS926" s="208"/>
      <c r="AT926" s="208"/>
      <c r="AU926" s="208"/>
      <c r="AV926" s="208"/>
      <c r="AW926" s="208"/>
      <c r="AX926" s="208"/>
      <c r="AY926" s="208"/>
      <c r="AZ926" s="209"/>
      <c r="BA926" s="208"/>
      <c r="BB926" s="208"/>
      <c r="BC926" s="208"/>
      <c r="BD926" s="210"/>
      <c r="BE926" s="208"/>
      <c r="BF926" s="208"/>
      <c r="BG926" s="208"/>
      <c r="BH926" s="208"/>
      <c r="BI926" s="208"/>
      <c r="BJ926" s="208"/>
      <c r="BK926" s="208"/>
      <c r="BL926" s="208"/>
      <c r="BM926" s="208"/>
      <c r="BN926" s="208"/>
      <c r="BO926" s="208"/>
      <c r="BP926" s="208"/>
      <c r="BQ926" s="208"/>
      <c r="BR926" s="208"/>
      <c r="BS926" s="208"/>
      <c r="BT926" s="208"/>
      <c r="BU926" s="208"/>
      <c r="BV926" s="208"/>
      <c r="BW926" s="208"/>
      <c r="BX926" s="208"/>
      <c r="BY926" s="208"/>
    </row>
    <row r="927" spans="1:77">
      <c r="A927" s="227"/>
      <c r="B927" s="208"/>
      <c r="C927" s="248"/>
      <c r="D927" s="248"/>
      <c r="E927" s="208"/>
      <c r="F927" s="208"/>
      <c r="G927" s="208"/>
      <c r="H927" s="208"/>
      <c r="I927" s="208"/>
      <c r="J927" s="208"/>
      <c r="K927" s="208"/>
      <c r="L927" s="208"/>
      <c r="M927" s="208"/>
      <c r="N927" s="208"/>
      <c r="O927" s="208"/>
      <c r="P927" s="208"/>
      <c r="Q927" s="208"/>
      <c r="R927" s="208"/>
      <c r="S927" s="208"/>
      <c r="T927" s="208"/>
      <c r="U927" s="208"/>
      <c r="V927" s="208"/>
      <c r="W927" s="208"/>
      <c r="X927" s="208"/>
      <c r="Y927" s="208"/>
      <c r="Z927" s="208"/>
      <c r="AA927" s="208"/>
      <c r="AB927" s="208"/>
      <c r="AC927" s="208"/>
      <c r="AD927" s="208"/>
      <c r="AE927" s="208"/>
      <c r="AF927" s="208"/>
      <c r="AG927" s="208"/>
      <c r="AH927" s="208"/>
      <c r="AI927" s="208"/>
      <c r="AJ927" s="208"/>
      <c r="AK927" s="208"/>
      <c r="AL927" s="208"/>
      <c r="AM927" s="208"/>
      <c r="AN927" s="208"/>
      <c r="AO927" s="208"/>
      <c r="AP927" s="208"/>
      <c r="AQ927" s="208"/>
      <c r="AR927" s="208"/>
      <c r="AS927" s="208"/>
      <c r="AT927" s="208"/>
      <c r="AU927" s="208"/>
      <c r="AV927" s="208"/>
      <c r="AW927" s="208"/>
      <c r="AX927" s="208"/>
      <c r="AY927" s="208"/>
      <c r="AZ927" s="209"/>
      <c r="BA927" s="208"/>
      <c r="BB927" s="208"/>
      <c r="BC927" s="208"/>
      <c r="BD927" s="210"/>
      <c r="BE927" s="208"/>
      <c r="BF927" s="208"/>
      <c r="BG927" s="208"/>
      <c r="BH927" s="208"/>
      <c r="BI927" s="208"/>
      <c r="BJ927" s="208"/>
      <c r="BK927" s="208"/>
      <c r="BL927" s="208"/>
      <c r="BM927" s="208"/>
      <c r="BN927" s="208"/>
      <c r="BO927" s="208"/>
      <c r="BP927" s="208"/>
      <c r="BQ927" s="208"/>
      <c r="BR927" s="208"/>
      <c r="BS927" s="208"/>
      <c r="BT927" s="208"/>
      <c r="BU927" s="208"/>
      <c r="BV927" s="208"/>
      <c r="BW927" s="208"/>
      <c r="BX927" s="208"/>
      <c r="BY927" s="208"/>
    </row>
    <row r="928" spans="1:77">
      <c r="A928" s="227"/>
      <c r="B928" s="208"/>
      <c r="C928" s="248"/>
      <c r="D928" s="248"/>
      <c r="E928" s="208"/>
      <c r="F928" s="208"/>
      <c r="G928" s="208"/>
      <c r="H928" s="208"/>
      <c r="I928" s="208"/>
      <c r="J928" s="208"/>
      <c r="K928" s="208"/>
      <c r="L928" s="208"/>
      <c r="M928" s="208"/>
      <c r="N928" s="208"/>
      <c r="O928" s="208"/>
      <c r="P928" s="208"/>
      <c r="Q928" s="208"/>
      <c r="R928" s="208"/>
      <c r="S928" s="208"/>
      <c r="T928" s="208"/>
      <c r="U928" s="208"/>
      <c r="V928" s="208"/>
      <c r="W928" s="208"/>
      <c r="X928" s="208"/>
      <c r="Y928" s="208"/>
      <c r="Z928" s="208"/>
      <c r="AA928" s="208"/>
      <c r="AB928" s="208"/>
      <c r="AC928" s="208"/>
      <c r="AD928" s="208"/>
      <c r="AE928" s="208"/>
      <c r="AF928" s="208"/>
      <c r="AG928" s="208"/>
      <c r="AH928" s="208"/>
      <c r="AI928" s="208"/>
      <c r="AJ928" s="208"/>
      <c r="AK928" s="208"/>
      <c r="AL928" s="208"/>
      <c r="AM928" s="208"/>
      <c r="AN928" s="208"/>
      <c r="AO928" s="208"/>
      <c r="AP928" s="208"/>
      <c r="AQ928" s="208"/>
      <c r="AR928" s="208"/>
      <c r="AS928" s="208"/>
      <c r="AT928" s="208"/>
      <c r="AU928" s="208"/>
      <c r="AV928" s="208"/>
      <c r="AW928" s="208"/>
      <c r="AX928" s="208"/>
      <c r="AY928" s="208"/>
      <c r="AZ928" s="209"/>
      <c r="BA928" s="208"/>
      <c r="BB928" s="208"/>
      <c r="BC928" s="208"/>
      <c r="BD928" s="210"/>
      <c r="BE928" s="208"/>
      <c r="BF928" s="208"/>
      <c r="BG928" s="208"/>
      <c r="BH928" s="208"/>
      <c r="BI928" s="208"/>
      <c r="BJ928" s="208"/>
      <c r="BK928" s="208"/>
      <c r="BL928" s="208"/>
      <c r="BM928" s="208"/>
      <c r="BN928" s="208"/>
      <c r="BO928" s="208"/>
      <c r="BP928" s="208"/>
      <c r="BQ928" s="208"/>
      <c r="BR928" s="208"/>
      <c r="BS928" s="208"/>
      <c r="BT928" s="208"/>
      <c r="BU928" s="208"/>
      <c r="BV928" s="208"/>
      <c r="BW928" s="208"/>
      <c r="BX928" s="208"/>
      <c r="BY928" s="208"/>
    </row>
    <row r="929" spans="1:77">
      <c r="A929" s="227"/>
      <c r="B929" s="208"/>
      <c r="C929" s="248"/>
      <c r="D929" s="248"/>
      <c r="E929" s="208"/>
      <c r="F929" s="208"/>
      <c r="G929" s="208"/>
      <c r="H929" s="208"/>
      <c r="I929" s="208"/>
      <c r="J929" s="208"/>
      <c r="K929" s="208"/>
      <c r="L929" s="208"/>
      <c r="M929" s="208"/>
      <c r="N929" s="208"/>
      <c r="O929" s="208"/>
      <c r="P929" s="208"/>
      <c r="Q929" s="208"/>
      <c r="R929" s="208"/>
      <c r="S929" s="208"/>
      <c r="T929" s="208"/>
      <c r="U929" s="208"/>
      <c r="V929" s="208"/>
      <c r="W929" s="208"/>
      <c r="X929" s="208"/>
      <c r="Y929" s="208"/>
      <c r="Z929" s="208"/>
      <c r="AA929" s="208"/>
      <c r="AB929" s="208"/>
      <c r="AC929" s="208"/>
      <c r="AD929" s="208"/>
      <c r="AE929" s="208"/>
      <c r="AF929" s="208"/>
      <c r="AG929" s="208"/>
      <c r="AH929" s="208"/>
      <c r="AI929" s="208"/>
      <c r="AJ929" s="208"/>
      <c r="AK929" s="208"/>
      <c r="AL929" s="208"/>
      <c r="AM929" s="208"/>
      <c r="AN929" s="208"/>
      <c r="AO929" s="208"/>
      <c r="AP929" s="208"/>
      <c r="AQ929" s="208"/>
      <c r="AR929" s="208"/>
      <c r="AS929" s="208"/>
      <c r="AT929" s="208"/>
      <c r="AU929" s="208"/>
      <c r="AV929" s="208"/>
      <c r="AW929" s="208"/>
      <c r="AX929" s="208"/>
      <c r="AY929" s="208"/>
      <c r="AZ929" s="209"/>
      <c r="BA929" s="208"/>
      <c r="BB929" s="208"/>
      <c r="BC929" s="208"/>
      <c r="BD929" s="210"/>
      <c r="BE929" s="208"/>
      <c r="BF929" s="208"/>
      <c r="BG929" s="208"/>
      <c r="BH929" s="208"/>
      <c r="BI929" s="208"/>
      <c r="BJ929" s="208"/>
      <c r="BK929" s="208"/>
      <c r="BL929" s="208"/>
      <c r="BM929" s="208"/>
      <c r="BN929" s="208"/>
      <c r="BO929" s="208"/>
      <c r="BP929" s="208"/>
      <c r="BQ929" s="208"/>
      <c r="BR929" s="208"/>
      <c r="BS929" s="208"/>
      <c r="BT929" s="208"/>
      <c r="BU929" s="208"/>
      <c r="BV929" s="208"/>
      <c r="BW929" s="208"/>
      <c r="BX929" s="208"/>
      <c r="BY929" s="208"/>
    </row>
    <row r="930" spans="1:77">
      <c r="A930" s="227"/>
      <c r="B930" s="208"/>
      <c r="C930" s="248"/>
      <c r="D930" s="248"/>
      <c r="E930" s="208"/>
      <c r="F930" s="208"/>
      <c r="G930" s="208"/>
      <c r="H930" s="208"/>
      <c r="I930" s="208"/>
      <c r="J930" s="208"/>
      <c r="K930" s="208"/>
      <c r="L930" s="208"/>
      <c r="M930" s="208"/>
      <c r="N930" s="208"/>
      <c r="O930" s="208"/>
      <c r="P930" s="208"/>
      <c r="Q930" s="208"/>
      <c r="R930" s="208"/>
      <c r="S930" s="208"/>
      <c r="T930" s="208"/>
      <c r="U930" s="208"/>
      <c r="V930" s="208"/>
      <c r="W930" s="208"/>
      <c r="X930" s="208"/>
      <c r="Y930" s="208"/>
      <c r="Z930" s="208"/>
      <c r="AA930" s="208"/>
      <c r="AB930" s="208"/>
      <c r="AC930" s="208"/>
      <c r="AD930" s="208"/>
      <c r="AE930" s="208"/>
      <c r="AF930" s="208"/>
      <c r="AG930" s="208"/>
      <c r="AH930" s="208"/>
      <c r="AI930" s="208"/>
      <c r="AJ930" s="208"/>
      <c r="AK930" s="208"/>
      <c r="AL930" s="208"/>
      <c r="AM930" s="208"/>
      <c r="AN930" s="208"/>
      <c r="AO930" s="208"/>
      <c r="AP930" s="208"/>
      <c r="AQ930" s="208"/>
      <c r="AR930" s="208"/>
      <c r="AS930" s="208"/>
      <c r="AT930" s="208"/>
      <c r="AU930" s="208"/>
      <c r="AV930" s="208"/>
      <c r="AW930" s="208"/>
      <c r="AX930" s="208"/>
      <c r="AY930" s="208"/>
      <c r="AZ930" s="209"/>
      <c r="BA930" s="208"/>
      <c r="BB930" s="208"/>
      <c r="BC930" s="208"/>
      <c r="BD930" s="210"/>
      <c r="BE930" s="208"/>
      <c r="BF930" s="208"/>
      <c r="BG930" s="208"/>
      <c r="BH930" s="208"/>
      <c r="BI930" s="208"/>
      <c r="BJ930" s="208"/>
      <c r="BK930" s="208"/>
      <c r="BL930" s="208"/>
      <c r="BM930" s="208"/>
      <c r="BN930" s="208"/>
      <c r="BO930" s="208"/>
      <c r="BP930" s="208"/>
      <c r="BQ930" s="208"/>
      <c r="BR930" s="208"/>
      <c r="BS930" s="208"/>
      <c r="BT930" s="208"/>
      <c r="BU930" s="208"/>
      <c r="BV930" s="208"/>
      <c r="BW930" s="208"/>
      <c r="BX930" s="208"/>
      <c r="BY930" s="208"/>
    </row>
    <row r="931" spans="1:77">
      <c r="A931" s="227"/>
      <c r="B931" s="208"/>
      <c r="C931" s="248"/>
      <c r="D931" s="248"/>
      <c r="E931" s="208"/>
      <c r="F931" s="208"/>
      <c r="G931" s="208"/>
      <c r="H931" s="208"/>
      <c r="I931" s="208"/>
      <c r="J931" s="208"/>
      <c r="K931" s="208"/>
      <c r="L931" s="208"/>
      <c r="M931" s="208"/>
      <c r="N931" s="208"/>
      <c r="O931" s="208"/>
      <c r="P931" s="208"/>
      <c r="Q931" s="208"/>
      <c r="R931" s="208"/>
      <c r="S931" s="208"/>
      <c r="T931" s="208"/>
      <c r="U931" s="208"/>
      <c r="V931" s="208"/>
      <c r="W931" s="208"/>
      <c r="X931" s="208"/>
      <c r="Y931" s="208"/>
      <c r="Z931" s="208"/>
      <c r="AA931" s="208"/>
      <c r="AB931" s="208"/>
      <c r="AC931" s="208"/>
      <c r="AD931" s="208"/>
      <c r="AE931" s="208"/>
      <c r="AF931" s="208"/>
      <c r="AG931" s="208"/>
      <c r="AH931" s="208"/>
      <c r="AI931" s="208"/>
      <c r="AJ931" s="208"/>
      <c r="AK931" s="208"/>
      <c r="AL931" s="208"/>
      <c r="AM931" s="208"/>
      <c r="AN931" s="208"/>
      <c r="AO931" s="208"/>
      <c r="AP931" s="208"/>
      <c r="AQ931" s="208"/>
      <c r="AR931" s="208"/>
      <c r="AS931" s="208"/>
      <c r="AT931" s="208"/>
      <c r="AU931" s="208"/>
      <c r="AV931" s="208"/>
      <c r="AW931" s="208"/>
      <c r="AX931" s="208"/>
      <c r="AY931" s="208"/>
      <c r="AZ931" s="209"/>
      <c r="BA931" s="208"/>
      <c r="BB931" s="208"/>
      <c r="BC931" s="208"/>
      <c r="BD931" s="210"/>
      <c r="BE931" s="208"/>
      <c r="BF931" s="208"/>
      <c r="BG931" s="208"/>
      <c r="BH931" s="208"/>
      <c r="BI931" s="208"/>
      <c r="BJ931" s="208"/>
      <c r="BK931" s="208"/>
      <c r="BL931" s="208"/>
      <c r="BM931" s="208"/>
      <c r="BN931" s="208"/>
      <c r="BO931" s="208"/>
      <c r="BP931" s="208"/>
      <c r="BQ931" s="208"/>
      <c r="BR931" s="208"/>
      <c r="BS931" s="208"/>
      <c r="BT931" s="208"/>
      <c r="BU931" s="208"/>
      <c r="BV931" s="208"/>
      <c r="BW931" s="208"/>
      <c r="BX931" s="208"/>
      <c r="BY931" s="208"/>
    </row>
    <row r="932" spans="1:77">
      <c r="A932" s="227"/>
      <c r="B932" s="208"/>
      <c r="C932" s="248"/>
      <c r="D932" s="248"/>
      <c r="E932" s="208"/>
      <c r="F932" s="208"/>
      <c r="G932" s="208"/>
      <c r="H932" s="208"/>
      <c r="I932" s="208"/>
      <c r="J932" s="208"/>
      <c r="K932" s="208"/>
      <c r="L932" s="208"/>
      <c r="M932" s="208"/>
      <c r="N932" s="208"/>
      <c r="O932" s="208"/>
      <c r="P932" s="208"/>
      <c r="Q932" s="208"/>
      <c r="R932" s="208"/>
      <c r="S932" s="208"/>
      <c r="T932" s="208"/>
      <c r="U932" s="208"/>
      <c r="V932" s="208"/>
      <c r="W932" s="208"/>
      <c r="X932" s="208"/>
      <c r="Y932" s="208"/>
      <c r="Z932" s="208"/>
      <c r="AA932" s="208"/>
      <c r="AB932" s="208"/>
      <c r="AC932" s="208"/>
      <c r="AD932" s="208"/>
      <c r="AE932" s="208"/>
      <c r="AF932" s="208"/>
      <c r="AG932" s="208"/>
      <c r="AH932" s="208"/>
      <c r="AI932" s="208"/>
      <c r="AJ932" s="208"/>
      <c r="AK932" s="208"/>
      <c r="AL932" s="208"/>
      <c r="AM932" s="208"/>
      <c r="AN932" s="208"/>
      <c r="AO932" s="208"/>
      <c r="AP932" s="208"/>
      <c r="AQ932" s="208"/>
      <c r="AR932" s="208"/>
      <c r="AS932" s="208"/>
      <c r="AT932" s="208"/>
      <c r="AU932" s="208"/>
      <c r="AV932" s="208"/>
      <c r="AW932" s="208"/>
      <c r="AX932" s="208"/>
      <c r="AY932" s="208"/>
      <c r="AZ932" s="209"/>
      <c r="BA932" s="208"/>
      <c r="BB932" s="208"/>
      <c r="BC932" s="208"/>
      <c r="BD932" s="210"/>
      <c r="BE932" s="208"/>
      <c r="BF932" s="208"/>
      <c r="BG932" s="208"/>
      <c r="BH932" s="208"/>
      <c r="BI932" s="208"/>
      <c r="BJ932" s="208"/>
      <c r="BK932" s="208"/>
      <c r="BL932" s="208"/>
      <c r="BM932" s="208"/>
      <c r="BN932" s="208"/>
      <c r="BO932" s="208"/>
      <c r="BP932" s="208"/>
      <c r="BQ932" s="208"/>
      <c r="BR932" s="208"/>
      <c r="BS932" s="208"/>
      <c r="BT932" s="208"/>
      <c r="BU932" s="208"/>
      <c r="BV932" s="208"/>
      <c r="BW932" s="208"/>
      <c r="BX932" s="208"/>
      <c r="BY932" s="208"/>
    </row>
    <row r="933" spans="1:77">
      <c r="A933" s="227"/>
      <c r="B933" s="208"/>
      <c r="C933" s="248"/>
      <c r="D933" s="248"/>
      <c r="E933" s="208"/>
      <c r="F933" s="208"/>
      <c r="G933" s="208"/>
      <c r="H933" s="208"/>
      <c r="I933" s="208"/>
      <c r="J933" s="208"/>
      <c r="K933" s="208"/>
      <c r="L933" s="208"/>
      <c r="M933" s="208"/>
      <c r="N933" s="208"/>
      <c r="O933" s="208"/>
      <c r="P933" s="208"/>
      <c r="Q933" s="208"/>
      <c r="R933" s="208"/>
      <c r="S933" s="208"/>
      <c r="T933" s="208"/>
      <c r="U933" s="208"/>
      <c r="V933" s="208"/>
      <c r="W933" s="208"/>
      <c r="X933" s="208"/>
      <c r="Y933" s="208"/>
      <c r="Z933" s="208"/>
      <c r="AA933" s="208"/>
      <c r="AB933" s="208"/>
      <c r="AC933" s="208"/>
      <c r="AD933" s="208"/>
      <c r="AE933" s="208"/>
      <c r="AF933" s="208"/>
      <c r="AG933" s="208"/>
      <c r="AH933" s="208"/>
      <c r="AI933" s="208"/>
      <c r="AJ933" s="208"/>
      <c r="AK933" s="208"/>
      <c r="AL933" s="208"/>
      <c r="AM933" s="208"/>
      <c r="AN933" s="208"/>
      <c r="AO933" s="208"/>
      <c r="AP933" s="208"/>
      <c r="AQ933" s="208"/>
      <c r="AR933" s="208"/>
      <c r="AS933" s="208"/>
      <c r="AT933" s="208"/>
      <c r="AU933" s="208"/>
      <c r="AV933" s="208"/>
      <c r="AW933" s="208"/>
      <c r="AX933" s="208"/>
      <c r="AY933" s="208"/>
      <c r="AZ933" s="209"/>
      <c r="BA933" s="208"/>
      <c r="BB933" s="208"/>
      <c r="BC933" s="208"/>
      <c r="BD933" s="210"/>
      <c r="BE933" s="208"/>
      <c r="BF933" s="208"/>
      <c r="BG933" s="208"/>
      <c r="BH933" s="208"/>
      <c r="BI933" s="208"/>
      <c r="BJ933" s="208"/>
      <c r="BK933" s="208"/>
      <c r="BL933" s="208"/>
      <c r="BM933" s="208"/>
      <c r="BN933" s="208"/>
      <c r="BO933" s="208"/>
      <c r="BP933" s="208"/>
      <c r="BQ933" s="208"/>
      <c r="BR933" s="208"/>
      <c r="BS933" s="208"/>
      <c r="BT933" s="208"/>
      <c r="BU933" s="208"/>
      <c r="BV933" s="208"/>
      <c r="BW933" s="208"/>
      <c r="BX933" s="208"/>
      <c r="BY933" s="208"/>
    </row>
    <row r="934" spans="1:77">
      <c r="A934" s="227"/>
      <c r="B934" s="208"/>
      <c r="C934" s="248"/>
      <c r="D934" s="248"/>
      <c r="E934" s="208"/>
      <c r="F934" s="208"/>
      <c r="G934" s="208"/>
      <c r="H934" s="208"/>
      <c r="I934" s="208"/>
      <c r="J934" s="208"/>
      <c r="K934" s="208"/>
      <c r="L934" s="208"/>
      <c r="M934" s="208"/>
      <c r="N934" s="208"/>
      <c r="O934" s="208"/>
      <c r="P934" s="208"/>
      <c r="Q934" s="208"/>
      <c r="R934" s="208"/>
      <c r="S934" s="208"/>
      <c r="T934" s="208"/>
      <c r="U934" s="208"/>
      <c r="V934" s="208"/>
      <c r="W934" s="208"/>
      <c r="X934" s="208"/>
      <c r="Y934" s="208"/>
      <c r="Z934" s="208"/>
      <c r="AA934" s="208"/>
      <c r="AB934" s="208"/>
      <c r="AC934" s="208"/>
      <c r="AD934" s="208"/>
      <c r="AE934" s="208"/>
      <c r="AF934" s="208"/>
      <c r="AG934" s="208"/>
      <c r="AH934" s="208"/>
      <c r="AI934" s="208"/>
      <c r="AJ934" s="208"/>
      <c r="AK934" s="208"/>
      <c r="AL934" s="208"/>
      <c r="AM934" s="208"/>
      <c r="AN934" s="208"/>
      <c r="AO934" s="208"/>
      <c r="AP934" s="208"/>
      <c r="AQ934" s="208"/>
      <c r="AR934" s="208"/>
      <c r="AS934" s="208"/>
      <c r="AT934" s="208"/>
      <c r="AU934" s="208"/>
      <c r="AV934" s="208"/>
      <c r="AW934" s="208"/>
      <c r="AX934" s="208"/>
      <c r="AY934" s="208"/>
      <c r="AZ934" s="209"/>
      <c r="BA934" s="208"/>
      <c r="BB934" s="208"/>
      <c r="BC934" s="208"/>
      <c r="BD934" s="210"/>
      <c r="BE934" s="208"/>
      <c r="BF934" s="208"/>
      <c r="BG934" s="208"/>
      <c r="BH934" s="208"/>
      <c r="BI934" s="208"/>
      <c r="BJ934" s="208"/>
      <c r="BK934" s="208"/>
      <c r="BL934" s="208"/>
      <c r="BM934" s="208"/>
      <c r="BN934" s="208"/>
      <c r="BO934" s="208"/>
      <c r="BP934" s="208"/>
      <c r="BQ934" s="208"/>
      <c r="BR934" s="208"/>
      <c r="BS934" s="208"/>
      <c r="BT934" s="208"/>
      <c r="BU934" s="208"/>
      <c r="BV934" s="208"/>
      <c r="BW934" s="208"/>
      <c r="BX934" s="208"/>
      <c r="BY934" s="208"/>
    </row>
    <row r="935" spans="1:77">
      <c r="A935" s="227"/>
      <c r="B935" s="208"/>
      <c r="C935" s="248"/>
      <c r="D935" s="248"/>
      <c r="E935" s="208"/>
      <c r="F935" s="208"/>
      <c r="G935" s="208"/>
      <c r="H935" s="208"/>
      <c r="I935" s="208"/>
      <c r="J935" s="208"/>
      <c r="K935" s="208"/>
      <c r="L935" s="208"/>
      <c r="M935" s="208"/>
      <c r="N935" s="208"/>
      <c r="O935" s="208"/>
      <c r="P935" s="208"/>
      <c r="Q935" s="208"/>
      <c r="R935" s="208"/>
      <c r="S935" s="208"/>
      <c r="T935" s="208"/>
      <c r="U935" s="208"/>
      <c r="V935" s="208"/>
      <c r="W935" s="208"/>
      <c r="X935" s="208"/>
      <c r="Y935" s="208"/>
      <c r="Z935" s="208"/>
      <c r="AA935" s="208"/>
      <c r="AB935" s="208"/>
      <c r="AC935" s="208"/>
      <c r="AD935" s="208"/>
      <c r="AE935" s="208"/>
      <c r="AF935" s="208"/>
      <c r="AG935" s="208"/>
      <c r="AH935" s="208"/>
      <c r="AI935" s="208"/>
      <c r="AJ935" s="208"/>
      <c r="AK935" s="208"/>
      <c r="AL935" s="208"/>
      <c r="AM935" s="208"/>
      <c r="AN935" s="208"/>
      <c r="AO935" s="208"/>
      <c r="AP935" s="208"/>
      <c r="AQ935" s="208"/>
      <c r="AR935" s="208"/>
      <c r="AS935" s="208"/>
      <c r="AT935" s="208"/>
      <c r="AU935" s="208"/>
      <c r="AV935" s="208"/>
      <c r="AW935" s="208"/>
      <c r="AX935" s="208"/>
      <c r="AY935" s="208"/>
      <c r="AZ935" s="209"/>
      <c r="BA935" s="208"/>
      <c r="BB935" s="208"/>
      <c r="BC935" s="208"/>
      <c r="BD935" s="210"/>
      <c r="BE935" s="208"/>
      <c r="BF935" s="208"/>
      <c r="BG935" s="208"/>
      <c r="BH935" s="208"/>
      <c r="BI935" s="208"/>
      <c r="BJ935" s="208"/>
      <c r="BK935" s="208"/>
      <c r="BL935" s="208"/>
      <c r="BM935" s="208"/>
      <c r="BN935" s="208"/>
      <c r="BO935" s="208"/>
      <c r="BP935" s="208"/>
      <c r="BQ935" s="208"/>
      <c r="BR935" s="208"/>
      <c r="BS935" s="208"/>
      <c r="BT935" s="208"/>
      <c r="BU935" s="208"/>
      <c r="BV935" s="208"/>
      <c r="BW935" s="208"/>
      <c r="BX935" s="208"/>
      <c r="BY935" s="208"/>
    </row>
    <row r="936" spans="1:77">
      <c r="A936" s="227"/>
      <c r="B936" s="208"/>
      <c r="C936" s="248"/>
      <c r="D936" s="248"/>
      <c r="E936" s="208"/>
      <c r="F936" s="208"/>
      <c r="G936" s="208"/>
      <c r="H936" s="208"/>
      <c r="I936" s="208"/>
      <c r="J936" s="208"/>
      <c r="K936" s="208"/>
      <c r="L936" s="208"/>
      <c r="M936" s="208"/>
      <c r="N936" s="208"/>
      <c r="O936" s="208"/>
      <c r="P936" s="208"/>
      <c r="Q936" s="208"/>
      <c r="R936" s="208"/>
      <c r="S936" s="208"/>
      <c r="T936" s="208"/>
      <c r="U936" s="208"/>
      <c r="V936" s="208"/>
      <c r="W936" s="208"/>
      <c r="X936" s="208"/>
      <c r="Y936" s="208"/>
      <c r="Z936" s="208"/>
      <c r="AA936" s="208"/>
      <c r="AB936" s="208"/>
      <c r="AC936" s="208"/>
      <c r="AD936" s="208"/>
      <c r="AE936" s="208"/>
      <c r="AF936" s="208"/>
      <c r="AG936" s="208"/>
      <c r="AH936" s="208"/>
      <c r="AI936" s="208"/>
      <c r="AJ936" s="208"/>
      <c r="AK936" s="208"/>
      <c r="AL936" s="208"/>
      <c r="AM936" s="208"/>
      <c r="AN936" s="208"/>
      <c r="AO936" s="208"/>
      <c r="AP936" s="208"/>
      <c r="AQ936" s="208"/>
      <c r="AR936" s="208"/>
      <c r="AS936" s="208"/>
      <c r="AT936" s="208"/>
      <c r="AU936" s="208"/>
      <c r="AV936" s="208"/>
      <c r="AW936" s="208"/>
      <c r="AX936" s="208"/>
      <c r="AY936" s="208"/>
      <c r="AZ936" s="209"/>
      <c r="BA936" s="208"/>
      <c r="BB936" s="208"/>
      <c r="BC936" s="208"/>
      <c r="BD936" s="210"/>
      <c r="BE936" s="208"/>
      <c r="BF936" s="208"/>
      <c r="BG936" s="208"/>
      <c r="BH936" s="208"/>
      <c r="BI936" s="208"/>
      <c r="BJ936" s="208"/>
      <c r="BK936" s="208"/>
      <c r="BL936" s="208"/>
      <c r="BM936" s="208"/>
      <c r="BN936" s="208"/>
      <c r="BO936" s="208"/>
      <c r="BP936" s="208"/>
      <c r="BQ936" s="208"/>
      <c r="BR936" s="208"/>
      <c r="BS936" s="208"/>
      <c r="BT936" s="208"/>
      <c r="BU936" s="208"/>
      <c r="BV936" s="208"/>
      <c r="BW936" s="208"/>
      <c r="BX936" s="208"/>
      <c r="BY936" s="208"/>
    </row>
    <row r="937" spans="1:77">
      <c r="A937" s="227"/>
      <c r="B937" s="208"/>
      <c r="C937" s="248"/>
      <c r="D937" s="248"/>
      <c r="E937" s="208"/>
      <c r="F937" s="208"/>
      <c r="G937" s="208"/>
      <c r="H937" s="208"/>
      <c r="I937" s="208"/>
      <c r="J937" s="208"/>
      <c r="K937" s="208"/>
      <c r="L937" s="208"/>
      <c r="M937" s="208"/>
      <c r="N937" s="208"/>
      <c r="O937" s="208"/>
      <c r="P937" s="208"/>
      <c r="Q937" s="208"/>
      <c r="R937" s="208"/>
      <c r="S937" s="208"/>
      <c r="T937" s="208"/>
      <c r="U937" s="208"/>
      <c r="V937" s="208"/>
      <c r="W937" s="208"/>
      <c r="X937" s="208"/>
      <c r="Y937" s="208"/>
      <c r="Z937" s="208"/>
      <c r="AA937" s="208"/>
      <c r="AB937" s="208"/>
      <c r="AC937" s="208"/>
      <c r="AD937" s="208"/>
      <c r="AE937" s="208"/>
      <c r="AF937" s="208"/>
      <c r="AG937" s="208"/>
      <c r="AH937" s="208"/>
      <c r="AI937" s="208"/>
      <c r="AJ937" s="208"/>
      <c r="AK937" s="208"/>
      <c r="AL937" s="208"/>
      <c r="AM937" s="208"/>
      <c r="AN937" s="208"/>
      <c r="AO937" s="208"/>
      <c r="AP937" s="208"/>
      <c r="AQ937" s="208"/>
      <c r="AR937" s="208"/>
      <c r="AS937" s="208"/>
      <c r="AT937" s="208"/>
      <c r="AU937" s="208"/>
      <c r="AV937" s="208"/>
      <c r="AW937" s="208"/>
      <c r="AX937" s="208"/>
      <c r="AY937" s="208"/>
      <c r="AZ937" s="209"/>
      <c r="BA937" s="208"/>
      <c r="BB937" s="208"/>
      <c r="BC937" s="208"/>
      <c r="BD937" s="210"/>
      <c r="BE937" s="208"/>
      <c r="BF937" s="208"/>
      <c r="BG937" s="208"/>
      <c r="BH937" s="208"/>
      <c r="BI937" s="208"/>
      <c r="BJ937" s="208"/>
      <c r="BK937" s="208"/>
      <c r="BL937" s="208"/>
      <c r="BM937" s="208"/>
      <c r="BN937" s="208"/>
      <c r="BO937" s="208"/>
      <c r="BP937" s="208"/>
      <c r="BQ937" s="208"/>
      <c r="BR937" s="208"/>
      <c r="BS937" s="208"/>
      <c r="BT937" s="208"/>
      <c r="BU937" s="208"/>
      <c r="BV937" s="208"/>
      <c r="BW937" s="208"/>
      <c r="BX937" s="208"/>
      <c r="BY937" s="208"/>
    </row>
    <row r="938" spans="1:77">
      <c r="A938" s="227"/>
      <c r="B938" s="208"/>
      <c r="C938" s="248"/>
      <c r="D938" s="248"/>
      <c r="E938" s="208"/>
      <c r="F938" s="208"/>
      <c r="G938" s="208"/>
      <c r="H938" s="208"/>
      <c r="I938" s="208"/>
      <c r="J938" s="208"/>
      <c r="K938" s="208"/>
      <c r="L938" s="208"/>
      <c r="M938" s="208"/>
      <c r="N938" s="208"/>
      <c r="O938" s="208"/>
      <c r="P938" s="208"/>
      <c r="Q938" s="208"/>
      <c r="R938" s="208"/>
      <c r="S938" s="208"/>
      <c r="T938" s="208"/>
      <c r="U938" s="208"/>
      <c r="V938" s="208"/>
      <c r="W938" s="208"/>
      <c r="X938" s="208"/>
      <c r="Y938" s="208"/>
      <c r="Z938" s="208"/>
      <c r="AA938" s="208"/>
      <c r="AB938" s="208"/>
      <c r="AC938" s="208"/>
      <c r="AD938" s="208"/>
      <c r="AE938" s="208"/>
      <c r="AF938" s="208"/>
      <c r="AG938" s="208"/>
      <c r="AH938" s="208"/>
      <c r="AI938" s="208"/>
      <c r="AJ938" s="208"/>
      <c r="AK938" s="208"/>
      <c r="AL938" s="208"/>
      <c r="AM938" s="208"/>
      <c r="AN938" s="208"/>
      <c r="AO938" s="208"/>
      <c r="AP938" s="208"/>
      <c r="AQ938" s="208"/>
      <c r="AR938" s="208"/>
      <c r="AS938" s="208"/>
      <c r="AT938" s="208"/>
      <c r="AU938" s="208"/>
      <c r="AV938" s="208"/>
      <c r="AW938" s="208"/>
      <c r="AX938" s="208"/>
      <c r="AY938" s="208"/>
      <c r="AZ938" s="209"/>
      <c r="BA938" s="208"/>
      <c r="BB938" s="208"/>
      <c r="BC938" s="208"/>
      <c r="BD938" s="210"/>
      <c r="BE938" s="208"/>
      <c r="BF938" s="208"/>
      <c r="BG938" s="208"/>
      <c r="BH938" s="208"/>
      <c r="BI938" s="208"/>
      <c r="BJ938" s="208"/>
      <c r="BK938" s="208"/>
      <c r="BL938" s="208"/>
      <c r="BM938" s="208"/>
      <c r="BN938" s="208"/>
      <c r="BO938" s="208"/>
      <c r="BP938" s="208"/>
      <c r="BQ938" s="208"/>
      <c r="BR938" s="208"/>
      <c r="BS938" s="208"/>
      <c r="BT938" s="208"/>
      <c r="BU938" s="208"/>
      <c r="BV938" s="208"/>
      <c r="BW938" s="208"/>
      <c r="BX938" s="208"/>
      <c r="BY938" s="208"/>
    </row>
    <row r="939" spans="1:77">
      <c r="A939" s="227"/>
      <c r="B939" s="208"/>
      <c r="C939" s="248"/>
      <c r="D939" s="248"/>
      <c r="E939" s="208"/>
      <c r="F939" s="208"/>
      <c r="G939" s="208"/>
      <c r="H939" s="208"/>
      <c r="I939" s="208"/>
      <c r="J939" s="208"/>
      <c r="K939" s="208"/>
      <c r="L939" s="208"/>
      <c r="M939" s="208"/>
      <c r="N939" s="208"/>
      <c r="O939" s="208"/>
      <c r="P939" s="208"/>
      <c r="Q939" s="208"/>
      <c r="R939" s="208"/>
      <c r="S939" s="208"/>
      <c r="T939" s="208"/>
      <c r="U939" s="208"/>
      <c r="V939" s="208"/>
      <c r="W939" s="208"/>
      <c r="X939" s="208"/>
      <c r="Y939" s="208"/>
      <c r="Z939" s="208"/>
      <c r="AA939" s="208"/>
      <c r="AB939" s="208"/>
      <c r="AC939" s="208"/>
      <c r="AD939" s="208"/>
      <c r="AE939" s="208"/>
      <c r="AF939" s="208"/>
      <c r="AG939" s="208"/>
      <c r="AH939" s="208"/>
      <c r="AI939" s="208"/>
      <c r="AJ939" s="208"/>
      <c r="AK939" s="208"/>
      <c r="AL939" s="208"/>
      <c r="AM939" s="208"/>
      <c r="AN939" s="208"/>
      <c r="AO939" s="208"/>
      <c r="AP939" s="208"/>
      <c r="AQ939" s="208"/>
      <c r="AR939" s="208"/>
      <c r="AS939" s="208"/>
      <c r="AT939" s="208"/>
      <c r="AU939" s="208"/>
      <c r="AV939" s="208"/>
      <c r="AW939" s="208"/>
      <c r="AX939" s="208"/>
      <c r="AY939" s="208"/>
      <c r="AZ939" s="209"/>
      <c r="BA939" s="208"/>
      <c r="BB939" s="208"/>
      <c r="BC939" s="208"/>
      <c r="BD939" s="210"/>
      <c r="BE939" s="208"/>
      <c r="BF939" s="208"/>
      <c r="BG939" s="208"/>
      <c r="BH939" s="208"/>
      <c r="BI939" s="208"/>
      <c r="BJ939" s="208"/>
      <c r="BK939" s="208"/>
      <c r="BL939" s="208"/>
      <c r="BM939" s="208"/>
      <c r="BN939" s="208"/>
      <c r="BO939" s="208"/>
      <c r="BP939" s="208"/>
      <c r="BQ939" s="208"/>
      <c r="BR939" s="208"/>
      <c r="BS939" s="208"/>
      <c r="BT939" s="208"/>
      <c r="BU939" s="208"/>
      <c r="BV939" s="208"/>
      <c r="BW939" s="208"/>
      <c r="BX939" s="208"/>
      <c r="BY939" s="208"/>
    </row>
    <row r="940" spans="1:77">
      <c r="A940" s="227"/>
      <c r="B940" s="208"/>
      <c r="C940" s="248"/>
      <c r="D940" s="248"/>
      <c r="E940" s="208"/>
      <c r="F940" s="208"/>
      <c r="G940" s="208"/>
      <c r="H940" s="208"/>
      <c r="I940" s="208"/>
      <c r="J940" s="208"/>
      <c r="K940" s="208"/>
      <c r="L940" s="208"/>
      <c r="M940" s="208"/>
      <c r="N940" s="208"/>
      <c r="O940" s="208"/>
      <c r="P940" s="208"/>
      <c r="Q940" s="208"/>
      <c r="R940" s="208"/>
      <c r="S940" s="208"/>
      <c r="T940" s="208"/>
      <c r="U940" s="208"/>
      <c r="V940" s="208"/>
      <c r="W940" s="208"/>
      <c r="X940" s="208"/>
      <c r="Y940" s="208"/>
      <c r="Z940" s="208"/>
      <c r="AA940" s="208"/>
      <c r="AB940" s="208"/>
      <c r="AC940" s="208"/>
      <c r="AD940" s="208"/>
      <c r="AE940" s="208"/>
      <c r="AF940" s="208"/>
      <c r="AG940" s="208"/>
      <c r="AH940" s="208"/>
      <c r="AI940" s="208"/>
      <c r="AJ940" s="208"/>
      <c r="AK940" s="208"/>
      <c r="AL940" s="208"/>
      <c r="AM940" s="208"/>
      <c r="AN940" s="208"/>
      <c r="AO940" s="208"/>
      <c r="AP940" s="208"/>
      <c r="AQ940" s="208"/>
      <c r="AR940" s="208"/>
      <c r="AS940" s="208"/>
      <c r="AT940" s="208"/>
      <c r="AU940" s="208"/>
      <c r="AV940" s="208"/>
      <c r="AW940" s="208"/>
      <c r="AX940" s="208"/>
      <c r="AY940" s="208"/>
      <c r="AZ940" s="209"/>
      <c r="BA940" s="208"/>
      <c r="BB940" s="208"/>
      <c r="BC940" s="208"/>
      <c r="BD940" s="210"/>
      <c r="BE940" s="208"/>
      <c r="BF940" s="208"/>
      <c r="BG940" s="208"/>
      <c r="BH940" s="208"/>
      <c r="BI940" s="208"/>
      <c r="BJ940" s="208"/>
      <c r="BK940" s="208"/>
      <c r="BL940" s="208"/>
      <c r="BM940" s="208"/>
      <c r="BN940" s="208"/>
      <c r="BO940" s="208"/>
      <c r="BP940" s="208"/>
      <c r="BQ940" s="208"/>
      <c r="BR940" s="208"/>
      <c r="BS940" s="208"/>
      <c r="BT940" s="208"/>
      <c r="BU940" s="208"/>
      <c r="BV940" s="208"/>
      <c r="BW940" s="208"/>
      <c r="BX940" s="208"/>
      <c r="BY940" s="208"/>
    </row>
    <row r="941" spans="1:77">
      <c r="A941" s="227"/>
      <c r="B941" s="208"/>
      <c r="C941" s="248"/>
      <c r="D941" s="248"/>
      <c r="E941" s="208"/>
      <c r="F941" s="208"/>
      <c r="G941" s="208"/>
      <c r="H941" s="208"/>
      <c r="I941" s="208"/>
      <c r="J941" s="208"/>
      <c r="K941" s="208"/>
      <c r="L941" s="208"/>
      <c r="M941" s="208"/>
      <c r="N941" s="208"/>
      <c r="O941" s="208"/>
      <c r="P941" s="208"/>
      <c r="Q941" s="208"/>
      <c r="R941" s="208"/>
      <c r="S941" s="208"/>
      <c r="T941" s="208"/>
      <c r="U941" s="208"/>
      <c r="V941" s="208"/>
      <c r="W941" s="208"/>
      <c r="X941" s="208"/>
      <c r="Y941" s="208"/>
      <c r="Z941" s="208"/>
      <c r="AA941" s="208"/>
      <c r="AB941" s="208"/>
      <c r="AC941" s="208"/>
      <c r="AD941" s="208"/>
      <c r="AE941" s="208"/>
      <c r="AF941" s="208"/>
      <c r="AG941" s="208"/>
      <c r="AH941" s="208"/>
      <c r="AI941" s="208"/>
      <c r="AJ941" s="208"/>
      <c r="AK941" s="208"/>
      <c r="AL941" s="208"/>
      <c r="AM941" s="208"/>
      <c r="AN941" s="208"/>
      <c r="AO941" s="208"/>
      <c r="AP941" s="208"/>
      <c r="AQ941" s="208"/>
      <c r="AR941" s="208"/>
      <c r="AS941" s="208"/>
      <c r="AT941" s="208"/>
      <c r="AU941" s="208"/>
      <c r="AV941" s="208"/>
      <c r="AW941" s="208"/>
      <c r="AX941" s="208"/>
      <c r="AY941" s="208"/>
      <c r="AZ941" s="209"/>
      <c r="BA941" s="208"/>
      <c r="BB941" s="208"/>
      <c r="BC941" s="208"/>
      <c r="BD941" s="210"/>
      <c r="BE941" s="208"/>
      <c r="BF941" s="208"/>
      <c r="BG941" s="208"/>
      <c r="BH941" s="208"/>
      <c r="BI941" s="208"/>
      <c r="BJ941" s="208"/>
      <c r="BK941" s="208"/>
      <c r="BL941" s="208"/>
      <c r="BM941" s="208"/>
      <c r="BN941" s="208"/>
      <c r="BO941" s="208"/>
      <c r="BP941" s="208"/>
      <c r="BQ941" s="208"/>
      <c r="BR941" s="208"/>
      <c r="BS941" s="208"/>
      <c r="BT941" s="208"/>
      <c r="BU941" s="208"/>
      <c r="BV941" s="208"/>
      <c r="BW941" s="208"/>
      <c r="BX941" s="208"/>
      <c r="BY941" s="208"/>
    </row>
    <row r="942" spans="1:77">
      <c r="A942" s="227"/>
      <c r="B942" s="208"/>
      <c r="C942" s="248"/>
      <c r="D942" s="248"/>
      <c r="E942" s="208"/>
      <c r="F942" s="208"/>
      <c r="G942" s="208"/>
      <c r="H942" s="208"/>
      <c r="I942" s="208"/>
      <c r="J942" s="208"/>
      <c r="K942" s="208"/>
      <c r="L942" s="208"/>
      <c r="M942" s="208"/>
      <c r="N942" s="208"/>
      <c r="O942" s="208"/>
      <c r="P942" s="208"/>
      <c r="Q942" s="208"/>
      <c r="R942" s="208"/>
      <c r="S942" s="208"/>
      <c r="T942" s="208"/>
      <c r="U942" s="208"/>
      <c r="V942" s="208"/>
      <c r="W942" s="208"/>
      <c r="X942" s="208"/>
      <c r="Y942" s="208"/>
      <c r="Z942" s="208"/>
      <c r="AA942" s="208"/>
      <c r="AB942" s="208"/>
      <c r="AC942" s="208"/>
      <c r="AD942" s="208"/>
      <c r="AE942" s="208"/>
      <c r="AF942" s="208"/>
      <c r="AG942" s="208"/>
      <c r="AH942" s="208"/>
      <c r="AI942" s="208"/>
      <c r="AJ942" s="208"/>
      <c r="AK942" s="208"/>
      <c r="AL942" s="208"/>
      <c r="AM942" s="208"/>
      <c r="AN942" s="208"/>
      <c r="AO942" s="208"/>
      <c r="AP942" s="208"/>
      <c r="AQ942" s="208"/>
      <c r="AR942" s="208"/>
      <c r="AS942" s="208"/>
      <c r="AT942" s="208"/>
      <c r="AU942" s="208"/>
      <c r="AV942" s="208"/>
      <c r="AW942" s="208"/>
      <c r="AX942" s="208"/>
      <c r="AY942" s="208"/>
      <c r="AZ942" s="209"/>
      <c r="BA942" s="208"/>
      <c r="BB942" s="208"/>
      <c r="BC942" s="208"/>
      <c r="BD942" s="210"/>
      <c r="BE942" s="208"/>
      <c r="BF942" s="208"/>
      <c r="BG942" s="208"/>
      <c r="BH942" s="208"/>
      <c r="BI942" s="208"/>
      <c r="BJ942" s="208"/>
      <c r="BK942" s="208"/>
      <c r="BL942" s="208"/>
      <c r="BM942" s="208"/>
      <c r="BN942" s="208"/>
      <c r="BO942" s="208"/>
      <c r="BP942" s="208"/>
      <c r="BQ942" s="208"/>
      <c r="BR942" s="208"/>
      <c r="BS942" s="208"/>
      <c r="BT942" s="208"/>
      <c r="BU942" s="208"/>
      <c r="BV942" s="208"/>
      <c r="BW942" s="208"/>
      <c r="BX942" s="208"/>
      <c r="BY942" s="208"/>
    </row>
    <row r="943" spans="1:77">
      <c r="A943" s="227"/>
      <c r="B943" s="208"/>
      <c r="C943" s="248"/>
      <c r="D943" s="248"/>
      <c r="E943" s="208"/>
      <c r="F943" s="208"/>
      <c r="G943" s="208"/>
      <c r="H943" s="208"/>
      <c r="I943" s="208"/>
      <c r="J943" s="208"/>
      <c r="K943" s="208"/>
      <c r="L943" s="208"/>
      <c r="M943" s="208"/>
      <c r="N943" s="208"/>
      <c r="O943" s="208"/>
      <c r="P943" s="208"/>
      <c r="Q943" s="208"/>
      <c r="R943" s="208"/>
      <c r="S943" s="208"/>
      <c r="T943" s="208"/>
      <c r="U943" s="208"/>
      <c r="V943" s="208"/>
      <c r="W943" s="208"/>
      <c r="X943" s="208"/>
      <c r="Y943" s="208"/>
      <c r="Z943" s="208"/>
      <c r="AA943" s="208"/>
      <c r="AB943" s="208"/>
      <c r="AC943" s="208"/>
      <c r="AD943" s="208"/>
      <c r="AE943" s="208"/>
      <c r="AF943" s="208"/>
      <c r="AG943" s="208"/>
      <c r="AH943" s="208"/>
      <c r="AI943" s="208"/>
      <c r="AJ943" s="208"/>
      <c r="AK943" s="208"/>
      <c r="AL943" s="208"/>
      <c r="AM943" s="208"/>
      <c r="AN943" s="208"/>
      <c r="AO943" s="208"/>
      <c r="AP943" s="208"/>
      <c r="AQ943" s="208"/>
      <c r="AR943" s="208"/>
      <c r="AS943" s="208"/>
      <c r="AT943" s="208"/>
      <c r="AU943" s="208"/>
      <c r="AV943" s="208"/>
      <c r="AW943" s="208"/>
      <c r="AX943" s="208"/>
      <c r="AY943" s="208"/>
      <c r="AZ943" s="209"/>
      <c r="BA943" s="208"/>
      <c r="BB943" s="208"/>
      <c r="BC943" s="208"/>
      <c r="BD943" s="210"/>
      <c r="BE943" s="208"/>
      <c r="BF943" s="208"/>
      <c r="BG943" s="208"/>
      <c r="BH943" s="208"/>
      <c r="BI943" s="208"/>
      <c r="BJ943" s="208"/>
      <c r="BK943" s="208"/>
      <c r="BL943" s="208"/>
      <c r="BM943" s="208"/>
      <c r="BN943" s="208"/>
      <c r="BO943" s="208"/>
      <c r="BP943" s="208"/>
      <c r="BQ943" s="208"/>
      <c r="BR943" s="208"/>
      <c r="BS943" s="208"/>
      <c r="BT943" s="208"/>
      <c r="BU943" s="208"/>
      <c r="BV943" s="208"/>
      <c r="BW943" s="208"/>
      <c r="BX943" s="208"/>
      <c r="BY943" s="208"/>
    </row>
    <row r="944" spans="1:77">
      <c r="A944" s="227"/>
      <c r="B944" s="208"/>
      <c r="C944" s="248"/>
      <c r="D944" s="248"/>
      <c r="E944" s="208"/>
      <c r="F944" s="208"/>
      <c r="G944" s="208"/>
      <c r="H944" s="208"/>
      <c r="I944" s="208"/>
      <c r="J944" s="208"/>
      <c r="K944" s="208"/>
      <c r="L944" s="208"/>
      <c r="M944" s="208"/>
      <c r="N944" s="208"/>
      <c r="O944" s="208"/>
      <c r="P944" s="208"/>
      <c r="Q944" s="208"/>
      <c r="R944" s="208"/>
      <c r="S944" s="208"/>
      <c r="T944" s="208"/>
      <c r="U944" s="208"/>
      <c r="V944" s="208"/>
      <c r="W944" s="208"/>
      <c r="X944" s="208"/>
      <c r="Y944" s="208"/>
      <c r="Z944" s="208"/>
      <c r="AA944" s="208"/>
      <c r="AB944" s="208"/>
      <c r="AC944" s="208"/>
      <c r="AD944" s="208"/>
      <c r="AE944" s="208"/>
      <c r="AF944" s="208"/>
      <c r="AG944" s="208"/>
      <c r="AH944" s="208"/>
      <c r="AI944" s="208"/>
      <c r="AJ944" s="208"/>
      <c r="AK944" s="208"/>
      <c r="AL944" s="208"/>
      <c r="AM944" s="208"/>
      <c r="AN944" s="208"/>
      <c r="AO944" s="208"/>
      <c r="AP944" s="208"/>
      <c r="AQ944" s="208"/>
      <c r="AR944" s="208"/>
      <c r="AS944" s="208"/>
      <c r="AT944" s="208"/>
      <c r="AU944" s="208"/>
      <c r="AV944" s="208"/>
      <c r="AW944" s="208"/>
      <c r="AX944" s="208"/>
      <c r="AY944" s="208"/>
      <c r="AZ944" s="209"/>
      <c r="BA944" s="208"/>
      <c r="BB944" s="208"/>
      <c r="BC944" s="208"/>
      <c r="BD944" s="210"/>
      <c r="BE944" s="208"/>
      <c r="BF944" s="208"/>
      <c r="BG944" s="208"/>
      <c r="BH944" s="208"/>
      <c r="BI944" s="208"/>
      <c r="BJ944" s="208"/>
      <c r="BK944" s="208"/>
      <c r="BL944" s="208"/>
      <c r="BM944" s="208"/>
      <c r="BN944" s="208"/>
      <c r="BO944" s="208"/>
      <c r="BP944" s="208"/>
      <c r="BQ944" s="208"/>
      <c r="BR944" s="208"/>
      <c r="BS944" s="208"/>
      <c r="BT944" s="208"/>
      <c r="BU944" s="208"/>
      <c r="BV944" s="208"/>
      <c r="BW944" s="208"/>
      <c r="BX944" s="208"/>
      <c r="BY944" s="208"/>
    </row>
    <row r="945" spans="1:77">
      <c r="A945" s="227"/>
      <c r="B945" s="208"/>
      <c r="C945" s="248"/>
      <c r="D945" s="248"/>
      <c r="E945" s="208"/>
      <c r="F945" s="208"/>
      <c r="G945" s="208"/>
      <c r="H945" s="208"/>
      <c r="I945" s="208"/>
      <c r="J945" s="208"/>
      <c r="K945" s="208"/>
      <c r="L945" s="208"/>
      <c r="M945" s="208"/>
      <c r="N945" s="208"/>
      <c r="O945" s="208"/>
      <c r="P945" s="208"/>
      <c r="Q945" s="208"/>
      <c r="R945" s="208"/>
      <c r="S945" s="208"/>
      <c r="T945" s="208"/>
      <c r="U945" s="208"/>
      <c r="V945" s="208"/>
      <c r="W945" s="208"/>
      <c r="X945" s="208"/>
      <c r="Y945" s="208"/>
      <c r="Z945" s="208"/>
      <c r="AA945" s="208"/>
      <c r="AB945" s="208"/>
      <c r="AC945" s="208"/>
      <c r="AD945" s="208"/>
      <c r="AE945" s="208"/>
      <c r="AF945" s="208"/>
      <c r="AG945" s="208"/>
      <c r="AH945" s="208"/>
      <c r="AI945" s="208"/>
      <c r="AJ945" s="208"/>
      <c r="AK945" s="208"/>
      <c r="AL945" s="208"/>
      <c r="AM945" s="208"/>
      <c r="AN945" s="208"/>
      <c r="AO945" s="208"/>
      <c r="AP945" s="208"/>
      <c r="AQ945" s="208"/>
      <c r="AR945" s="208"/>
      <c r="AS945" s="208"/>
      <c r="AT945" s="208"/>
      <c r="AU945" s="208"/>
      <c r="AV945" s="208"/>
      <c r="AW945" s="208"/>
      <c r="AX945" s="208"/>
      <c r="AY945" s="208"/>
      <c r="AZ945" s="209"/>
      <c r="BA945" s="208"/>
      <c r="BB945" s="208"/>
      <c r="BC945" s="208"/>
      <c r="BD945" s="210"/>
      <c r="BE945" s="208"/>
      <c r="BF945" s="208"/>
      <c r="BG945" s="208"/>
      <c r="BH945" s="208"/>
      <c r="BI945" s="208"/>
      <c r="BJ945" s="208"/>
      <c r="BK945" s="208"/>
      <c r="BL945" s="208"/>
      <c r="BM945" s="208"/>
      <c r="BN945" s="208"/>
      <c r="BO945" s="208"/>
      <c r="BP945" s="208"/>
      <c r="BQ945" s="208"/>
      <c r="BR945" s="208"/>
      <c r="BS945" s="208"/>
      <c r="BT945" s="208"/>
      <c r="BU945" s="208"/>
      <c r="BV945" s="208"/>
      <c r="BW945" s="208"/>
      <c r="BX945" s="208"/>
      <c r="BY945" s="208"/>
    </row>
    <row r="946" spans="1:77">
      <c r="A946" s="227"/>
      <c r="B946" s="208"/>
      <c r="C946" s="248"/>
      <c r="D946" s="248"/>
      <c r="E946" s="208"/>
      <c r="F946" s="208"/>
      <c r="G946" s="208"/>
      <c r="H946" s="208"/>
      <c r="I946" s="208"/>
      <c r="J946" s="208"/>
      <c r="K946" s="208"/>
      <c r="L946" s="208"/>
      <c r="M946" s="208"/>
      <c r="N946" s="208"/>
      <c r="O946" s="208"/>
      <c r="P946" s="208"/>
      <c r="Q946" s="208"/>
      <c r="R946" s="208"/>
      <c r="S946" s="208"/>
      <c r="T946" s="208"/>
      <c r="U946" s="208"/>
      <c r="V946" s="208"/>
      <c r="W946" s="208"/>
      <c r="X946" s="208"/>
      <c r="Y946" s="208"/>
      <c r="Z946" s="208"/>
      <c r="AA946" s="208"/>
      <c r="AB946" s="208"/>
      <c r="AC946" s="208"/>
      <c r="AD946" s="208"/>
      <c r="AE946" s="208"/>
      <c r="AF946" s="208"/>
      <c r="AG946" s="208"/>
      <c r="AH946" s="208"/>
      <c r="AI946" s="208"/>
      <c r="AJ946" s="208"/>
      <c r="AK946" s="208"/>
      <c r="AL946" s="208"/>
      <c r="AM946" s="208"/>
      <c r="AN946" s="208"/>
      <c r="AO946" s="208"/>
      <c r="AP946" s="208"/>
      <c r="AQ946" s="208"/>
      <c r="AR946" s="208"/>
      <c r="AS946" s="208"/>
      <c r="AT946" s="208"/>
      <c r="AU946" s="208"/>
      <c r="AV946" s="208"/>
      <c r="AW946" s="208"/>
      <c r="AX946" s="208"/>
      <c r="AY946" s="208"/>
      <c r="AZ946" s="209"/>
      <c r="BA946" s="208"/>
      <c r="BB946" s="208"/>
      <c r="BC946" s="208"/>
      <c r="BD946" s="210"/>
      <c r="BE946" s="208"/>
      <c r="BF946" s="208"/>
      <c r="BG946" s="208"/>
      <c r="BH946" s="208"/>
      <c r="BI946" s="208"/>
      <c r="BJ946" s="208"/>
      <c r="BK946" s="208"/>
      <c r="BL946" s="208"/>
      <c r="BM946" s="208"/>
      <c r="BN946" s="208"/>
      <c r="BO946" s="208"/>
      <c r="BP946" s="208"/>
      <c r="BQ946" s="208"/>
      <c r="BR946" s="208"/>
      <c r="BS946" s="208"/>
      <c r="BT946" s="208"/>
      <c r="BU946" s="208"/>
      <c r="BV946" s="208"/>
      <c r="BW946" s="208"/>
      <c r="BX946" s="208"/>
      <c r="BY946" s="208"/>
    </row>
    <row r="947" spans="1:77">
      <c r="A947" s="227"/>
      <c r="B947" s="208"/>
      <c r="C947" s="248"/>
      <c r="D947" s="248"/>
      <c r="E947" s="208"/>
      <c r="F947" s="208"/>
      <c r="G947" s="208"/>
      <c r="H947" s="208"/>
      <c r="I947" s="208"/>
      <c r="J947" s="208"/>
      <c r="K947" s="208"/>
      <c r="L947" s="208"/>
      <c r="M947" s="208"/>
      <c r="N947" s="208"/>
      <c r="O947" s="208"/>
      <c r="P947" s="208"/>
      <c r="Q947" s="208"/>
      <c r="R947" s="208"/>
      <c r="S947" s="208"/>
      <c r="T947" s="208"/>
      <c r="U947" s="208"/>
      <c r="V947" s="208"/>
      <c r="W947" s="208"/>
      <c r="X947" s="208"/>
      <c r="Y947" s="208"/>
      <c r="Z947" s="208"/>
      <c r="AA947" s="208"/>
      <c r="AB947" s="208"/>
      <c r="AC947" s="208"/>
      <c r="AD947" s="208"/>
      <c r="AE947" s="208"/>
      <c r="AF947" s="208"/>
      <c r="AG947" s="208"/>
      <c r="AH947" s="208"/>
      <c r="AI947" s="208"/>
      <c r="AJ947" s="208"/>
      <c r="AK947" s="208"/>
      <c r="AL947" s="208"/>
      <c r="AM947" s="208"/>
      <c r="AN947" s="208"/>
      <c r="AO947" s="208"/>
      <c r="AP947" s="208"/>
      <c r="AQ947" s="208"/>
      <c r="AR947" s="208"/>
      <c r="AS947" s="208"/>
      <c r="AT947" s="208"/>
      <c r="AU947" s="208"/>
      <c r="AV947" s="208"/>
      <c r="AW947" s="208"/>
      <c r="AX947" s="208"/>
      <c r="AY947" s="208"/>
      <c r="AZ947" s="209"/>
      <c r="BA947" s="208"/>
      <c r="BB947" s="208"/>
      <c r="BC947" s="208"/>
      <c r="BD947" s="210"/>
      <c r="BE947" s="208"/>
      <c r="BF947" s="208"/>
      <c r="BG947" s="208"/>
      <c r="BH947" s="208"/>
      <c r="BI947" s="208"/>
      <c r="BJ947" s="208"/>
      <c r="BK947" s="208"/>
      <c r="BL947" s="208"/>
      <c r="BM947" s="208"/>
      <c r="BN947" s="208"/>
      <c r="BO947" s="208"/>
      <c r="BP947" s="208"/>
      <c r="BQ947" s="208"/>
      <c r="BR947" s="208"/>
      <c r="BS947" s="208"/>
      <c r="BT947" s="208"/>
      <c r="BU947" s="208"/>
      <c r="BV947" s="208"/>
      <c r="BW947" s="208"/>
      <c r="BX947" s="208"/>
      <c r="BY947" s="208"/>
    </row>
    <row r="948" spans="1:77">
      <c r="A948" s="227"/>
      <c r="B948" s="208"/>
      <c r="C948" s="248"/>
      <c r="D948" s="248"/>
      <c r="E948" s="208"/>
      <c r="F948" s="208"/>
      <c r="G948" s="208"/>
      <c r="H948" s="208"/>
      <c r="I948" s="208"/>
      <c r="J948" s="208"/>
      <c r="K948" s="208"/>
      <c r="L948" s="208"/>
      <c r="M948" s="208"/>
      <c r="N948" s="208"/>
      <c r="O948" s="208"/>
      <c r="P948" s="208"/>
      <c r="Q948" s="208"/>
      <c r="R948" s="208"/>
      <c r="S948" s="208"/>
      <c r="T948" s="208"/>
      <c r="U948" s="208"/>
      <c r="V948" s="208"/>
      <c r="W948" s="208"/>
      <c r="X948" s="208"/>
      <c r="Y948" s="208"/>
      <c r="Z948" s="208"/>
      <c r="AA948" s="208"/>
      <c r="AB948" s="208"/>
      <c r="AC948" s="208"/>
      <c r="AD948" s="208"/>
      <c r="AE948" s="208"/>
      <c r="AF948" s="208"/>
      <c r="AG948" s="208"/>
      <c r="AH948" s="208"/>
      <c r="AI948" s="208"/>
      <c r="AJ948" s="208"/>
      <c r="AK948" s="208"/>
      <c r="AL948" s="208"/>
      <c r="AM948" s="208"/>
      <c r="AN948" s="208"/>
      <c r="AO948" s="208"/>
      <c r="AP948" s="208"/>
      <c r="AQ948" s="208"/>
      <c r="AR948" s="208"/>
      <c r="AS948" s="208"/>
      <c r="AT948" s="208"/>
      <c r="AU948" s="208"/>
      <c r="AV948" s="208"/>
      <c r="AW948" s="208"/>
      <c r="AX948" s="208"/>
      <c r="AY948" s="208"/>
      <c r="AZ948" s="209"/>
      <c r="BA948" s="208"/>
      <c r="BB948" s="208"/>
      <c r="BC948" s="208"/>
      <c r="BD948" s="210"/>
      <c r="BE948" s="208"/>
      <c r="BF948" s="208"/>
      <c r="BG948" s="208"/>
      <c r="BH948" s="208"/>
      <c r="BI948" s="208"/>
      <c r="BJ948" s="208"/>
      <c r="BK948" s="208"/>
      <c r="BL948" s="208"/>
      <c r="BM948" s="208"/>
      <c r="BN948" s="208"/>
      <c r="BO948" s="208"/>
      <c r="BP948" s="208"/>
      <c r="BQ948" s="208"/>
      <c r="BR948" s="208"/>
      <c r="BS948" s="208"/>
      <c r="BT948" s="208"/>
      <c r="BU948" s="208"/>
      <c r="BV948" s="208"/>
      <c r="BW948" s="208"/>
      <c r="BX948" s="208"/>
      <c r="BY948" s="208"/>
    </row>
    <row r="949" spans="1:77">
      <c r="A949" s="227"/>
      <c r="B949" s="208"/>
      <c r="C949" s="248"/>
      <c r="D949" s="248"/>
      <c r="E949" s="208"/>
      <c r="F949" s="208"/>
      <c r="G949" s="208"/>
      <c r="H949" s="208"/>
      <c r="I949" s="208"/>
      <c r="J949" s="208"/>
      <c r="K949" s="208"/>
      <c r="L949" s="208"/>
      <c r="M949" s="208"/>
      <c r="N949" s="208"/>
      <c r="O949" s="208"/>
      <c r="P949" s="208"/>
      <c r="Q949" s="208"/>
      <c r="R949" s="208"/>
      <c r="S949" s="208"/>
      <c r="T949" s="208"/>
      <c r="U949" s="208"/>
      <c r="V949" s="208"/>
      <c r="W949" s="208"/>
      <c r="X949" s="208"/>
      <c r="Y949" s="208"/>
      <c r="Z949" s="208"/>
      <c r="AA949" s="208"/>
      <c r="AB949" s="208"/>
      <c r="AC949" s="208"/>
      <c r="AD949" s="208"/>
      <c r="AE949" s="208"/>
      <c r="AF949" s="208"/>
      <c r="AG949" s="208"/>
      <c r="AH949" s="208"/>
      <c r="AI949" s="208"/>
      <c r="AJ949" s="208"/>
      <c r="AK949" s="208"/>
      <c r="AL949" s="208"/>
      <c r="AM949" s="208"/>
      <c r="AN949" s="208"/>
      <c r="AO949" s="208"/>
      <c r="AP949" s="208"/>
      <c r="AQ949" s="208"/>
      <c r="AR949" s="208"/>
      <c r="AS949" s="208"/>
      <c r="AT949" s="208"/>
      <c r="AU949" s="208"/>
      <c r="AV949" s="208"/>
      <c r="AW949" s="208"/>
      <c r="AX949" s="208"/>
      <c r="AY949" s="208"/>
      <c r="AZ949" s="209"/>
      <c r="BA949" s="208"/>
      <c r="BB949" s="208"/>
      <c r="BC949" s="208"/>
      <c r="BD949" s="210"/>
      <c r="BE949" s="208"/>
      <c r="BF949" s="208"/>
      <c r="BG949" s="208"/>
      <c r="BH949" s="208"/>
      <c r="BI949" s="208"/>
      <c r="BJ949" s="208"/>
      <c r="BK949" s="208"/>
      <c r="BL949" s="208"/>
      <c r="BM949" s="208"/>
      <c r="BN949" s="208"/>
      <c r="BO949" s="208"/>
      <c r="BP949" s="208"/>
      <c r="BQ949" s="208"/>
      <c r="BR949" s="208"/>
      <c r="BS949" s="208"/>
      <c r="BT949" s="208"/>
      <c r="BU949" s="208"/>
      <c r="BV949" s="208"/>
      <c r="BW949" s="208"/>
      <c r="BX949" s="208"/>
      <c r="BY949" s="208"/>
    </row>
    <row r="950" spans="1:77">
      <c r="A950" s="227"/>
      <c r="B950" s="208"/>
      <c r="C950" s="248"/>
      <c r="D950" s="248"/>
      <c r="E950" s="208"/>
      <c r="F950" s="208"/>
      <c r="G950" s="208"/>
      <c r="H950" s="208"/>
      <c r="I950" s="208"/>
      <c r="J950" s="208"/>
      <c r="K950" s="208"/>
      <c r="L950" s="208"/>
      <c r="M950" s="208"/>
      <c r="N950" s="208"/>
      <c r="O950" s="208"/>
      <c r="P950" s="208"/>
      <c r="Q950" s="208"/>
      <c r="R950" s="208"/>
      <c r="S950" s="208"/>
      <c r="T950" s="208"/>
      <c r="U950" s="208"/>
      <c r="V950" s="208"/>
      <c r="W950" s="208"/>
      <c r="X950" s="208"/>
      <c r="Y950" s="208"/>
      <c r="Z950" s="208"/>
      <c r="AA950" s="208"/>
      <c r="AB950" s="208"/>
      <c r="AC950" s="208"/>
      <c r="AD950" s="208"/>
      <c r="AE950" s="208"/>
      <c r="AF950" s="208"/>
      <c r="AG950" s="208"/>
      <c r="AH950" s="208"/>
      <c r="AI950" s="208"/>
      <c r="AJ950" s="208"/>
      <c r="AK950" s="208"/>
      <c r="AL950" s="208"/>
      <c r="AM950" s="208"/>
      <c r="AN950" s="208"/>
      <c r="AO950" s="208"/>
      <c r="AP950" s="208"/>
      <c r="AQ950" s="208"/>
      <c r="AR950" s="208"/>
      <c r="AS950" s="208"/>
      <c r="AT950" s="208"/>
      <c r="AU950" s="208"/>
      <c r="AV950" s="208"/>
      <c r="AW950" s="208"/>
      <c r="AX950" s="208"/>
      <c r="AY950" s="208"/>
      <c r="AZ950" s="209"/>
      <c r="BA950" s="208"/>
      <c r="BB950" s="208"/>
      <c r="BC950" s="208"/>
      <c r="BD950" s="210"/>
      <c r="BE950" s="208"/>
      <c r="BF950" s="208"/>
      <c r="BG950" s="208"/>
      <c r="BH950" s="208"/>
      <c r="BI950" s="208"/>
      <c r="BJ950" s="208"/>
      <c r="BK950" s="208"/>
      <c r="BL950" s="208"/>
      <c r="BM950" s="208"/>
      <c r="BN950" s="208"/>
      <c r="BO950" s="208"/>
      <c r="BP950" s="208"/>
      <c r="BQ950" s="208"/>
      <c r="BR950" s="208"/>
      <c r="BS950" s="208"/>
      <c r="BT950" s="208"/>
      <c r="BU950" s="208"/>
      <c r="BV950" s="208"/>
      <c r="BW950" s="208"/>
      <c r="BX950" s="208"/>
      <c r="BY950" s="208"/>
    </row>
    <row r="951" spans="1:77">
      <c r="A951" s="227"/>
      <c r="B951" s="208"/>
      <c r="C951" s="248"/>
      <c r="D951" s="248"/>
      <c r="E951" s="208"/>
      <c r="F951" s="208"/>
      <c r="G951" s="208"/>
      <c r="H951" s="208"/>
      <c r="I951" s="208"/>
      <c r="J951" s="208"/>
      <c r="K951" s="208"/>
      <c r="L951" s="208"/>
      <c r="M951" s="208"/>
      <c r="N951" s="208"/>
      <c r="O951" s="208"/>
      <c r="P951" s="208"/>
      <c r="Q951" s="208"/>
      <c r="R951" s="208"/>
      <c r="S951" s="208"/>
      <c r="T951" s="208"/>
      <c r="U951" s="208"/>
      <c r="V951" s="208"/>
      <c r="W951" s="208"/>
      <c r="X951" s="208"/>
      <c r="Y951" s="208"/>
      <c r="Z951" s="208"/>
      <c r="AA951" s="208"/>
      <c r="AB951" s="208"/>
      <c r="AC951" s="208"/>
      <c r="AD951" s="208"/>
      <c r="AE951" s="208"/>
      <c r="AF951" s="208"/>
      <c r="AG951" s="208"/>
      <c r="AH951" s="208"/>
      <c r="AI951" s="208"/>
      <c r="AJ951" s="208"/>
      <c r="AK951" s="208"/>
      <c r="AL951" s="208"/>
      <c r="AM951" s="208"/>
      <c r="AN951" s="208"/>
      <c r="AO951" s="208"/>
      <c r="AP951" s="208"/>
      <c r="AQ951" s="208"/>
      <c r="AR951" s="208"/>
      <c r="AS951" s="208"/>
      <c r="AT951" s="208"/>
      <c r="AU951" s="208"/>
      <c r="AV951" s="208"/>
      <c r="AW951" s="208"/>
      <c r="AX951" s="208"/>
      <c r="AY951" s="208"/>
      <c r="AZ951" s="209"/>
      <c r="BA951" s="208"/>
      <c r="BB951" s="208"/>
      <c r="BC951" s="208"/>
      <c r="BD951" s="210"/>
      <c r="BE951" s="208"/>
      <c r="BF951" s="208"/>
      <c r="BG951" s="208"/>
      <c r="BH951" s="208"/>
      <c r="BI951" s="208"/>
      <c r="BJ951" s="208"/>
      <c r="BK951" s="208"/>
      <c r="BL951" s="208"/>
      <c r="BM951" s="208"/>
      <c r="BN951" s="208"/>
      <c r="BO951" s="208"/>
      <c r="BP951" s="208"/>
      <c r="BQ951" s="208"/>
      <c r="BR951" s="208"/>
      <c r="BS951" s="208"/>
      <c r="BT951" s="208"/>
      <c r="BU951" s="208"/>
      <c r="BV951" s="208"/>
      <c r="BW951" s="208"/>
      <c r="BX951" s="208"/>
      <c r="BY951" s="208"/>
    </row>
    <row r="952" spans="1:77">
      <c r="A952" s="227"/>
      <c r="B952" s="208"/>
      <c r="C952" s="248"/>
      <c r="D952" s="248"/>
      <c r="E952" s="208"/>
      <c r="F952" s="208"/>
      <c r="G952" s="208"/>
      <c r="H952" s="208"/>
      <c r="I952" s="208"/>
      <c r="J952" s="208"/>
      <c r="K952" s="208"/>
      <c r="L952" s="208"/>
      <c r="M952" s="208"/>
      <c r="N952" s="208"/>
      <c r="O952" s="208"/>
      <c r="P952" s="208"/>
      <c r="Q952" s="208"/>
      <c r="R952" s="208"/>
      <c r="S952" s="208"/>
      <c r="T952" s="208"/>
      <c r="U952" s="208"/>
      <c r="V952" s="208"/>
      <c r="W952" s="208"/>
      <c r="X952" s="208"/>
      <c r="Y952" s="208"/>
      <c r="Z952" s="208"/>
      <c r="AA952" s="208"/>
      <c r="AB952" s="208"/>
      <c r="AC952" s="208"/>
      <c r="AD952" s="208"/>
      <c r="AE952" s="208"/>
      <c r="AF952" s="208"/>
      <c r="AG952" s="208"/>
      <c r="AH952" s="208"/>
      <c r="AI952" s="208"/>
      <c r="AJ952" s="208"/>
      <c r="AK952" s="208"/>
      <c r="AL952" s="208"/>
      <c r="AM952" s="208"/>
      <c r="AN952" s="208"/>
      <c r="AO952" s="208"/>
      <c r="AP952" s="208"/>
      <c r="AQ952" s="208"/>
      <c r="AR952" s="208"/>
      <c r="AS952" s="208"/>
      <c r="AT952" s="208"/>
      <c r="AU952" s="208"/>
      <c r="AV952" s="208"/>
      <c r="AW952" s="208"/>
      <c r="AX952" s="208"/>
      <c r="AY952" s="208"/>
      <c r="AZ952" s="209"/>
      <c r="BA952" s="208"/>
      <c r="BB952" s="208"/>
      <c r="BC952" s="208"/>
      <c r="BD952" s="210"/>
      <c r="BE952" s="208"/>
      <c r="BF952" s="208"/>
      <c r="BG952" s="208"/>
      <c r="BH952" s="208"/>
      <c r="BI952" s="208"/>
      <c r="BJ952" s="208"/>
      <c r="BK952" s="208"/>
      <c r="BL952" s="208"/>
      <c r="BM952" s="208"/>
      <c r="BN952" s="208"/>
      <c r="BO952" s="208"/>
      <c r="BP952" s="208"/>
      <c r="BQ952" s="208"/>
      <c r="BR952" s="208"/>
      <c r="BS952" s="208"/>
      <c r="BT952" s="208"/>
      <c r="BU952" s="208"/>
      <c r="BV952" s="208"/>
      <c r="BW952" s="208"/>
      <c r="BX952" s="208"/>
      <c r="BY952" s="208"/>
    </row>
    <row r="953" spans="1:77">
      <c r="A953" s="227"/>
      <c r="B953" s="208"/>
      <c r="C953" s="248"/>
      <c r="D953" s="248"/>
      <c r="E953" s="208"/>
      <c r="F953" s="208"/>
      <c r="G953" s="208"/>
      <c r="H953" s="208"/>
      <c r="I953" s="208"/>
      <c r="J953" s="208"/>
      <c r="K953" s="208"/>
      <c r="L953" s="208"/>
      <c r="M953" s="208"/>
      <c r="N953" s="208"/>
      <c r="O953" s="208"/>
      <c r="P953" s="208"/>
      <c r="Q953" s="208"/>
      <c r="R953" s="208"/>
      <c r="S953" s="208"/>
      <c r="T953" s="208"/>
      <c r="U953" s="208"/>
      <c r="V953" s="208"/>
      <c r="W953" s="208"/>
      <c r="X953" s="208"/>
      <c r="Y953" s="208"/>
      <c r="Z953" s="208"/>
      <c r="AA953" s="208"/>
      <c r="AB953" s="208"/>
      <c r="AC953" s="208"/>
      <c r="AD953" s="208"/>
      <c r="AE953" s="208"/>
      <c r="AF953" s="208"/>
      <c r="AG953" s="208"/>
      <c r="AH953" s="208"/>
      <c r="AI953" s="208"/>
      <c r="AJ953" s="208"/>
      <c r="AK953" s="208"/>
      <c r="AL953" s="208"/>
      <c r="AM953" s="208"/>
      <c r="AN953" s="208"/>
      <c r="AO953" s="208"/>
      <c r="AP953" s="208"/>
      <c r="AQ953" s="208"/>
      <c r="AR953" s="208"/>
      <c r="AS953" s="208"/>
      <c r="AT953" s="208"/>
      <c r="AU953" s="208"/>
      <c r="AV953" s="208"/>
      <c r="AW953" s="208"/>
      <c r="AX953" s="208"/>
      <c r="AY953" s="208"/>
      <c r="AZ953" s="209"/>
      <c r="BA953" s="208"/>
      <c r="BB953" s="208"/>
      <c r="BC953" s="208"/>
      <c r="BD953" s="210"/>
      <c r="BE953" s="208"/>
      <c r="BF953" s="208"/>
      <c r="BG953" s="208"/>
      <c r="BH953" s="208"/>
      <c r="BI953" s="208"/>
      <c r="BJ953" s="208"/>
      <c r="BK953" s="208"/>
      <c r="BL953" s="208"/>
      <c r="BM953" s="208"/>
      <c r="BN953" s="208"/>
      <c r="BO953" s="208"/>
      <c r="BP953" s="208"/>
      <c r="BQ953" s="208"/>
      <c r="BR953" s="208"/>
      <c r="BS953" s="208"/>
      <c r="BT953" s="208"/>
      <c r="BU953" s="208"/>
      <c r="BV953" s="208"/>
      <c r="BW953" s="208"/>
      <c r="BX953" s="208"/>
      <c r="BY953" s="208"/>
    </row>
    <row r="954" spans="1:77">
      <c r="A954" s="227"/>
      <c r="B954" s="208"/>
      <c r="C954" s="248"/>
      <c r="D954" s="248"/>
      <c r="E954" s="208"/>
      <c r="F954" s="208"/>
      <c r="G954" s="208"/>
      <c r="H954" s="208"/>
      <c r="I954" s="208"/>
      <c r="J954" s="208"/>
      <c r="K954" s="208"/>
      <c r="L954" s="208"/>
      <c r="M954" s="208"/>
      <c r="N954" s="208"/>
      <c r="O954" s="208"/>
      <c r="P954" s="208"/>
      <c r="Q954" s="208"/>
      <c r="R954" s="208"/>
      <c r="S954" s="208"/>
      <c r="T954" s="208"/>
      <c r="U954" s="208"/>
      <c r="V954" s="208"/>
      <c r="W954" s="208"/>
      <c r="X954" s="208"/>
      <c r="Y954" s="208"/>
      <c r="Z954" s="208"/>
      <c r="AA954" s="208"/>
      <c r="AB954" s="208"/>
      <c r="AC954" s="208"/>
      <c r="AD954" s="208"/>
      <c r="AE954" s="208"/>
      <c r="AF954" s="208"/>
      <c r="AG954" s="208"/>
      <c r="AH954" s="208"/>
      <c r="AI954" s="208"/>
      <c r="AJ954" s="208"/>
      <c r="AK954" s="208"/>
      <c r="AL954" s="208"/>
      <c r="AM954" s="208"/>
      <c r="AN954" s="208"/>
      <c r="AO954" s="208"/>
      <c r="AP954" s="208"/>
      <c r="AQ954" s="208"/>
      <c r="AR954" s="208"/>
      <c r="AS954" s="208"/>
      <c r="AT954" s="208"/>
      <c r="AU954" s="208"/>
      <c r="AV954" s="208"/>
      <c r="AW954" s="208"/>
      <c r="AX954" s="208"/>
      <c r="AY954" s="208"/>
      <c r="AZ954" s="209"/>
      <c r="BA954" s="208"/>
      <c r="BB954" s="208"/>
      <c r="BC954" s="208"/>
      <c r="BD954" s="210"/>
      <c r="BE954" s="208"/>
      <c r="BF954" s="208"/>
      <c r="BG954" s="208"/>
      <c r="BH954" s="208"/>
      <c r="BI954" s="208"/>
      <c r="BJ954" s="208"/>
      <c r="BK954" s="208"/>
      <c r="BL954" s="208"/>
      <c r="BM954" s="208"/>
      <c r="BN954" s="208"/>
      <c r="BO954" s="208"/>
      <c r="BP954" s="208"/>
      <c r="BQ954" s="208"/>
      <c r="BR954" s="208"/>
      <c r="BS954" s="208"/>
      <c r="BT954" s="208"/>
      <c r="BU954" s="208"/>
      <c r="BV954" s="208"/>
      <c r="BW954" s="208"/>
      <c r="BX954" s="208"/>
      <c r="BY954" s="208"/>
    </row>
    <row r="955" spans="1:77">
      <c r="A955" s="227"/>
      <c r="B955" s="208"/>
      <c r="C955" s="248"/>
      <c r="D955" s="248"/>
      <c r="E955" s="208"/>
      <c r="F955" s="208"/>
      <c r="G955" s="208"/>
      <c r="H955" s="208"/>
      <c r="I955" s="208"/>
      <c r="J955" s="208"/>
      <c r="K955" s="208"/>
      <c r="L955" s="208"/>
      <c r="M955" s="208"/>
      <c r="N955" s="208"/>
      <c r="O955" s="208"/>
      <c r="P955" s="208"/>
      <c r="Q955" s="208"/>
      <c r="R955" s="208"/>
      <c r="S955" s="208"/>
      <c r="T955" s="208"/>
      <c r="U955" s="208"/>
      <c r="V955" s="208"/>
      <c r="W955" s="208"/>
      <c r="X955" s="208"/>
      <c r="Y955" s="208"/>
      <c r="Z955" s="208"/>
      <c r="AA955" s="208"/>
      <c r="AB955" s="208"/>
      <c r="AC955" s="208"/>
      <c r="AD955" s="208"/>
      <c r="AE955" s="208"/>
      <c r="AF955" s="208"/>
      <c r="AG955" s="208"/>
      <c r="AH955" s="208"/>
      <c r="AI955" s="208"/>
      <c r="AJ955" s="208"/>
      <c r="AK955" s="208"/>
      <c r="AL955" s="208"/>
      <c r="AM955" s="208"/>
      <c r="AN955" s="208"/>
      <c r="AO955" s="208"/>
      <c r="AP955" s="208"/>
      <c r="AQ955" s="208"/>
      <c r="AR955" s="208"/>
      <c r="AS955" s="208"/>
      <c r="AT955" s="208"/>
      <c r="AU955" s="208"/>
      <c r="AV955" s="208"/>
      <c r="AW955" s="208"/>
      <c r="AX955" s="208"/>
      <c r="AY955" s="208"/>
      <c r="AZ955" s="209"/>
      <c r="BA955" s="208"/>
      <c r="BB955" s="208"/>
      <c r="BC955" s="208"/>
      <c r="BD955" s="210"/>
      <c r="BE955" s="208"/>
      <c r="BF955" s="208"/>
      <c r="BG955" s="208"/>
      <c r="BH955" s="208"/>
      <c r="BI955" s="208"/>
      <c r="BJ955" s="208"/>
      <c r="BK955" s="208"/>
      <c r="BL955" s="208"/>
      <c r="BM955" s="208"/>
      <c r="BN955" s="208"/>
      <c r="BO955" s="208"/>
      <c r="BP955" s="208"/>
      <c r="BQ955" s="208"/>
      <c r="BR955" s="208"/>
      <c r="BS955" s="208"/>
      <c r="BT955" s="208"/>
      <c r="BU955" s="208"/>
      <c r="BV955" s="208"/>
      <c r="BW955" s="208"/>
      <c r="BX955" s="208"/>
      <c r="BY955" s="208"/>
    </row>
    <row r="956" spans="1:77">
      <c r="A956" s="227"/>
      <c r="B956" s="208"/>
      <c r="C956" s="248"/>
      <c r="D956" s="248"/>
      <c r="E956" s="208"/>
      <c r="F956" s="208"/>
      <c r="G956" s="208"/>
      <c r="H956" s="208"/>
      <c r="I956" s="208"/>
      <c r="J956" s="208"/>
      <c r="K956" s="208"/>
      <c r="L956" s="208"/>
      <c r="M956" s="208"/>
      <c r="N956" s="208"/>
      <c r="O956" s="208"/>
      <c r="P956" s="208"/>
      <c r="Q956" s="208"/>
      <c r="R956" s="208"/>
      <c r="S956" s="208"/>
      <c r="T956" s="208"/>
      <c r="U956" s="208"/>
      <c r="V956" s="208"/>
      <c r="W956" s="208"/>
      <c r="X956" s="208"/>
      <c r="Y956" s="208"/>
      <c r="Z956" s="208"/>
      <c r="AA956" s="208"/>
      <c r="AB956" s="208"/>
      <c r="AC956" s="208"/>
      <c r="AD956" s="208"/>
      <c r="AE956" s="208"/>
      <c r="AF956" s="208"/>
      <c r="AG956" s="208"/>
      <c r="AH956" s="208"/>
      <c r="AI956" s="208"/>
      <c r="AJ956" s="208"/>
      <c r="AK956" s="208"/>
      <c r="AL956" s="208"/>
      <c r="AM956" s="208"/>
      <c r="AN956" s="208"/>
      <c r="AO956" s="208"/>
      <c r="AP956" s="208"/>
      <c r="AQ956" s="208"/>
      <c r="AR956" s="208"/>
      <c r="AS956" s="208"/>
      <c r="AT956" s="208"/>
      <c r="AU956" s="208"/>
      <c r="AV956" s="208"/>
      <c r="AW956" s="208"/>
      <c r="AX956" s="208"/>
      <c r="AY956" s="208"/>
      <c r="AZ956" s="209"/>
      <c r="BA956" s="208"/>
      <c r="BB956" s="208"/>
      <c r="BC956" s="208"/>
      <c r="BD956" s="210"/>
      <c r="BE956" s="208"/>
      <c r="BF956" s="208"/>
      <c r="BG956" s="208"/>
      <c r="BH956" s="208"/>
      <c r="BI956" s="208"/>
      <c r="BJ956" s="208"/>
      <c r="BK956" s="208"/>
      <c r="BL956" s="208"/>
      <c r="BM956" s="208"/>
      <c r="BN956" s="208"/>
      <c r="BO956" s="208"/>
      <c r="BP956" s="208"/>
      <c r="BQ956" s="208"/>
      <c r="BR956" s="208"/>
      <c r="BS956" s="208"/>
      <c r="BT956" s="208"/>
      <c r="BU956" s="208"/>
      <c r="BV956" s="208"/>
      <c r="BW956" s="208"/>
      <c r="BX956" s="208"/>
      <c r="BY956" s="208"/>
    </row>
    <row r="957" spans="1:77">
      <c r="A957" s="227"/>
      <c r="B957" s="208"/>
      <c r="C957" s="248"/>
      <c r="D957" s="248"/>
      <c r="E957" s="208"/>
      <c r="F957" s="208"/>
      <c r="G957" s="208"/>
      <c r="H957" s="208"/>
      <c r="I957" s="208"/>
      <c r="J957" s="208"/>
      <c r="K957" s="208"/>
      <c r="L957" s="208"/>
      <c r="M957" s="208"/>
      <c r="N957" s="208"/>
      <c r="O957" s="208"/>
      <c r="P957" s="208"/>
      <c r="Q957" s="208"/>
      <c r="R957" s="208"/>
      <c r="S957" s="208"/>
      <c r="T957" s="208"/>
      <c r="U957" s="208"/>
      <c r="V957" s="208"/>
      <c r="W957" s="208"/>
      <c r="X957" s="208"/>
      <c r="Y957" s="208"/>
      <c r="Z957" s="208"/>
      <c r="AA957" s="208"/>
      <c r="AB957" s="208"/>
      <c r="AC957" s="208"/>
      <c r="AD957" s="208"/>
      <c r="AE957" s="208"/>
      <c r="AF957" s="208"/>
      <c r="AG957" s="208"/>
      <c r="AH957" s="208"/>
      <c r="AI957" s="208"/>
      <c r="AJ957" s="208"/>
      <c r="AK957" s="208"/>
      <c r="AL957" s="208"/>
      <c r="AM957" s="208"/>
      <c r="AN957" s="208"/>
      <c r="AO957" s="208"/>
      <c r="AP957" s="208"/>
      <c r="AQ957" s="208"/>
      <c r="AR957" s="208"/>
      <c r="AS957" s="208"/>
      <c r="AT957" s="208"/>
      <c r="AU957" s="208"/>
      <c r="AV957" s="208"/>
      <c r="AW957" s="208"/>
      <c r="AX957" s="208"/>
      <c r="AY957" s="208"/>
      <c r="AZ957" s="209"/>
      <c r="BA957" s="208"/>
      <c r="BB957" s="208"/>
      <c r="BC957" s="208"/>
      <c r="BD957" s="210"/>
      <c r="BE957" s="208"/>
      <c r="BF957" s="208"/>
      <c r="BG957" s="208"/>
      <c r="BH957" s="208"/>
      <c r="BI957" s="208"/>
      <c r="BJ957" s="208"/>
      <c r="BK957" s="208"/>
      <c r="BL957" s="208"/>
      <c r="BM957" s="208"/>
      <c r="BN957" s="208"/>
      <c r="BO957" s="208"/>
      <c r="BP957" s="208"/>
      <c r="BQ957" s="208"/>
      <c r="BR957" s="208"/>
      <c r="BS957" s="208"/>
      <c r="BT957" s="208"/>
      <c r="BU957" s="208"/>
      <c r="BV957" s="208"/>
      <c r="BW957" s="208"/>
      <c r="BX957" s="208"/>
      <c r="BY957" s="208"/>
    </row>
    <row r="958" spans="1:77">
      <c r="A958" s="227"/>
      <c r="B958" s="208"/>
      <c r="C958" s="248"/>
      <c r="D958" s="248"/>
      <c r="E958" s="208"/>
      <c r="F958" s="208"/>
      <c r="G958" s="208"/>
      <c r="H958" s="208"/>
      <c r="I958" s="208"/>
      <c r="J958" s="208"/>
      <c r="K958" s="208"/>
      <c r="L958" s="208"/>
      <c r="M958" s="208"/>
      <c r="N958" s="208"/>
      <c r="O958" s="208"/>
      <c r="P958" s="208"/>
      <c r="Q958" s="208"/>
      <c r="R958" s="208"/>
      <c r="S958" s="208"/>
      <c r="T958" s="208"/>
      <c r="U958" s="208"/>
      <c r="V958" s="208"/>
      <c r="W958" s="208"/>
      <c r="X958" s="208"/>
      <c r="Y958" s="208"/>
      <c r="Z958" s="208"/>
      <c r="AA958" s="208"/>
      <c r="AB958" s="208"/>
      <c r="AC958" s="208"/>
      <c r="AD958" s="208"/>
      <c r="AE958" s="208"/>
      <c r="AF958" s="208"/>
      <c r="AG958" s="208"/>
      <c r="AH958" s="208"/>
      <c r="AI958" s="208"/>
      <c r="AJ958" s="208"/>
      <c r="AK958" s="208"/>
      <c r="AL958" s="208"/>
      <c r="AM958" s="208"/>
      <c r="AN958" s="208"/>
      <c r="AO958" s="208"/>
      <c r="AP958" s="208"/>
      <c r="AQ958" s="208"/>
      <c r="AR958" s="208"/>
      <c r="AS958" s="208"/>
      <c r="AT958" s="208"/>
      <c r="AU958" s="208"/>
      <c r="AV958" s="208"/>
      <c r="AW958" s="208"/>
      <c r="AX958" s="208"/>
      <c r="AY958" s="208"/>
      <c r="AZ958" s="209"/>
      <c r="BA958" s="208"/>
      <c r="BB958" s="208"/>
      <c r="BC958" s="208"/>
      <c r="BD958" s="210"/>
      <c r="BE958" s="208"/>
      <c r="BF958" s="208"/>
      <c r="BG958" s="208"/>
      <c r="BH958" s="208"/>
      <c r="BI958" s="208"/>
      <c r="BJ958" s="208"/>
      <c r="BK958" s="208"/>
      <c r="BL958" s="208"/>
      <c r="BM958" s="208"/>
      <c r="BN958" s="208"/>
      <c r="BO958" s="208"/>
      <c r="BP958" s="208"/>
      <c r="BQ958" s="208"/>
      <c r="BR958" s="208"/>
      <c r="BS958" s="208"/>
      <c r="BT958" s="208"/>
      <c r="BU958" s="208"/>
      <c r="BV958" s="208"/>
      <c r="BW958" s="208"/>
      <c r="BX958" s="208"/>
      <c r="BY958" s="208"/>
    </row>
    <row r="959" spans="1:77">
      <c r="A959" s="227"/>
      <c r="B959" s="208"/>
      <c r="C959" s="248"/>
      <c r="D959" s="248"/>
      <c r="E959" s="208"/>
      <c r="F959" s="208"/>
      <c r="G959" s="208"/>
      <c r="H959" s="208"/>
      <c r="I959" s="208"/>
      <c r="J959" s="208"/>
      <c r="K959" s="208"/>
      <c r="L959" s="208"/>
      <c r="M959" s="208"/>
      <c r="N959" s="208"/>
      <c r="O959" s="208"/>
      <c r="P959" s="208"/>
      <c r="Q959" s="208"/>
      <c r="R959" s="208"/>
      <c r="S959" s="208"/>
      <c r="T959" s="208"/>
      <c r="U959" s="208"/>
      <c r="V959" s="208"/>
      <c r="W959" s="208"/>
      <c r="X959" s="208"/>
      <c r="Y959" s="208"/>
      <c r="Z959" s="208"/>
      <c r="AA959" s="208"/>
      <c r="AB959" s="208"/>
      <c r="AC959" s="208"/>
      <c r="AD959" s="208"/>
      <c r="AE959" s="208"/>
      <c r="AF959" s="208"/>
      <c r="AG959" s="208"/>
      <c r="AH959" s="208"/>
      <c r="AI959" s="208"/>
      <c r="AJ959" s="208"/>
      <c r="AK959" s="208"/>
      <c r="AL959" s="208"/>
      <c r="AM959" s="208"/>
      <c r="AN959" s="208"/>
      <c r="AO959" s="208"/>
      <c r="AP959" s="208"/>
      <c r="AQ959" s="208"/>
      <c r="AR959" s="208"/>
      <c r="AS959" s="208"/>
      <c r="AT959" s="208"/>
      <c r="AU959" s="208"/>
      <c r="AV959" s="208"/>
      <c r="AW959" s="208"/>
      <c r="AX959" s="208"/>
      <c r="AY959" s="208"/>
      <c r="AZ959" s="209"/>
      <c r="BA959" s="208"/>
      <c r="BB959" s="208"/>
      <c r="BC959" s="208"/>
      <c r="BD959" s="210"/>
      <c r="BE959" s="208"/>
      <c r="BF959" s="208"/>
      <c r="BG959" s="208"/>
      <c r="BH959" s="208"/>
      <c r="BI959" s="208"/>
      <c r="BJ959" s="208"/>
      <c r="BK959" s="208"/>
      <c r="BL959" s="208"/>
      <c r="BM959" s="208"/>
      <c r="BN959" s="208"/>
      <c r="BO959" s="208"/>
      <c r="BP959" s="208"/>
      <c r="BQ959" s="208"/>
      <c r="BR959" s="208"/>
      <c r="BS959" s="208"/>
      <c r="BT959" s="208"/>
      <c r="BU959" s="208"/>
      <c r="BV959" s="208"/>
      <c r="BW959" s="208"/>
      <c r="BX959" s="208"/>
      <c r="BY959" s="208"/>
    </row>
    <row r="960" spans="1:77">
      <c r="A960" s="227"/>
      <c r="B960" s="208"/>
      <c r="C960" s="248"/>
      <c r="D960" s="248"/>
      <c r="E960" s="208"/>
      <c r="F960" s="208"/>
      <c r="G960" s="208"/>
      <c r="H960" s="208"/>
      <c r="I960" s="208"/>
      <c r="J960" s="208"/>
      <c r="K960" s="208"/>
      <c r="L960" s="208"/>
      <c r="M960" s="208"/>
      <c r="N960" s="208"/>
      <c r="O960" s="208"/>
      <c r="P960" s="208"/>
      <c r="Q960" s="208"/>
      <c r="R960" s="208"/>
      <c r="S960" s="208"/>
      <c r="T960" s="208"/>
      <c r="U960" s="208"/>
      <c r="V960" s="208"/>
      <c r="W960" s="208"/>
      <c r="X960" s="208"/>
      <c r="Y960" s="208"/>
      <c r="Z960" s="208"/>
      <c r="AA960" s="208"/>
      <c r="AB960" s="208"/>
      <c r="AC960" s="208"/>
      <c r="AD960" s="208"/>
      <c r="AE960" s="208"/>
      <c r="AF960" s="208"/>
      <c r="AG960" s="208"/>
      <c r="AH960" s="208"/>
      <c r="AI960" s="208"/>
      <c r="AJ960" s="208"/>
      <c r="AK960" s="208"/>
      <c r="AL960" s="208"/>
      <c r="AM960" s="208"/>
      <c r="AN960" s="208"/>
      <c r="AO960" s="208"/>
      <c r="AP960" s="208"/>
      <c r="AQ960" s="208"/>
      <c r="AR960" s="208"/>
      <c r="AS960" s="208"/>
      <c r="AT960" s="208"/>
      <c r="AU960" s="208"/>
      <c r="AV960" s="208"/>
      <c r="AW960" s="208"/>
      <c r="AX960" s="208"/>
      <c r="AY960" s="208"/>
      <c r="AZ960" s="209"/>
      <c r="BA960" s="208"/>
      <c r="BB960" s="208"/>
      <c r="BC960" s="208"/>
      <c r="BD960" s="210"/>
      <c r="BE960" s="208"/>
      <c r="BF960" s="208"/>
      <c r="BG960" s="208"/>
      <c r="BH960" s="208"/>
      <c r="BI960" s="208"/>
      <c r="BJ960" s="208"/>
      <c r="BK960" s="208"/>
      <c r="BL960" s="208"/>
      <c r="BM960" s="208"/>
      <c r="BN960" s="208"/>
      <c r="BO960" s="208"/>
      <c r="BP960" s="208"/>
      <c r="BQ960" s="208"/>
      <c r="BR960" s="208"/>
      <c r="BS960" s="208"/>
      <c r="BT960" s="208"/>
      <c r="BU960" s="208"/>
      <c r="BV960" s="208"/>
      <c r="BW960" s="208"/>
      <c r="BX960" s="208"/>
      <c r="BY960" s="208"/>
    </row>
    <row r="961" spans="1:77">
      <c r="A961" s="227"/>
      <c r="B961" s="208"/>
      <c r="C961" s="248"/>
      <c r="D961" s="248"/>
      <c r="E961" s="208"/>
      <c r="F961" s="208"/>
      <c r="G961" s="208"/>
      <c r="H961" s="208"/>
      <c r="I961" s="208"/>
      <c r="J961" s="208"/>
      <c r="K961" s="208"/>
      <c r="L961" s="208"/>
      <c r="M961" s="208"/>
      <c r="N961" s="208"/>
      <c r="O961" s="208"/>
      <c r="P961" s="208"/>
      <c r="Q961" s="208"/>
      <c r="R961" s="208"/>
      <c r="S961" s="208"/>
      <c r="T961" s="208"/>
      <c r="U961" s="208"/>
      <c r="V961" s="208"/>
      <c r="W961" s="208"/>
      <c r="X961" s="208"/>
      <c r="Y961" s="208"/>
      <c r="Z961" s="208"/>
      <c r="AA961" s="208"/>
      <c r="AB961" s="208"/>
      <c r="AC961" s="208"/>
      <c r="AD961" s="208"/>
      <c r="AE961" s="208"/>
      <c r="AF961" s="208"/>
      <c r="AG961" s="208"/>
      <c r="AH961" s="208"/>
      <c r="AI961" s="208"/>
      <c r="AJ961" s="208"/>
      <c r="AK961" s="208"/>
      <c r="AL961" s="208"/>
      <c r="AM961" s="208"/>
      <c r="AN961" s="208"/>
      <c r="AO961" s="208"/>
      <c r="AP961" s="208"/>
      <c r="AQ961" s="208"/>
      <c r="AR961" s="208"/>
      <c r="AS961" s="208"/>
      <c r="AT961" s="208"/>
      <c r="AU961" s="208"/>
      <c r="AV961" s="208"/>
      <c r="AW961" s="208"/>
      <c r="AX961" s="208"/>
      <c r="AY961" s="208"/>
      <c r="AZ961" s="209"/>
      <c r="BA961" s="208"/>
      <c r="BB961" s="208"/>
      <c r="BC961" s="208"/>
      <c r="BD961" s="210"/>
      <c r="BE961" s="208"/>
      <c r="BF961" s="208"/>
      <c r="BG961" s="208"/>
      <c r="BH961" s="208"/>
      <c r="BI961" s="208"/>
      <c r="BJ961" s="208"/>
      <c r="BK961" s="208"/>
      <c r="BL961" s="208"/>
      <c r="BM961" s="208"/>
      <c r="BN961" s="208"/>
      <c r="BO961" s="208"/>
      <c r="BP961" s="208"/>
      <c r="BQ961" s="208"/>
      <c r="BR961" s="208"/>
      <c r="BS961" s="208"/>
      <c r="BT961" s="208"/>
      <c r="BU961" s="208"/>
      <c r="BV961" s="208"/>
      <c r="BW961" s="208"/>
      <c r="BX961" s="208"/>
      <c r="BY961" s="208"/>
    </row>
    <row r="962" spans="1:77">
      <c r="A962" s="227"/>
      <c r="B962" s="208"/>
      <c r="C962" s="248"/>
      <c r="D962" s="248"/>
      <c r="E962" s="208"/>
      <c r="F962" s="208"/>
      <c r="G962" s="208"/>
      <c r="H962" s="208"/>
      <c r="I962" s="208"/>
      <c r="J962" s="208"/>
      <c r="K962" s="208"/>
      <c r="L962" s="208"/>
      <c r="M962" s="208"/>
      <c r="N962" s="208"/>
      <c r="O962" s="208"/>
      <c r="P962" s="208"/>
      <c r="Q962" s="208"/>
      <c r="R962" s="208"/>
      <c r="S962" s="208"/>
      <c r="T962" s="208"/>
      <c r="U962" s="208"/>
      <c r="V962" s="208"/>
      <c r="W962" s="208"/>
      <c r="X962" s="208"/>
      <c r="Y962" s="208"/>
      <c r="Z962" s="208"/>
      <c r="AA962" s="208"/>
      <c r="AB962" s="208"/>
      <c r="AC962" s="208"/>
      <c r="AD962" s="208"/>
      <c r="AE962" s="208"/>
      <c r="AF962" s="208"/>
      <c r="AG962" s="208"/>
      <c r="AH962" s="208"/>
      <c r="AI962" s="208"/>
      <c r="AJ962" s="208"/>
      <c r="AK962" s="208"/>
      <c r="AL962" s="208"/>
      <c r="AM962" s="208"/>
      <c r="AN962" s="208"/>
      <c r="AO962" s="208"/>
      <c r="AP962" s="208"/>
      <c r="AQ962" s="208"/>
      <c r="AR962" s="208"/>
      <c r="AS962" s="208"/>
      <c r="AT962" s="208"/>
      <c r="AU962" s="208"/>
      <c r="AV962" s="208"/>
      <c r="AW962" s="208"/>
      <c r="AX962" s="208"/>
      <c r="AY962" s="208"/>
      <c r="AZ962" s="209"/>
      <c r="BA962" s="208"/>
      <c r="BB962" s="208"/>
      <c r="BC962" s="208"/>
      <c r="BD962" s="210"/>
      <c r="BE962" s="208"/>
      <c r="BF962" s="208"/>
      <c r="BG962" s="208"/>
      <c r="BH962" s="208"/>
      <c r="BI962" s="208"/>
      <c r="BJ962" s="208"/>
      <c r="BK962" s="208"/>
      <c r="BL962" s="208"/>
      <c r="BM962" s="208"/>
      <c r="BN962" s="208"/>
      <c r="BO962" s="208"/>
      <c r="BP962" s="208"/>
      <c r="BQ962" s="208"/>
      <c r="BR962" s="208"/>
      <c r="BS962" s="208"/>
      <c r="BT962" s="208"/>
      <c r="BU962" s="208"/>
      <c r="BV962" s="208"/>
      <c r="BW962" s="208"/>
      <c r="BX962" s="208"/>
      <c r="BY962" s="208"/>
    </row>
    <row r="963" spans="1:77">
      <c r="A963" s="227"/>
      <c r="B963" s="208"/>
      <c r="C963" s="248"/>
      <c r="D963" s="248"/>
      <c r="E963" s="208"/>
      <c r="F963" s="208"/>
      <c r="G963" s="208"/>
      <c r="H963" s="208"/>
      <c r="I963" s="208"/>
      <c r="J963" s="208"/>
      <c r="K963" s="208"/>
      <c r="L963" s="208"/>
      <c r="M963" s="208"/>
      <c r="N963" s="208"/>
      <c r="O963" s="208"/>
      <c r="P963" s="208"/>
      <c r="Q963" s="208"/>
      <c r="R963" s="208"/>
      <c r="S963" s="208"/>
      <c r="T963" s="208"/>
      <c r="U963" s="208"/>
      <c r="V963" s="208"/>
      <c r="W963" s="208"/>
      <c r="X963" s="208"/>
      <c r="Y963" s="208"/>
      <c r="Z963" s="208"/>
      <c r="AA963" s="208"/>
      <c r="AB963" s="208"/>
      <c r="AC963" s="208"/>
      <c r="AD963" s="208"/>
      <c r="AE963" s="208"/>
      <c r="AF963" s="208"/>
      <c r="AG963" s="208"/>
      <c r="AH963" s="208"/>
      <c r="AI963" s="208"/>
      <c r="AJ963" s="208"/>
      <c r="AK963" s="208"/>
      <c r="AL963" s="208"/>
      <c r="AM963" s="208"/>
      <c r="AN963" s="208"/>
      <c r="AO963" s="208"/>
      <c r="AP963" s="208"/>
      <c r="AQ963" s="208"/>
      <c r="AR963" s="208"/>
      <c r="AS963" s="208"/>
      <c r="AT963" s="208"/>
      <c r="AU963" s="208"/>
      <c r="AV963" s="208"/>
      <c r="AW963" s="208"/>
      <c r="AX963" s="208"/>
      <c r="AY963" s="208"/>
      <c r="AZ963" s="209"/>
      <c r="BA963" s="208"/>
      <c r="BB963" s="208"/>
      <c r="BC963" s="208"/>
      <c r="BD963" s="210"/>
      <c r="BE963" s="208"/>
      <c r="BF963" s="208"/>
      <c r="BG963" s="208"/>
      <c r="BH963" s="208"/>
      <c r="BI963" s="208"/>
      <c r="BJ963" s="208"/>
      <c r="BK963" s="208"/>
      <c r="BL963" s="208"/>
      <c r="BM963" s="208"/>
      <c r="BN963" s="208"/>
      <c r="BO963" s="208"/>
      <c r="BP963" s="208"/>
      <c r="BQ963" s="208"/>
      <c r="BR963" s="208"/>
      <c r="BS963" s="208"/>
      <c r="BT963" s="208"/>
      <c r="BU963" s="208"/>
      <c r="BV963" s="208"/>
      <c r="BW963" s="208"/>
      <c r="BX963" s="208"/>
      <c r="BY963" s="208"/>
    </row>
    <row r="964" spans="1:77">
      <c r="A964" s="227"/>
      <c r="B964" s="208"/>
      <c r="C964" s="248"/>
      <c r="D964" s="248"/>
      <c r="E964" s="208"/>
      <c r="F964" s="208"/>
      <c r="G964" s="208"/>
      <c r="H964" s="208"/>
      <c r="I964" s="208"/>
      <c r="J964" s="208"/>
      <c r="K964" s="208"/>
      <c r="L964" s="208"/>
      <c r="M964" s="208"/>
      <c r="N964" s="208"/>
      <c r="O964" s="208"/>
      <c r="P964" s="208"/>
      <c r="Q964" s="208"/>
      <c r="R964" s="208"/>
      <c r="S964" s="208"/>
      <c r="T964" s="208"/>
      <c r="U964" s="208"/>
      <c r="V964" s="208"/>
      <c r="W964" s="208"/>
      <c r="X964" s="208"/>
      <c r="Y964" s="208"/>
      <c r="Z964" s="208"/>
      <c r="AA964" s="208"/>
      <c r="AB964" s="208"/>
      <c r="AC964" s="208"/>
      <c r="AD964" s="208"/>
      <c r="AE964" s="208"/>
      <c r="AF964" s="208"/>
      <c r="AG964" s="208"/>
      <c r="AH964" s="208"/>
      <c r="AI964" s="208"/>
      <c r="AJ964" s="208"/>
      <c r="AK964" s="208"/>
      <c r="AL964" s="208"/>
      <c r="AM964" s="208"/>
      <c r="AN964" s="208"/>
      <c r="AO964" s="208"/>
      <c r="AP964" s="208"/>
      <c r="AQ964" s="208"/>
      <c r="AR964" s="208"/>
      <c r="AS964" s="208"/>
      <c r="AT964" s="208"/>
      <c r="AU964" s="208"/>
      <c r="AV964" s="208"/>
      <c r="AW964" s="208"/>
      <c r="AX964" s="208"/>
      <c r="AY964" s="208"/>
      <c r="AZ964" s="209"/>
      <c r="BA964" s="208"/>
      <c r="BB964" s="208"/>
      <c r="BC964" s="208"/>
      <c r="BD964" s="210"/>
      <c r="BE964" s="208"/>
      <c r="BF964" s="208"/>
      <c r="BG964" s="208"/>
      <c r="BH964" s="208"/>
      <c r="BI964" s="208"/>
      <c r="BJ964" s="208"/>
      <c r="BK964" s="208"/>
      <c r="BL964" s="208"/>
      <c r="BM964" s="208"/>
      <c r="BN964" s="208"/>
      <c r="BO964" s="208"/>
      <c r="BP964" s="208"/>
      <c r="BQ964" s="208"/>
      <c r="BR964" s="208"/>
      <c r="BS964" s="208"/>
      <c r="BT964" s="208"/>
      <c r="BU964" s="208"/>
      <c r="BV964" s="208"/>
      <c r="BW964" s="208"/>
      <c r="BX964" s="208"/>
      <c r="BY964" s="208"/>
    </row>
    <row r="965" spans="1:77">
      <c r="A965" s="227"/>
      <c r="B965" s="208"/>
      <c r="C965" s="248"/>
      <c r="D965" s="248"/>
      <c r="E965" s="208"/>
      <c r="F965" s="208"/>
      <c r="G965" s="208"/>
      <c r="H965" s="208"/>
      <c r="I965" s="208"/>
      <c r="J965" s="208"/>
      <c r="K965" s="208"/>
      <c r="L965" s="208"/>
      <c r="M965" s="208"/>
      <c r="N965" s="208"/>
      <c r="O965" s="208"/>
      <c r="P965" s="208"/>
      <c r="Q965" s="208"/>
      <c r="R965" s="208"/>
      <c r="S965" s="208"/>
      <c r="T965" s="208"/>
      <c r="U965" s="208"/>
      <c r="V965" s="208"/>
      <c r="W965" s="208"/>
      <c r="X965" s="208"/>
      <c r="Y965" s="208"/>
      <c r="Z965" s="208"/>
      <c r="AA965" s="208"/>
      <c r="AB965" s="208"/>
      <c r="AC965" s="208"/>
      <c r="AD965" s="208"/>
      <c r="AE965" s="208"/>
      <c r="AF965" s="208"/>
      <c r="AG965" s="208"/>
      <c r="AH965" s="208"/>
      <c r="AI965" s="208"/>
      <c r="AJ965" s="208"/>
      <c r="AK965" s="208"/>
      <c r="AL965" s="208"/>
      <c r="AM965" s="208"/>
      <c r="AN965" s="208"/>
      <c r="AO965" s="208"/>
      <c r="AP965" s="208"/>
      <c r="AQ965" s="208"/>
      <c r="AR965" s="208"/>
      <c r="AS965" s="208"/>
      <c r="AT965" s="208"/>
      <c r="AU965" s="208"/>
      <c r="AV965" s="208"/>
      <c r="AW965" s="208"/>
      <c r="AX965" s="208"/>
      <c r="AY965" s="208"/>
      <c r="AZ965" s="209"/>
      <c r="BA965" s="208"/>
      <c r="BB965" s="208"/>
      <c r="BC965" s="208"/>
      <c r="BD965" s="210"/>
      <c r="BE965" s="208"/>
      <c r="BF965" s="208"/>
      <c r="BG965" s="208"/>
      <c r="BH965" s="208"/>
      <c r="BI965" s="208"/>
      <c r="BJ965" s="208"/>
      <c r="BK965" s="208"/>
      <c r="BL965" s="208"/>
      <c r="BM965" s="208"/>
      <c r="BN965" s="208"/>
      <c r="BO965" s="208"/>
      <c r="BP965" s="208"/>
      <c r="BQ965" s="208"/>
      <c r="BR965" s="208"/>
      <c r="BS965" s="208"/>
      <c r="BT965" s="208"/>
      <c r="BU965" s="208"/>
      <c r="BV965" s="208"/>
      <c r="BW965" s="208"/>
      <c r="BX965" s="208"/>
      <c r="BY965" s="208"/>
    </row>
    <row r="966" spans="1:77">
      <c r="A966" s="227"/>
      <c r="B966" s="208"/>
      <c r="C966" s="248"/>
      <c r="D966" s="248"/>
      <c r="E966" s="208"/>
      <c r="F966" s="208"/>
      <c r="G966" s="208"/>
      <c r="H966" s="208"/>
      <c r="I966" s="208"/>
      <c r="J966" s="208"/>
      <c r="K966" s="208"/>
      <c r="L966" s="208"/>
      <c r="M966" s="208"/>
      <c r="N966" s="208"/>
      <c r="O966" s="208"/>
      <c r="P966" s="208"/>
      <c r="Q966" s="208"/>
      <c r="R966" s="208"/>
      <c r="S966" s="208"/>
      <c r="T966" s="208"/>
      <c r="U966" s="208"/>
      <c r="V966" s="208"/>
      <c r="W966" s="208"/>
      <c r="X966" s="208"/>
      <c r="Y966" s="208"/>
      <c r="Z966" s="208"/>
      <c r="AA966" s="208"/>
      <c r="AB966" s="208"/>
      <c r="AC966" s="208"/>
      <c r="AD966" s="208"/>
      <c r="AE966" s="208"/>
      <c r="AF966" s="208"/>
      <c r="AG966" s="208"/>
      <c r="AH966" s="208"/>
      <c r="AI966" s="208"/>
      <c r="AJ966" s="208"/>
      <c r="AK966" s="208"/>
      <c r="AL966" s="208"/>
      <c r="AM966" s="208"/>
      <c r="AN966" s="208"/>
      <c r="AO966" s="208"/>
      <c r="AP966" s="208"/>
      <c r="AQ966" s="208"/>
      <c r="AR966" s="208"/>
      <c r="AS966" s="208"/>
      <c r="AT966" s="208"/>
      <c r="AU966" s="208"/>
      <c r="AV966" s="208"/>
      <c r="AW966" s="208"/>
      <c r="AX966" s="208"/>
      <c r="AY966" s="208"/>
      <c r="AZ966" s="209"/>
      <c r="BA966" s="208"/>
      <c r="BB966" s="208"/>
      <c r="BC966" s="208"/>
      <c r="BD966" s="210"/>
      <c r="BE966" s="208"/>
      <c r="BF966" s="208"/>
      <c r="BG966" s="208"/>
      <c r="BH966" s="208"/>
      <c r="BI966" s="208"/>
      <c r="BJ966" s="208"/>
      <c r="BK966" s="208"/>
      <c r="BL966" s="208"/>
      <c r="BM966" s="208"/>
      <c r="BN966" s="208"/>
      <c r="BO966" s="208"/>
      <c r="BP966" s="208"/>
      <c r="BQ966" s="208"/>
      <c r="BR966" s="208"/>
      <c r="BS966" s="208"/>
      <c r="BT966" s="208"/>
      <c r="BU966" s="208"/>
      <c r="BV966" s="208"/>
      <c r="BW966" s="208"/>
      <c r="BX966" s="208"/>
      <c r="BY966" s="208"/>
    </row>
    <row r="967" spans="1:77">
      <c r="A967" s="227"/>
      <c r="B967" s="208"/>
      <c r="C967" s="248"/>
      <c r="D967" s="248"/>
      <c r="E967" s="208"/>
      <c r="F967" s="208"/>
      <c r="G967" s="208"/>
      <c r="H967" s="208"/>
      <c r="I967" s="208"/>
      <c r="J967" s="208"/>
      <c r="K967" s="208"/>
      <c r="L967" s="208"/>
      <c r="M967" s="208"/>
      <c r="N967" s="208"/>
      <c r="O967" s="208"/>
      <c r="P967" s="208"/>
      <c r="Q967" s="208"/>
      <c r="R967" s="208"/>
      <c r="S967" s="208"/>
      <c r="T967" s="208"/>
      <c r="U967" s="208"/>
      <c r="V967" s="208"/>
      <c r="W967" s="208"/>
      <c r="X967" s="208"/>
      <c r="Y967" s="208"/>
      <c r="Z967" s="208"/>
      <c r="AA967" s="208"/>
      <c r="AB967" s="208"/>
      <c r="AC967" s="208"/>
      <c r="AD967" s="208"/>
      <c r="AE967" s="208"/>
      <c r="AF967" s="208"/>
      <c r="AG967" s="208"/>
      <c r="AH967" s="208"/>
      <c r="AI967" s="208"/>
      <c r="AJ967" s="208"/>
      <c r="AK967" s="208"/>
      <c r="AL967" s="208"/>
      <c r="AM967" s="208"/>
      <c r="AN967" s="208"/>
      <c r="AO967" s="208"/>
      <c r="AP967" s="208"/>
      <c r="AQ967" s="208"/>
      <c r="AR967" s="208"/>
      <c r="AS967" s="208"/>
      <c r="AT967" s="208"/>
      <c r="AU967" s="208"/>
      <c r="AV967" s="208"/>
      <c r="AW967" s="208"/>
      <c r="AX967" s="208"/>
      <c r="AY967" s="208"/>
      <c r="AZ967" s="209"/>
      <c r="BA967" s="208"/>
      <c r="BB967" s="208"/>
      <c r="BC967" s="208"/>
      <c r="BD967" s="210"/>
      <c r="BE967" s="208"/>
      <c r="BF967" s="208"/>
      <c r="BG967" s="208"/>
      <c r="BH967" s="208"/>
      <c r="BI967" s="208"/>
      <c r="BJ967" s="208"/>
      <c r="BK967" s="208"/>
      <c r="BL967" s="208"/>
      <c r="BM967" s="208"/>
      <c r="BN967" s="208"/>
      <c r="BO967" s="208"/>
      <c r="BP967" s="208"/>
      <c r="BQ967" s="208"/>
      <c r="BR967" s="208"/>
      <c r="BS967" s="208"/>
      <c r="BT967" s="208"/>
      <c r="BU967" s="208"/>
      <c r="BV967" s="208"/>
      <c r="BW967" s="208"/>
      <c r="BX967" s="208"/>
      <c r="BY967" s="208"/>
    </row>
    <row r="968" spans="1:77">
      <c r="A968" s="227"/>
      <c r="B968" s="208"/>
      <c r="C968" s="248"/>
      <c r="D968" s="248"/>
      <c r="E968" s="208"/>
      <c r="F968" s="208"/>
      <c r="G968" s="208"/>
      <c r="H968" s="208"/>
      <c r="I968" s="208"/>
      <c r="J968" s="208"/>
      <c r="K968" s="208"/>
      <c r="L968" s="208"/>
      <c r="M968" s="208"/>
      <c r="N968" s="208"/>
      <c r="O968" s="208"/>
      <c r="P968" s="208"/>
      <c r="Q968" s="208"/>
      <c r="R968" s="208"/>
      <c r="S968" s="208"/>
      <c r="T968" s="208"/>
      <c r="U968" s="208"/>
      <c r="V968" s="208"/>
      <c r="W968" s="208"/>
      <c r="X968" s="208"/>
      <c r="Y968" s="208"/>
      <c r="Z968" s="208"/>
      <c r="AA968" s="208"/>
      <c r="AB968" s="208"/>
      <c r="AC968" s="208"/>
      <c r="AD968" s="208"/>
      <c r="AE968" s="208"/>
      <c r="AF968" s="208"/>
      <c r="AG968" s="208"/>
      <c r="AH968" s="208"/>
      <c r="AI968" s="208"/>
      <c r="AJ968" s="208"/>
      <c r="AK968" s="208"/>
      <c r="AL968" s="208"/>
      <c r="AM968" s="208"/>
      <c r="AN968" s="208"/>
      <c r="AO968" s="208"/>
      <c r="AP968" s="208"/>
      <c r="AQ968" s="208"/>
      <c r="AR968" s="208"/>
      <c r="AS968" s="208"/>
      <c r="AT968" s="208"/>
      <c r="AU968" s="208"/>
      <c r="AV968" s="208"/>
      <c r="AW968" s="208"/>
      <c r="AX968" s="208"/>
      <c r="AY968" s="208"/>
      <c r="AZ968" s="209"/>
      <c r="BA968" s="208"/>
      <c r="BB968" s="208"/>
      <c r="BC968" s="208"/>
      <c r="BD968" s="210"/>
      <c r="BE968" s="208"/>
      <c r="BF968" s="208"/>
      <c r="BG968" s="208"/>
      <c r="BH968" s="208"/>
      <c r="BI968" s="208"/>
      <c r="BJ968" s="208"/>
      <c r="BK968" s="208"/>
      <c r="BL968" s="208"/>
      <c r="BM968" s="208"/>
      <c r="BN968" s="208"/>
      <c r="BO968" s="208"/>
      <c r="BP968" s="208"/>
      <c r="BQ968" s="208"/>
      <c r="BR968" s="208"/>
      <c r="BS968" s="208"/>
      <c r="BT968" s="208"/>
      <c r="BU968" s="208"/>
      <c r="BV968" s="208"/>
      <c r="BW968" s="208"/>
      <c r="BX968" s="208"/>
      <c r="BY968" s="208"/>
    </row>
    <row r="969" spans="1:77">
      <c r="A969" s="227"/>
      <c r="B969" s="208"/>
      <c r="C969" s="248"/>
      <c r="D969" s="248"/>
      <c r="E969" s="208"/>
      <c r="F969" s="208"/>
      <c r="G969" s="208"/>
      <c r="H969" s="208"/>
      <c r="I969" s="208"/>
      <c r="J969" s="208"/>
      <c r="K969" s="208"/>
      <c r="L969" s="208"/>
      <c r="M969" s="208"/>
      <c r="N969" s="208"/>
      <c r="O969" s="208"/>
      <c r="P969" s="208"/>
      <c r="Q969" s="208"/>
      <c r="R969" s="208"/>
      <c r="S969" s="208"/>
      <c r="T969" s="208"/>
      <c r="U969" s="208"/>
      <c r="V969" s="208"/>
      <c r="W969" s="208"/>
      <c r="X969" s="208"/>
      <c r="Y969" s="208"/>
      <c r="Z969" s="208"/>
      <c r="AA969" s="208"/>
      <c r="AB969" s="208"/>
      <c r="AC969" s="208"/>
      <c r="AD969" s="208"/>
      <c r="AE969" s="208"/>
      <c r="AF969" s="208"/>
      <c r="AG969" s="208"/>
      <c r="AH969" s="208"/>
      <c r="AI969" s="208"/>
      <c r="AJ969" s="208"/>
      <c r="AK969" s="208"/>
      <c r="AL969" s="208"/>
      <c r="AM969" s="208"/>
      <c r="AN969" s="208"/>
      <c r="AO969" s="208"/>
      <c r="AP969" s="208"/>
      <c r="AQ969" s="208"/>
      <c r="AR969" s="208"/>
      <c r="AS969" s="208"/>
      <c r="AT969" s="208"/>
      <c r="AU969" s="208"/>
      <c r="AV969" s="208"/>
      <c r="AW969" s="208"/>
      <c r="AX969" s="208"/>
      <c r="AY969" s="208"/>
      <c r="AZ969" s="209"/>
      <c r="BA969" s="208"/>
      <c r="BB969" s="208"/>
      <c r="BC969" s="208"/>
      <c r="BD969" s="210"/>
      <c r="BE969" s="208"/>
      <c r="BF969" s="208"/>
      <c r="BG969" s="208"/>
      <c r="BH969" s="208"/>
      <c r="BI969" s="208"/>
      <c r="BJ969" s="208"/>
      <c r="BK969" s="208"/>
      <c r="BL969" s="208"/>
      <c r="BM969" s="208"/>
      <c r="BN969" s="208"/>
      <c r="BO969" s="208"/>
      <c r="BP969" s="208"/>
      <c r="BQ969" s="208"/>
      <c r="BR969" s="208"/>
      <c r="BS969" s="208"/>
      <c r="BT969" s="208"/>
      <c r="BU969" s="208"/>
      <c r="BV969" s="208"/>
      <c r="BW969" s="208"/>
      <c r="BX969" s="208"/>
      <c r="BY969" s="208"/>
    </row>
    <row r="970" spans="1:77">
      <c r="A970" s="227"/>
      <c r="B970" s="208"/>
      <c r="C970" s="248"/>
      <c r="D970" s="248"/>
      <c r="E970" s="208"/>
      <c r="F970" s="208"/>
      <c r="G970" s="208"/>
      <c r="H970" s="208"/>
      <c r="I970" s="208"/>
      <c r="J970" s="208"/>
      <c r="K970" s="208"/>
      <c r="L970" s="208"/>
      <c r="M970" s="208"/>
      <c r="N970" s="208"/>
      <c r="O970" s="208"/>
      <c r="P970" s="208"/>
      <c r="Q970" s="208"/>
      <c r="R970" s="208"/>
      <c r="S970" s="208"/>
      <c r="T970" s="208"/>
      <c r="U970" s="208"/>
      <c r="V970" s="208"/>
      <c r="W970" s="208"/>
      <c r="X970" s="208"/>
      <c r="Y970" s="208"/>
      <c r="Z970" s="208"/>
      <c r="AA970" s="208"/>
      <c r="AB970" s="208"/>
      <c r="AC970" s="208"/>
      <c r="AD970" s="208"/>
      <c r="AE970" s="208"/>
      <c r="AF970" s="208"/>
      <c r="AG970" s="208"/>
      <c r="AH970" s="208"/>
      <c r="AI970" s="208"/>
      <c r="AJ970" s="208"/>
      <c r="AK970" s="208"/>
      <c r="AL970" s="208"/>
      <c r="AM970" s="208"/>
      <c r="AN970" s="208"/>
      <c r="AO970" s="208"/>
      <c r="AP970" s="208"/>
      <c r="AQ970" s="208"/>
      <c r="AR970" s="208"/>
      <c r="AS970" s="208"/>
      <c r="AT970" s="208"/>
      <c r="AU970" s="208"/>
      <c r="AV970" s="208"/>
      <c r="AW970" s="208"/>
      <c r="AX970" s="208"/>
      <c r="AY970" s="208"/>
      <c r="AZ970" s="209"/>
      <c r="BA970" s="208"/>
      <c r="BB970" s="208"/>
      <c r="BC970" s="208"/>
      <c r="BD970" s="210"/>
      <c r="BE970" s="208"/>
      <c r="BF970" s="208"/>
      <c r="BG970" s="208"/>
      <c r="BH970" s="208"/>
      <c r="BI970" s="208"/>
      <c r="BJ970" s="208"/>
      <c r="BK970" s="208"/>
      <c r="BL970" s="208"/>
      <c r="BM970" s="208"/>
      <c r="BN970" s="208"/>
      <c r="BO970" s="208"/>
      <c r="BP970" s="208"/>
      <c r="BQ970" s="208"/>
      <c r="BR970" s="208"/>
      <c r="BS970" s="208"/>
      <c r="BT970" s="208"/>
      <c r="BU970" s="208"/>
      <c r="BV970" s="208"/>
      <c r="BW970" s="208"/>
      <c r="BX970" s="208"/>
      <c r="BY970" s="208"/>
    </row>
    <row r="971" spans="1:77">
      <c r="A971" s="227"/>
      <c r="B971" s="208"/>
      <c r="C971" s="248"/>
      <c r="D971" s="248"/>
      <c r="E971" s="208"/>
      <c r="F971" s="208"/>
      <c r="G971" s="208"/>
      <c r="H971" s="208"/>
      <c r="I971" s="208"/>
      <c r="J971" s="208"/>
      <c r="K971" s="208"/>
      <c r="L971" s="208"/>
      <c r="M971" s="208"/>
      <c r="N971" s="208"/>
      <c r="O971" s="208"/>
      <c r="P971" s="208"/>
      <c r="Q971" s="208"/>
      <c r="R971" s="208"/>
      <c r="S971" s="208"/>
      <c r="T971" s="208"/>
      <c r="U971" s="208"/>
      <c r="V971" s="208"/>
      <c r="W971" s="208"/>
      <c r="X971" s="208"/>
      <c r="Y971" s="208"/>
      <c r="Z971" s="208"/>
      <c r="AA971" s="208"/>
      <c r="AB971" s="208"/>
      <c r="AC971" s="208"/>
      <c r="AD971" s="208"/>
      <c r="AE971" s="208"/>
      <c r="AF971" s="208"/>
      <c r="AG971" s="208"/>
      <c r="AH971" s="208"/>
      <c r="AI971" s="208"/>
      <c r="AJ971" s="208"/>
      <c r="AK971" s="208"/>
      <c r="AL971" s="208"/>
      <c r="AM971" s="208"/>
      <c r="AN971" s="208"/>
      <c r="AO971" s="208"/>
      <c r="AP971" s="208"/>
      <c r="AQ971" s="208"/>
      <c r="AR971" s="208"/>
      <c r="AS971" s="208"/>
      <c r="AT971" s="208"/>
      <c r="AU971" s="208"/>
      <c r="AV971" s="208"/>
      <c r="AW971" s="208"/>
      <c r="AX971" s="208"/>
      <c r="AY971" s="208"/>
      <c r="AZ971" s="209"/>
      <c r="BA971" s="208"/>
      <c r="BB971" s="208"/>
      <c r="BC971" s="208"/>
      <c r="BD971" s="210"/>
      <c r="BE971" s="208"/>
      <c r="BF971" s="208"/>
      <c r="BG971" s="208"/>
      <c r="BH971" s="208"/>
      <c r="BI971" s="208"/>
      <c r="BJ971" s="208"/>
      <c r="BK971" s="208"/>
      <c r="BL971" s="208"/>
      <c r="BM971" s="208"/>
      <c r="BN971" s="208"/>
      <c r="BO971" s="208"/>
      <c r="BP971" s="208"/>
      <c r="BQ971" s="208"/>
      <c r="BR971" s="208"/>
      <c r="BS971" s="208"/>
      <c r="BT971" s="208"/>
      <c r="BU971" s="208"/>
      <c r="BV971" s="208"/>
      <c r="BW971" s="208"/>
      <c r="BX971" s="208"/>
      <c r="BY971" s="208"/>
    </row>
    <row r="972" spans="1:77">
      <c r="A972" s="227"/>
      <c r="B972" s="208"/>
      <c r="C972" s="248"/>
      <c r="D972" s="248"/>
      <c r="E972" s="208"/>
      <c r="F972" s="208"/>
      <c r="G972" s="208"/>
      <c r="H972" s="208"/>
      <c r="I972" s="208"/>
      <c r="J972" s="208"/>
      <c r="K972" s="208"/>
      <c r="L972" s="208"/>
      <c r="M972" s="208"/>
      <c r="N972" s="208"/>
      <c r="O972" s="208"/>
      <c r="P972" s="208"/>
      <c r="Q972" s="208"/>
      <c r="R972" s="208"/>
      <c r="S972" s="208"/>
      <c r="T972" s="208"/>
      <c r="U972" s="208"/>
      <c r="V972" s="208"/>
      <c r="W972" s="208"/>
      <c r="X972" s="208"/>
      <c r="Y972" s="208"/>
      <c r="Z972" s="208"/>
      <c r="AA972" s="208"/>
      <c r="AB972" s="208"/>
      <c r="AC972" s="208"/>
      <c r="AD972" s="208"/>
      <c r="AE972" s="208"/>
      <c r="AF972" s="208"/>
      <c r="AG972" s="208"/>
      <c r="AH972" s="208"/>
      <c r="AI972" s="208"/>
      <c r="AJ972" s="208"/>
      <c r="AK972" s="208"/>
      <c r="AL972" s="208"/>
      <c r="AM972" s="208"/>
      <c r="AN972" s="208"/>
      <c r="AO972" s="208"/>
      <c r="AP972" s="208"/>
      <c r="AQ972" s="208"/>
      <c r="AR972" s="208"/>
      <c r="AS972" s="208"/>
      <c r="AT972" s="208"/>
      <c r="AU972" s="208"/>
      <c r="AV972" s="208"/>
      <c r="AW972" s="208"/>
      <c r="AX972" s="208"/>
      <c r="AY972" s="208"/>
      <c r="AZ972" s="209"/>
      <c r="BA972" s="208"/>
      <c r="BB972" s="208"/>
      <c r="BC972" s="208"/>
      <c r="BD972" s="210"/>
      <c r="BE972" s="208"/>
      <c r="BF972" s="208"/>
      <c r="BG972" s="208"/>
      <c r="BH972" s="208"/>
      <c r="BI972" s="208"/>
      <c r="BJ972" s="208"/>
      <c r="BK972" s="208"/>
      <c r="BL972" s="208"/>
      <c r="BM972" s="208"/>
      <c r="BN972" s="208"/>
      <c r="BO972" s="208"/>
      <c r="BP972" s="208"/>
      <c r="BQ972" s="208"/>
      <c r="BR972" s="208"/>
      <c r="BS972" s="208"/>
      <c r="BT972" s="208"/>
      <c r="BU972" s="208"/>
      <c r="BV972" s="208"/>
      <c r="BW972" s="208"/>
      <c r="BX972" s="208"/>
      <c r="BY972" s="208"/>
    </row>
    <row r="973" spans="1:77">
      <c r="A973" s="227"/>
      <c r="B973" s="208"/>
      <c r="C973" s="248"/>
      <c r="D973" s="248"/>
      <c r="E973" s="208"/>
      <c r="F973" s="208"/>
      <c r="G973" s="208"/>
      <c r="H973" s="208"/>
      <c r="I973" s="208"/>
      <c r="J973" s="208"/>
      <c r="K973" s="208"/>
      <c r="L973" s="208"/>
      <c r="M973" s="208"/>
      <c r="N973" s="208"/>
      <c r="O973" s="208"/>
      <c r="P973" s="208"/>
      <c r="Q973" s="208"/>
      <c r="R973" s="208"/>
      <c r="S973" s="208"/>
      <c r="T973" s="208"/>
      <c r="U973" s="208"/>
      <c r="V973" s="208"/>
      <c r="W973" s="208"/>
      <c r="X973" s="208"/>
      <c r="Y973" s="208"/>
      <c r="Z973" s="208"/>
      <c r="AA973" s="208"/>
      <c r="AB973" s="208"/>
      <c r="AC973" s="208"/>
      <c r="AD973" s="208"/>
      <c r="AE973" s="208"/>
      <c r="AF973" s="208"/>
      <c r="AG973" s="208"/>
      <c r="AH973" s="208"/>
      <c r="AI973" s="208"/>
      <c r="AJ973" s="208"/>
      <c r="AK973" s="208"/>
      <c r="AL973" s="208"/>
      <c r="AM973" s="208"/>
      <c r="AN973" s="208"/>
      <c r="AO973" s="208"/>
      <c r="AP973" s="208"/>
      <c r="AQ973" s="208"/>
      <c r="AR973" s="208"/>
      <c r="AS973" s="208"/>
      <c r="AT973" s="208"/>
      <c r="AU973" s="208"/>
      <c r="AV973" s="208"/>
      <c r="AW973" s="208"/>
      <c r="AX973" s="208"/>
      <c r="AY973" s="208"/>
      <c r="AZ973" s="209"/>
      <c r="BA973" s="208"/>
      <c r="BB973" s="208"/>
      <c r="BC973" s="208"/>
      <c r="BD973" s="210"/>
      <c r="BE973" s="208"/>
      <c r="BF973" s="208"/>
      <c r="BG973" s="208"/>
      <c r="BH973" s="208"/>
      <c r="BI973" s="208"/>
      <c r="BJ973" s="208"/>
      <c r="BK973" s="208"/>
      <c r="BL973" s="208"/>
      <c r="BM973" s="208"/>
      <c r="BN973" s="208"/>
      <c r="BO973" s="208"/>
      <c r="BP973" s="208"/>
      <c r="BQ973" s="208"/>
      <c r="BR973" s="208"/>
      <c r="BS973" s="208"/>
      <c r="BT973" s="208"/>
      <c r="BU973" s="208"/>
      <c r="BV973" s="208"/>
      <c r="BW973" s="208"/>
      <c r="BX973" s="208"/>
      <c r="BY973" s="208"/>
    </row>
    <row r="974" spans="1:77">
      <c r="A974" s="227"/>
      <c r="B974" s="208"/>
      <c r="C974" s="248"/>
      <c r="D974" s="248"/>
      <c r="E974" s="208"/>
      <c r="F974" s="208"/>
      <c r="G974" s="208"/>
      <c r="H974" s="208"/>
      <c r="I974" s="208"/>
      <c r="J974" s="208"/>
      <c r="K974" s="208"/>
      <c r="L974" s="208"/>
      <c r="M974" s="208"/>
      <c r="N974" s="208"/>
      <c r="O974" s="208"/>
      <c r="P974" s="208"/>
      <c r="Q974" s="208"/>
      <c r="R974" s="208"/>
      <c r="S974" s="208"/>
      <c r="T974" s="208"/>
      <c r="U974" s="208"/>
      <c r="V974" s="208"/>
      <c r="W974" s="208"/>
      <c r="X974" s="208"/>
      <c r="Y974" s="208"/>
      <c r="Z974" s="208"/>
      <c r="AA974" s="208"/>
      <c r="AB974" s="208"/>
      <c r="AC974" s="208"/>
      <c r="AD974" s="208"/>
      <c r="AE974" s="208"/>
      <c r="AF974" s="208"/>
      <c r="AG974" s="208"/>
      <c r="AH974" s="208"/>
      <c r="AI974" s="208"/>
      <c r="AJ974" s="208"/>
      <c r="AK974" s="208"/>
      <c r="AL974" s="208"/>
      <c r="AM974" s="208"/>
      <c r="AN974" s="208"/>
      <c r="AO974" s="208"/>
      <c r="AP974" s="208"/>
      <c r="AQ974" s="208"/>
      <c r="AR974" s="208"/>
      <c r="AS974" s="208"/>
      <c r="AT974" s="208"/>
      <c r="AU974" s="208"/>
      <c r="AV974" s="208"/>
      <c r="AW974" s="208"/>
      <c r="AX974" s="208"/>
      <c r="AY974" s="208"/>
      <c r="AZ974" s="209"/>
      <c r="BA974" s="208"/>
      <c r="BB974" s="208"/>
      <c r="BC974" s="208"/>
      <c r="BD974" s="210"/>
      <c r="BE974" s="208"/>
      <c r="BF974" s="208"/>
      <c r="BG974" s="208"/>
      <c r="BH974" s="208"/>
      <c r="BI974" s="208"/>
      <c r="BJ974" s="208"/>
      <c r="BK974" s="208"/>
      <c r="BL974" s="208"/>
      <c r="BM974" s="208"/>
      <c r="BN974" s="208"/>
      <c r="BO974" s="208"/>
      <c r="BP974" s="208"/>
      <c r="BQ974" s="208"/>
      <c r="BR974" s="208"/>
      <c r="BS974" s="208"/>
      <c r="BT974" s="208"/>
      <c r="BU974" s="208"/>
      <c r="BV974" s="208"/>
      <c r="BW974" s="208"/>
      <c r="BX974" s="208"/>
      <c r="BY974" s="208"/>
    </row>
    <row r="975" spans="1:77">
      <c r="A975" s="227"/>
      <c r="B975" s="208"/>
      <c r="C975" s="248"/>
      <c r="D975" s="248"/>
      <c r="E975" s="208"/>
      <c r="F975" s="208"/>
      <c r="G975" s="208"/>
      <c r="H975" s="208"/>
      <c r="I975" s="208"/>
      <c r="J975" s="208"/>
      <c r="K975" s="208"/>
      <c r="L975" s="208"/>
      <c r="M975" s="208"/>
      <c r="N975" s="208"/>
      <c r="O975" s="208"/>
      <c r="P975" s="208"/>
      <c r="Q975" s="208"/>
      <c r="R975" s="208"/>
      <c r="S975" s="208"/>
      <c r="T975" s="208"/>
      <c r="U975" s="208"/>
      <c r="V975" s="208"/>
      <c r="W975" s="208"/>
      <c r="X975" s="208"/>
      <c r="Y975" s="208"/>
      <c r="Z975" s="208"/>
      <c r="AA975" s="208"/>
      <c r="AB975" s="208"/>
      <c r="AC975" s="208"/>
      <c r="AD975" s="208"/>
      <c r="AE975" s="208"/>
      <c r="AF975" s="208"/>
      <c r="AG975" s="208"/>
      <c r="AH975" s="208"/>
      <c r="AI975" s="208"/>
      <c r="AJ975" s="208"/>
      <c r="AK975" s="208"/>
      <c r="AL975" s="208"/>
      <c r="AM975" s="208"/>
      <c r="AN975" s="208"/>
      <c r="AO975" s="208"/>
      <c r="AP975" s="208"/>
      <c r="AQ975" s="208"/>
      <c r="AR975" s="208"/>
      <c r="AS975" s="208"/>
      <c r="AT975" s="208"/>
      <c r="AU975" s="208"/>
      <c r="AV975" s="208"/>
      <c r="AW975" s="208"/>
      <c r="AX975" s="208"/>
      <c r="AY975" s="208"/>
      <c r="AZ975" s="209"/>
      <c r="BA975" s="208"/>
      <c r="BB975" s="208"/>
      <c r="BC975" s="208"/>
      <c r="BD975" s="210"/>
      <c r="BE975" s="208"/>
      <c r="BF975" s="208"/>
      <c r="BG975" s="208"/>
      <c r="BH975" s="208"/>
      <c r="BI975" s="208"/>
      <c r="BJ975" s="208"/>
      <c r="BK975" s="208"/>
      <c r="BL975" s="208"/>
      <c r="BM975" s="208"/>
      <c r="BN975" s="208"/>
      <c r="BO975" s="208"/>
      <c r="BP975" s="208"/>
      <c r="BQ975" s="208"/>
      <c r="BR975" s="208"/>
      <c r="BS975" s="208"/>
      <c r="BT975" s="208"/>
      <c r="BU975" s="208"/>
      <c r="BV975" s="208"/>
      <c r="BW975" s="208"/>
      <c r="BX975" s="208"/>
      <c r="BY975" s="208"/>
    </row>
    <row r="976" spans="1:77">
      <c r="A976" s="227"/>
      <c r="B976" s="208"/>
      <c r="C976" s="248"/>
      <c r="D976" s="248"/>
      <c r="E976" s="208"/>
      <c r="F976" s="208"/>
      <c r="G976" s="208"/>
      <c r="H976" s="208"/>
      <c r="I976" s="208"/>
      <c r="J976" s="208"/>
      <c r="K976" s="208"/>
      <c r="L976" s="208"/>
      <c r="M976" s="208"/>
      <c r="N976" s="208"/>
      <c r="O976" s="208"/>
      <c r="P976" s="208"/>
      <c r="Q976" s="208"/>
      <c r="R976" s="208"/>
      <c r="S976" s="208"/>
      <c r="T976" s="208"/>
      <c r="U976" s="208"/>
      <c r="V976" s="208"/>
      <c r="W976" s="208"/>
      <c r="X976" s="208"/>
      <c r="Y976" s="208"/>
      <c r="Z976" s="208"/>
      <c r="AA976" s="208"/>
      <c r="AB976" s="208"/>
      <c r="AC976" s="208"/>
      <c r="AD976" s="208"/>
      <c r="AE976" s="208"/>
      <c r="AF976" s="208"/>
      <c r="AG976" s="208"/>
      <c r="AH976" s="208"/>
      <c r="AI976" s="208"/>
      <c r="AJ976" s="208"/>
      <c r="AK976" s="208"/>
      <c r="AL976" s="208"/>
      <c r="AM976" s="208"/>
      <c r="AN976" s="208"/>
      <c r="AO976" s="208"/>
      <c r="AP976" s="208"/>
      <c r="AQ976" s="208"/>
      <c r="AR976" s="208"/>
      <c r="AS976" s="208"/>
      <c r="AT976" s="208"/>
      <c r="AU976" s="208"/>
      <c r="AV976" s="208"/>
      <c r="AW976" s="208"/>
      <c r="AX976" s="208"/>
      <c r="AY976" s="208"/>
      <c r="AZ976" s="209"/>
      <c r="BA976" s="208"/>
      <c r="BB976" s="208"/>
      <c r="BC976" s="208"/>
      <c r="BD976" s="210"/>
      <c r="BE976" s="208"/>
      <c r="BF976" s="208"/>
      <c r="BG976" s="208"/>
      <c r="BH976" s="208"/>
      <c r="BI976" s="208"/>
      <c r="BJ976" s="208"/>
      <c r="BK976" s="208"/>
      <c r="BL976" s="208"/>
      <c r="BM976" s="208"/>
      <c r="BN976" s="208"/>
      <c r="BO976" s="208"/>
      <c r="BP976" s="208"/>
      <c r="BQ976" s="208"/>
      <c r="BR976" s="208"/>
      <c r="BS976" s="208"/>
      <c r="BT976" s="208"/>
      <c r="BU976" s="208"/>
      <c r="BV976" s="208"/>
      <c r="BW976" s="208"/>
      <c r="BX976" s="208"/>
      <c r="BY976" s="208"/>
    </row>
    <row r="977" spans="1:77">
      <c r="A977" s="227"/>
      <c r="B977" s="208"/>
      <c r="C977" s="248"/>
      <c r="D977" s="248"/>
      <c r="E977" s="208"/>
      <c r="F977" s="208"/>
      <c r="G977" s="208"/>
      <c r="H977" s="208"/>
      <c r="I977" s="208"/>
      <c r="J977" s="208"/>
      <c r="K977" s="208"/>
      <c r="L977" s="208"/>
      <c r="M977" s="208"/>
      <c r="N977" s="208"/>
      <c r="O977" s="208"/>
      <c r="P977" s="208"/>
      <c r="Q977" s="208"/>
      <c r="R977" s="208"/>
      <c r="S977" s="208"/>
      <c r="T977" s="208"/>
      <c r="U977" s="208"/>
      <c r="V977" s="208"/>
      <c r="W977" s="208"/>
      <c r="X977" s="208"/>
      <c r="Y977" s="208"/>
      <c r="Z977" s="208"/>
      <c r="AA977" s="208"/>
      <c r="AB977" s="208"/>
      <c r="AC977" s="208"/>
      <c r="AD977" s="208"/>
      <c r="AE977" s="208"/>
      <c r="AF977" s="208"/>
      <c r="AG977" s="208"/>
      <c r="AH977" s="208"/>
      <c r="AI977" s="208"/>
      <c r="AJ977" s="208"/>
      <c r="AK977" s="208"/>
      <c r="AL977" s="208"/>
      <c r="AM977" s="208"/>
      <c r="AN977" s="208"/>
      <c r="AO977" s="208"/>
      <c r="AP977" s="208"/>
      <c r="AQ977" s="208"/>
      <c r="AR977" s="208"/>
      <c r="AS977" s="208"/>
      <c r="AT977" s="208"/>
      <c r="AU977" s="208"/>
      <c r="AV977" s="208"/>
      <c r="AW977" s="208"/>
      <c r="AX977" s="208"/>
      <c r="AY977" s="208"/>
      <c r="AZ977" s="209"/>
      <c r="BA977" s="208"/>
      <c r="BB977" s="208"/>
      <c r="BC977" s="208"/>
      <c r="BD977" s="210"/>
      <c r="BE977" s="208"/>
      <c r="BF977" s="208"/>
      <c r="BG977" s="208"/>
      <c r="BH977" s="208"/>
      <c r="BI977" s="208"/>
      <c r="BJ977" s="208"/>
      <c r="BK977" s="208"/>
      <c r="BL977" s="208"/>
      <c r="BM977" s="208"/>
      <c r="BN977" s="208"/>
      <c r="BO977" s="208"/>
      <c r="BP977" s="208"/>
      <c r="BQ977" s="208"/>
      <c r="BR977" s="208"/>
      <c r="BS977" s="208"/>
      <c r="BT977" s="208"/>
      <c r="BU977" s="208"/>
      <c r="BV977" s="208"/>
      <c r="BW977" s="208"/>
      <c r="BX977" s="208"/>
      <c r="BY977" s="208"/>
    </row>
    <row r="978" spans="1:77">
      <c r="A978" s="227"/>
      <c r="B978" s="208"/>
      <c r="C978" s="248"/>
      <c r="D978" s="248"/>
      <c r="E978" s="208"/>
      <c r="F978" s="208"/>
      <c r="G978" s="208"/>
      <c r="H978" s="208"/>
      <c r="I978" s="208"/>
      <c r="J978" s="208"/>
      <c r="K978" s="208"/>
      <c r="L978" s="208"/>
      <c r="M978" s="208"/>
      <c r="N978" s="208"/>
      <c r="O978" s="208"/>
      <c r="P978" s="208"/>
      <c r="Q978" s="208"/>
      <c r="R978" s="208"/>
      <c r="S978" s="208"/>
      <c r="T978" s="208"/>
      <c r="U978" s="208"/>
      <c r="V978" s="208"/>
      <c r="W978" s="208"/>
      <c r="X978" s="208"/>
      <c r="Y978" s="208"/>
      <c r="Z978" s="208"/>
      <c r="AA978" s="208"/>
      <c r="AB978" s="208"/>
      <c r="AC978" s="208"/>
      <c r="AD978" s="208"/>
      <c r="AE978" s="208"/>
      <c r="AF978" s="208"/>
      <c r="AG978" s="208"/>
      <c r="AH978" s="208"/>
      <c r="AI978" s="208"/>
      <c r="AJ978" s="208"/>
      <c r="AK978" s="208"/>
      <c r="AL978" s="208"/>
      <c r="AM978" s="208"/>
      <c r="AN978" s="208"/>
      <c r="AO978" s="208"/>
      <c r="AP978" s="208"/>
      <c r="AQ978" s="208"/>
      <c r="AR978" s="208"/>
      <c r="AS978" s="208"/>
      <c r="AT978" s="208"/>
      <c r="AU978" s="208"/>
      <c r="AV978" s="208"/>
      <c r="AW978" s="208"/>
      <c r="AX978" s="208"/>
      <c r="AY978" s="208"/>
      <c r="AZ978" s="209"/>
      <c r="BA978" s="208"/>
      <c r="BB978" s="208"/>
      <c r="BC978" s="208"/>
      <c r="BD978" s="210"/>
      <c r="BE978" s="208"/>
      <c r="BF978" s="208"/>
      <c r="BG978" s="208"/>
      <c r="BH978" s="208"/>
      <c r="BI978" s="208"/>
      <c r="BJ978" s="208"/>
      <c r="BK978" s="208"/>
      <c r="BL978" s="208"/>
      <c r="BM978" s="208"/>
      <c r="BN978" s="208"/>
      <c r="BO978" s="208"/>
      <c r="BP978" s="208"/>
      <c r="BQ978" s="208"/>
      <c r="BR978" s="208"/>
      <c r="BS978" s="208"/>
      <c r="BT978" s="208"/>
      <c r="BU978" s="208"/>
      <c r="BV978" s="208"/>
      <c r="BW978" s="208"/>
      <c r="BX978" s="208"/>
      <c r="BY978" s="208"/>
    </row>
    <row r="979" spans="1:77">
      <c r="A979" s="227"/>
      <c r="B979" s="208"/>
      <c r="C979" s="248"/>
      <c r="D979" s="248"/>
      <c r="E979" s="208"/>
      <c r="F979" s="208"/>
      <c r="G979" s="208"/>
      <c r="H979" s="208"/>
      <c r="I979" s="208"/>
      <c r="J979" s="208"/>
      <c r="K979" s="208"/>
      <c r="L979" s="208"/>
      <c r="M979" s="208"/>
      <c r="N979" s="208"/>
      <c r="O979" s="208"/>
      <c r="P979" s="208"/>
      <c r="Q979" s="208"/>
      <c r="R979" s="208"/>
      <c r="S979" s="208"/>
      <c r="T979" s="208"/>
      <c r="U979" s="208"/>
      <c r="V979" s="208"/>
      <c r="W979" s="208"/>
      <c r="X979" s="208"/>
      <c r="Y979" s="208"/>
      <c r="Z979" s="208"/>
      <c r="AA979" s="208"/>
      <c r="AB979" s="208"/>
      <c r="AC979" s="208"/>
      <c r="AD979" s="208"/>
      <c r="AE979" s="208"/>
      <c r="AF979" s="208"/>
      <c r="AG979" s="208"/>
      <c r="AH979" s="208"/>
      <c r="AI979" s="208"/>
      <c r="AJ979" s="208"/>
      <c r="AK979" s="208"/>
      <c r="AL979" s="208"/>
      <c r="AM979" s="208"/>
      <c r="AN979" s="208"/>
      <c r="AO979" s="208"/>
      <c r="AP979" s="208"/>
      <c r="AQ979" s="208"/>
      <c r="AR979" s="208"/>
      <c r="AS979" s="208"/>
      <c r="AT979" s="208"/>
      <c r="AU979" s="208"/>
      <c r="AV979" s="208"/>
      <c r="AW979" s="208"/>
      <c r="AX979" s="208"/>
      <c r="AY979" s="208"/>
      <c r="AZ979" s="209"/>
      <c r="BA979" s="208"/>
      <c r="BB979" s="208"/>
      <c r="BC979" s="208"/>
      <c r="BD979" s="210"/>
      <c r="BE979" s="208"/>
      <c r="BF979" s="208"/>
      <c r="BG979" s="208"/>
      <c r="BH979" s="208"/>
      <c r="BI979" s="208"/>
      <c r="BJ979" s="208"/>
      <c r="BK979" s="208"/>
      <c r="BL979" s="208"/>
      <c r="BM979" s="208"/>
      <c r="BN979" s="208"/>
      <c r="BO979" s="208"/>
      <c r="BP979" s="208"/>
      <c r="BQ979" s="208"/>
      <c r="BR979" s="208"/>
      <c r="BS979" s="208"/>
      <c r="BT979" s="208"/>
      <c r="BU979" s="208"/>
      <c r="BV979" s="208"/>
      <c r="BW979" s="208"/>
      <c r="BX979" s="208"/>
      <c r="BY979" s="208"/>
    </row>
    <row r="980" spans="1:77">
      <c r="A980" s="227"/>
      <c r="B980" s="208"/>
      <c r="C980" s="248"/>
      <c r="D980" s="248"/>
      <c r="E980" s="208"/>
      <c r="F980" s="208"/>
      <c r="G980" s="208"/>
      <c r="H980" s="208"/>
      <c r="I980" s="208"/>
      <c r="J980" s="208"/>
      <c r="K980" s="208"/>
      <c r="L980" s="208"/>
      <c r="M980" s="208"/>
      <c r="N980" s="208"/>
      <c r="O980" s="208"/>
      <c r="P980" s="208"/>
      <c r="Q980" s="208"/>
      <c r="R980" s="208"/>
      <c r="S980" s="208"/>
      <c r="T980" s="208"/>
      <c r="U980" s="208"/>
      <c r="V980" s="208"/>
      <c r="W980" s="208"/>
      <c r="X980" s="208"/>
      <c r="Y980" s="208"/>
      <c r="Z980" s="208"/>
      <c r="AA980" s="208"/>
      <c r="AB980" s="208"/>
      <c r="AC980" s="208"/>
      <c r="AD980" s="208"/>
      <c r="AE980" s="208"/>
      <c r="AF980" s="208"/>
      <c r="AG980" s="208"/>
      <c r="AH980" s="208"/>
      <c r="AI980" s="208"/>
      <c r="AJ980" s="208"/>
      <c r="AK980" s="208"/>
      <c r="AL980" s="208"/>
      <c r="AM980" s="208"/>
      <c r="AN980" s="208"/>
      <c r="AO980" s="208"/>
      <c r="AP980" s="208"/>
      <c r="AQ980" s="208"/>
      <c r="AR980" s="208"/>
      <c r="AS980" s="208"/>
      <c r="AT980" s="208"/>
      <c r="AU980" s="208"/>
      <c r="AV980" s="208"/>
      <c r="AW980" s="208"/>
      <c r="AX980" s="208"/>
      <c r="AY980" s="208"/>
      <c r="AZ980" s="209"/>
      <c r="BA980" s="208"/>
      <c r="BB980" s="208"/>
      <c r="BC980" s="208"/>
      <c r="BD980" s="210"/>
      <c r="BE980" s="208"/>
      <c r="BF980" s="208"/>
      <c r="BG980" s="208"/>
      <c r="BH980" s="208"/>
      <c r="BI980" s="208"/>
      <c r="BJ980" s="208"/>
      <c r="BK980" s="208"/>
      <c r="BL980" s="208"/>
      <c r="BM980" s="208"/>
      <c r="BN980" s="208"/>
      <c r="BO980" s="208"/>
      <c r="BP980" s="208"/>
      <c r="BQ980" s="208"/>
      <c r="BR980" s="208"/>
      <c r="BS980" s="208"/>
      <c r="BT980" s="208"/>
      <c r="BU980" s="208"/>
      <c r="BV980" s="208"/>
      <c r="BW980" s="208"/>
      <c r="BX980" s="208"/>
      <c r="BY980" s="208"/>
    </row>
    <row r="981" spans="1:77">
      <c r="A981" s="227"/>
      <c r="B981" s="208"/>
      <c r="C981" s="248"/>
      <c r="D981" s="248"/>
      <c r="E981" s="208"/>
      <c r="F981" s="208"/>
      <c r="G981" s="208"/>
      <c r="H981" s="208"/>
      <c r="I981" s="208"/>
      <c r="J981" s="208"/>
      <c r="K981" s="208"/>
      <c r="L981" s="208"/>
      <c r="M981" s="208"/>
      <c r="N981" s="208"/>
      <c r="O981" s="208"/>
      <c r="P981" s="208"/>
      <c r="Q981" s="208"/>
      <c r="R981" s="208"/>
      <c r="S981" s="208"/>
      <c r="T981" s="208"/>
      <c r="U981" s="208"/>
      <c r="V981" s="208"/>
      <c r="W981" s="208"/>
      <c r="X981" s="208"/>
      <c r="Y981" s="208"/>
      <c r="Z981" s="208"/>
      <c r="AA981" s="208"/>
      <c r="AB981" s="208"/>
      <c r="AC981" s="208"/>
      <c r="AD981" s="208"/>
      <c r="AE981" s="208"/>
      <c r="AF981" s="208"/>
      <c r="AG981" s="208"/>
      <c r="AH981" s="208"/>
      <c r="AI981" s="208"/>
      <c r="AJ981" s="208"/>
      <c r="AK981" s="208"/>
      <c r="AL981" s="208"/>
      <c r="AM981" s="208"/>
      <c r="AN981" s="208"/>
      <c r="AO981" s="208"/>
      <c r="AP981" s="208"/>
      <c r="AQ981" s="208"/>
      <c r="AR981" s="208"/>
      <c r="AS981" s="208"/>
      <c r="AT981" s="208"/>
      <c r="AU981" s="208"/>
      <c r="AV981" s="208"/>
      <c r="AW981" s="208"/>
      <c r="AX981" s="208"/>
      <c r="AY981" s="208"/>
      <c r="AZ981" s="209"/>
      <c r="BA981" s="208"/>
      <c r="BB981" s="208"/>
      <c r="BC981" s="208"/>
      <c r="BD981" s="210"/>
      <c r="BE981" s="208"/>
      <c r="BF981" s="208"/>
      <c r="BG981" s="208"/>
      <c r="BH981" s="208"/>
      <c r="BI981" s="208"/>
      <c r="BJ981" s="208"/>
      <c r="BK981" s="208"/>
      <c r="BL981" s="208"/>
      <c r="BM981" s="208"/>
      <c r="BN981" s="208"/>
      <c r="BO981" s="208"/>
      <c r="BP981" s="208"/>
      <c r="BQ981" s="208"/>
      <c r="BR981" s="208"/>
      <c r="BS981" s="208"/>
      <c r="BT981" s="208"/>
      <c r="BU981" s="208"/>
      <c r="BV981" s="208"/>
      <c r="BW981" s="208"/>
      <c r="BX981" s="208"/>
      <c r="BY981" s="208"/>
    </row>
    <row r="982" spans="1:77">
      <c r="A982" s="227"/>
      <c r="B982" s="208"/>
      <c r="C982" s="248"/>
      <c r="D982" s="248"/>
      <c r="E982" s="208"/>
      <c r="F982" s="208"/>
      <c r="G982" s="208"/>
      <c r="H982" s="208"/>
      <c r="I982" s="208"/>
      <c r="J982" s="208"/>
      <c r="K982" s="208"/>
      <c r="L982" s="208"/>
      <c r="M982" s="208"/>
      <c r="N982" s="208"/>
      <c r="O982" s="208"/>
      <c r="P982" s="208"/>
      <c r="Q982" s="208"/>
      <c r="R982" s="208"/>
      <c r="S982" s="208"/>
      <c r="T982" s="208"/>
      <c r="U982" s="208"/>
      <c r="V982" s="208"/>
      <c r="W982" s="208"/>
      <c r="X982" s="208"/>
      <c r="Y982" s="208"/>
      <c r="Z982" s="208"/>
      <c r="AA982" s="208"/>
      <c r="AB982" s="208"/>
      <c r="AC982" s="208"/>
      <c r="AD982" s="208"/>
      <c r="AE982" s="208"/>
      <c r="AF982" s="208"/>
      <c r="AG982" s="208"/>
      <c r="AH982" s="208"/>
      <c r="AI982" s="208"/>
      <c r="AJ982" s="208"/>
      <c r="AK982" s="208"/>
      <c r="AL982" s="208"/>
      <c r="AM982" s="208"/>
      <c r="AN982" s="208"/>
      <c r="AO982" s="208"/>
      <c r="AP982" s="208"/>
      <c r="AQ982" s="208"/>
      <c r="AR982" s="208"/>
      <c r="AS982" s="208"/>
      <c r="AT982" s="208"/>
      <c r="AU982" s="208"/>
      <c r="AV982" s="208"/>
      <c r="AW982" s="208"/>
      <c r="AX982" s="208"/>
      <c r="AY982" s="208"/>
      <c r="AZ982" s="209"/>
      <c r="BA982" s="208"/>
      <c r="BB982" s="208"/>
      <c r="BC982" s="208"/>
      <c r="BD982" s="210"/>
      <c r="BE982" s="208"/>
      <c r="BF982" s="208"/>
      <c r="BG982" s="208"/>
      <c r="BH982" s="208"/>
      <c r="BI982" s="208"/>
      <c r="BJ982" s="208"/>
      <c r="BK982" s="208"/>
      <c r="BL982" s="208"/>
      <c r="BM982" s="208"/>
      <c r="BN982" s="208"/>
      <c r="BO982" s="208"/>
      <c r="BP982" s="208"/>
      <c r="BQ982" s="208"/>
      <c r="BR982" s="208"/>
      <c r="BS982" s="208"/>
      <c r="BT982" s="208"/>
      <c r="BU982" s="208"/>
      <c r="BV982" s="208"/>
      <c r="BW982" s="208"/>
      <c r="BX982" s="208"/>
      <c r="BY982" s="208"/>
    </row>
    <row r="983" spans="1:77">
      <c r="A983" s="227"/>
      <c r="B983" s="208"/>
      <c r="C983" s="248"/>
      <c r="D983" s="248"/>
      <c r="E983" s="208"/>
      <c r="F983" s="208"/>
      <c r="G983" s="208"/>
      <c r="H983" s="208"/>
      <c r="I983" s="208"/>
      <c r="J983" s="208"/>
      <c r="K983" s="208"/>
      <c r="L983" s="208"/>
      <c r="M983" s="208"/>
      <c r="N983" s="208"/>
      <c r="O983" s="208"/>
      <c r="P983" s="208"/>
      <c r="Q983" s="208"/>
      <c r="R983" s="208"/>
      <c r="S983" s="208"/>
      <c r="T983" s="208"/>
      <c r="U983" s="208"/>
      <c r="V983" s="208"/>
      <c r="W983" s="208"/>
      <c r="X983" s="208"/>
      <c r="Y983" s="208"/>
      <c r="Z983" s="208"/>
      <c r="AA983" s="208"/>
      <c r="AB983" s="208"/>
      <c r="AC983" s="208"/>
      <c r="AD983" s="208"/>
      <c r="AE983" s="208"/>
      <c r="AF983" s="208"/>
      <c r="AG983" s="208"/>
      <c r="AH983" s="208"/>
      <c r="AI983" s="208"/>
      <c r="AJ983" s="208"/>
      <c r="AK983" s="208"/>
      <c r="AL983" s="208"/>
      <c r="AM983" s="208"/>
      <c r="AN983" s="208"/>
      <c r="AO983" s="208"/>
      <c r="AP983" s="208"/>
      <c r="AQ983" s="208"/>
      <c r="AR983" s="208"/>
      <c r="AS983" s="208"/>
      <c r="AT983" s="208"/>
      <c r="AU983" s="208"/>
      <c r="AV983" s="208"/>
      <c r="AW983" s="208"/>
      <c r="AX983" s="208"/>
      <c r="AY983" s="208"/>
      <c r="AZ983" s="209"/>
      <c r="BA983" s="208"/>
      <c r="BB983" s="208"/>
      <c r="BC983" s="208"/>
      <c r="BD983" s="210"/>
      <c r="BE983" s="208"/>
      <c r="BF983" s="208"/>
      <c r="BG983" s="208"/>
      <c r="BH983" s="208"/>
      <c r="BI983" s="208"/>
      <c r="BJ983" s="208"/>
      <c r="BK983" s="208"/>
      <c r="BL983" s="208"/>
      <c r="BM983" s="208"/>
      <c r="BN983" s="208"/>
      <c r="BO983" s="208"/>
      <c r="BP983" s="208"/>
      <c r="BQ983" s="208"/>
      <c r="BR983" s="208"/>
      <c r="BS983" s="208"/>
      <c r="BT983" s="208"/>
      <c r="BU983" s="208"/>
      <c r="BV983" s="208"/>
      <c r="BW983" s="208"/>
      <c r="BX983" s="208"/>
      <c r="BY983" s="208"/>
    </row>
    <row r="984" spans="1:77">
      <c r="A984" s="227"/>
      <c r="B984" s="208"/>
      <c r="C984" s="248"/>
      <c r="D984" s="248"/>
      <c r="E984" s="208"/>
      <c r="F984" s="208"/>
      <c r="G984" s="208"/>
      <c r="H984" s="208"/>
      <c r="I984" s="208"/>
      <c r="J984" s="208"/>
      <c r="K984" s="208"/>
      <c r="L984" s="208"/>
      <c r="M984" s="208"/>
      <c r="N984" s="208"/>
      <c r="O984" s="208"/>
      <c r="P984" s="208"/>
      <c r="Q984" s="208"/>
      <c r="R984" s="208"/>
      <c r="S984" s="208"/>
      <c r="T984" s="208"/>
      <c r="U984" s="208"/>
      <c r="V984" s="208"/>
      <c r="W984" s="208"/>
      <c r="X984" s="208"/>
      <c r="Y984" s="208"/>
      <c r="Z984" s="208"/>
      <c r="AA984" s="208"/>
      <c r="AB984" s="208"/>
      <c r="AC984" s="208"/>
      <c r="AD984" s="208"/>
      <c r="AE984" s="208"/>
      <c r="AF984" s="208"/>
      <c r="AG984" s="208"/>
      <c r="AH984" s="208"/>
      <c r="AI984" s="208"/>
      <c r="AJ984" s="208"/>
      <c r="AK984" s="208"/>
      <c r="AL984" s="208"/>
      <c r="AM984" s="208"/>
      <c r="AN984" s="208"/>
      <c r="AO984" s="208"/>
      <c r="AP984" s="208"/>
      <c r="AQ984" s="208"/>
      <c r="AR984" s="208"/>
      <c r="AS984" s="208"/>
      <c r="AT984" s="208"/>
      <c r="AU984" s="208"/>
      <c r="AV984" s="208"/>
      <c r="AW984" s="208"/>
      <c r="AX984" s="208"/>
      <c r="AY984" s="208"/>
      <c r="AZ984" s="209"/>
      <c r="BA984" s="208"/>
      <c r="BB984" s="208"/>
      <c r="BC984" s="208"/>
      <c r="BD984" s="210"/>
      <c r="BE984" s="208"/>
      <c r="BF984" s="208"/>
      <c r="BG984" s="208"/>
      <c r="BH984" s="208"/>
      <c r="BI984" s="208"/>
      <c r="BJ984" s="208"/>
      <c r="BK984" s="208"/>
      <c r="BL984" s="208"/>
      <c r="BM984" s="208"/>
      <c r="BN984" s="208"/>
      <c r="BO984" s="208"/>
      <c r="BP984" s="208"/>
      <c r="BQ984" s="208"/>
      <c r="BR984" s="208"/>
      <c r="BS984" s="208"/>
      <c r="BT984" s="208"/>
      <c r="BU984" s="208"/>
      <c r="BV984" s="208"/>
      <c r="BW984" s="208"/>
      <c r="BX984" s="208"/>
      <c r="BY984" s="208"/>
    </row>
    <row r="985" spans="1:77">
      <c r="A985" s="227"/>
      <c r="B985" s="208"/>
      <c r="C985" s="248"/>
      <c r="D985" s="248"/>
      <c r="E985" s="208"/>
      <c r="F985" s="208"/>
      <c r="G985" s="208"/>
      <c r="H985" s="208"/>
      <c r="I985" s="208"/>
      <c r="J985" s="208"/>
      <c r="K985" s="208"/>
      <c r="L985" s="208"/>
      <c r="M985" s="208"/>
      <c r="N985" s="208"/>
      <c r="O985" s="208"/>
      <c r="P985" s="208"/>
      <c r="Q985" s="208"/>
      <c r="R985" s="208"/>
      <c r="S985" s="208"/>
      <c r="T985" s="208"/>
      <c r="U985" s="208"/>
      <c r="V985" s="208"/>
      <c r="W985" s="208"/>
      <c r="X985" s="208"/>
      <c r="Y985" s="208"/>
      <c r="Z985" s="208"/>
      <c r="AA985" s="208"/>
      <c r="AB985" s="208"/>
      <c r="AC985" s="208"/>
      <c r="AD985" s="208"/>
      <c r="AE985" s="208"/>
      <c r="AF985" s="208"/>
      <c r="AG985" s="208"/>
      <c r="AH985" s="208"/>
      <c r="AI985" s="208"/>
      <c r="AJ985" s="208"/>
      <c r="AK985" s="208"/>
      <c r="AL985" s="208"/>
      <c r="AM985" s="208"/>
      <c r="AN985" s="208"/>
      <c r="AO985" s="208"/>
      <c r="AP985" s="208"/>
      <c r="AQ985" s="208"/>
      <c r="AR985" s="208"/>
      <c r="AS985" s="208"/>
      <c r="AT985" s="208"/>
      <c r="AU985" s="208"/>
      <c r="AV985" s="208"/>
      <c r="AW985" s="208"/>
      <c r="AX985" s="208"/>
      <c r="AY985" s="208"/>
      <c r="AZ985" s="209"/>
      <c r="BA985" s="208"/>
      <c r="BB985" s="208"/>
      <c r="BC985" s="208"/>
      <c r="BD985" s="210"/>
      <c r="BE985" s="208"/>
      <c r="BF985" s="208"/>
      <c r="BG985" s="208"/>
      <c r="BH985" s="208"/>
      <c r="BI985" s="208"/>
      <c r="BJ985" s="208"/>
      <c r="BK985" s="208"/>
      <c r="BL985" s="208"/>
      <c r="BM985" s="208"/>
      <c r="BN985" s="208"/>
      <c r="BO985" s="208"/>
      <c r="BP985" s="208"/>
      <c r="BQ985" s="208"/>
      <c r="BR985" s="208"/>
      <c r="BS985" s="208"/>
      <c r="BT985" s="208"/>
      <c r="BU985" s="208"/>
      <c r="BV985" s="208"/>
      <c r="BW985" s="208"/>
      <c r="BX985" s="208"/>
      <c r="BY985" s="208"/>
    </row>
    <row r="986" spans="1:77">
      <c r="A986" s="227"/>
      <c r="B986" s="208"/>
      <c r="C986" s="248"/>
      <c r="D986" s="248"/>
      <c r="E986" s="208"/>
      <c r="F986" s="208"/>
      <c r="G986" s="208"/>
      <c r="H986" s="208"/>
      <c r="I986" s="208"/>
      <c r="J986" s="208"/>
      <c r="K986" s="208"/>
      <c r="L986" s="208"/>
      <c r="M986" s="208"/>
      <c r="N986" s="208"/>
      <c r="O986" s="208"/>
      <c r="P986" s="208"/>
      <c r="Q986" s="208"/>
      <c r="R986" s="208"/>
      <c r="S986" s="208"/>
      <c r="T986" s="208"/>
      <c r="U986" s="208"/>
      <c r="V986" s="208"/>
      <c r="W986" s="208"/>
      <c r="X986" s="208"/>
      <c r="Y986" s="208"/>
      <c r="Z986" s="208"/>
      <c r="AA986" s="208"/>
      <c r="AB986" s="208"/>
      <c r="AC986" s="208"/>
      <c r="AD986" s="208"/>
      <c r="AE986" s="208"/>
      <c r="AF986" s="208"/>
      <c r="AG986" s="208"/>
      <c r="AH986" s="208"/>
      <c r="AI986" s="208"/>
      <c r="AJ986" s="208"/>
      <c r="AK986" s="208"/>
      <c r="AL986" s="208"/>
      <c r="AM986" s="208"/>
      <c r="AN986" s="208"/>
      <c r="AO986" s="208"/>
      <c r="AP986" s="208"/>
      <c r="AQ986" s="208"/>
      <c r="AR986" s="208"/>
      <c r="AS986" s="208"/>
      <c r="AT986" s="208"/>
      <c r="AU986" s="208"/>
      <c r="AV986" s="208"/>
      <c r="AW986" s="208"/>
      <c r="AX986" s="208"/>
      <c r="AY986" s="208"/>
      <c r="AZ986" s="209"/>
      <c r="BA986" s="208"/>
      <c r="BB986" s="208"/>
      <c r="BC986" s="208"/>
      <c r="BD986" s="210"/>
      <c r="BE986" s="208"/>
      <c r="BF986" s="208"/>
      <c r="BG986" s="208"/>
      <c r="BH986" s="208"/>
      <c r="BI986" s="208"/>
      <c r="BJ986" s="208"/>
      <c r="BK986" s="208"/>
      <c r="BL986" s="208"/>
      <c r="BM986" s="208"/>
      <c r="BN986" s="208"/>
      <c r="BO986" s="208"/>
      <c r="BP986" s="208"/>
      <c r="BQ986" s="208"/>
      <c r="BR986" s="208"/>
      <c r="BS986" s="208"/>
      <c r="BT986" s="208"/>
      <c r="BU986" s="208"/>
      <c r="BV986" s="208"/>
      <c r="BW986" s="208"/>
      <c r="BX986" s="208"/>
      <c r="BY986" s="208"/>
    </row>
    <row r="987" spans="1:77">
      <c r="A987" s="227"/>
      <c r="B987" s="208"/>
      <c r="C987" s="248"/>
      <c r="D987" s="248"/>
      <c r="E987" s="208"/>
      <c r="F987" s="208"/>
      <c r="G987" s="208"/>
      <c r="H987" s="208"/>
      <c r="I987" s="208"/>
      <c r="J987" s="208"/>
      <c r="K987" s="208"/>
      <c r="L987" s="208"/>
      <c r="M987" s="208"/>
      <c r="N987" s="208"/>
      <c r="O987" s="208"/>
      <c r="P987" s="208"/>
      <c r="Q987" s="208"/>
      <c r="R987" s="208"/>
      <c r="S987" s="208"/>
      <c r="T987" s="208"/>
      <c r="U987" s="208"/>
      <c r="V987" s="208"/>
      <c r="W987" s="208"/>
      <c r="X987" s="208"/>
      <c r="Y987" s="208"/>
      <c r="Z987" s="208"/>
      <c r="AA987" s="208"/>
      <c r="AB987" s="208"/>
      <c r="AC987" s="208"/>
      <c r="AD987" s="208"/>
      <c r="AE987" s="208"/>
      <c r="AF987" s="208"/>
      <c r="AG987" s="208"/>
      <c r="AH987" s="208"/>
      <c r="AI987" s="208"/>
      <c r="AJ987" s="208"/>
      <c r="AK987" s="208"/>
      <c r="AL987" s="208"/>
      <c r="AM987" s="208"/>
      <c r="AN987" s="208"/>
      <c r="AO987" s="208"/>
      <c r="AP987" s="208"/>
      <c r="AQ987" s="208"/>
      <c r="AR987" s="208"/>
      <c r="AS987" s="208"/>
      <c r="AT987" s="208"/>
      <c r="AU987" s="208"/>
      <c r="AV987" s="208"/>
      <c r="AW987" s="208"/>
      <c r="AX987" s="208"/>
      <c r="AY987" s="208"/>
      <c r="AZ987" s="209"/>
      <c r="BA987" s="208"/>
      <c r="BB987" s="208"/>
      <c r="BC987" s="208"/>
      <c r="BD987" s="210"/>
      <c r="BE987" s="208"/>
      <c r="BF987" s="208"/>
      <c r="BG987" s="208"/>
      <c r="BH987" s="208"/>
      <c r="BI987" s="208"/>
      <c r="BJ987" s="208"/>
      <c r="BK987" s="208"/>
      <c r="BL987" s="208"/>
      <c r="BM987" s="208"/>
      <c r="BN987" s="208"/>
      <c r="BO987" s="208"/>
      <c r="BP987" s="208"/>
      <c r="BQ987" s="208"/>
      <c r="BR987" s="208"/>
      <c r="BS987" s="208"/>
      <c r="BT987" s="208"/>
      <c r="BU987" s="208"/>
      <c r="BV987" s="208"/>
      <c r="BW987" s="208"/>
      <c r="BX987" s="208"/>
      <c r="BY987" s="208"/>
    </row>
    <row r="988" spans="1:77">
      <c r="A988" s="227"/>
      <c r="B988" s="208"/>
      <c r="C988" s="248"/>
      <c r="D988" s="248"/>
      <c r="E988" s="208"/>
      <c r="F988" s="208"/>
      <c r="G988" s="208"/>
      <c r="H988" s="208"/>
      <c r="I988" s="208"/>
      <c r="J988" s="208"/>
      <c r="K988" s="208"/>
      <c r="L988" s="208"/>
      <c r="M988" s="208"/>
      <c r="N988" s="208"/>
      <c r="O988" s="208"/>
      <c r="P988" s="208"/>
      <c r="Q988" s="208"/>
      <c r="R988" s="208"/>
      <c r="S988" s="208"/>
      <c r="T988" s="208"/>
      <c r="U988" s="208"/>
      <c r="V988" s="208"/>
      <c r="W988" s="208"/>
      <c r="X988" s="208"/>
      <c r="Y988" s="208"/>
      <c r="Z988" s="208"/>
      <c r="AA988" s="208"/>
      <c r="AB988" s="208"/>
      <c r="AC988" s="208"/>
      <c r="AD988" s="208"/>
      <c r="AE988" s="208"/>
      <c r="AF988" s="208"/>
      <c r="AG988" s="208"/>
      <c r="AH988" s="208"/>
      <c r="AI988" s="208"/>
      <c r="AJ988" s="208"/>
      <c r="AK988" s="208"/>
      <c r="AL988" s="208"/>
      <c r="AM988" s="208"/>
      <c r="AN988" s="208"/>
      <c r="AO988" s="208"/>
      <c r="AP988" s="208"/>
      <c r="AQ988" s="208"/>
      <c r="AR988" s="208"/>
      <c r="AS988" s="208"/>
      <c r="AT988" s="208"/>
      <c r="AU988" s="208"/>
      <c r="AV988" s="208"/>
      <c r="AW988" s="208"/>
      <c r="AX988" s="208"/>
      <c r="AY988" s="208"/>
      <c r="AZ988" s="209"/>
      <c r="BA988" s="208"/>
      <c r="BB988" s="208"/>
      <c r="BC988" s="208"/>
      <c r="BD988" s="210"/>
      <c r="BE988" s="208"/>
      <c r="BF988" s="208"/>
      <c r="BG988" s="208"/>
      <c r="BH988" s="208"/>
      <c r="BI988" s="208"/>
      <c r="BJ988" s="208"/>
      <c r="BK988" s="208"/>
      <c r="BL988" s="208"/>
      <c r="BM988" s="208"/>
      <c r="BN988" s="208"/>
      <c r="BO988" s="208"/>
      <c r="BP988" s="208"/>
      <c r="BQ988" s="208"/>
      <c r="BR988" s="208"/>
      <c r="BS988" s="208"/>
      <c r="BT988" s="208"/>
      <c r="BU988" s="208"/>
      <c r="BV988" s="208"/>
      <c r="BW988" s="208"/>
      <c r="BX988" s="208"/>
      <c r="BY988" s="208"/>
    </row>
    <row r="989" spans="1:77">
      <c r="A989" s="227"/>
      <c r="B989" s="208"/>
      <c r="C989" s="248"/>
      <c r="D989" s="248"/>
      <c r="E989" s="208"/>
      <c r="F989" s="208"/>
      <c r="G989" s="208"/>
      <c r="H989" s="208"/>
      <c r="I989" s="208"/>
      <c r="J989" s="208"/>
      <c r="K989" s="208"/>
      <c r="L989" s="208"/>
      <c r="M989" s="208"/>
      <c r="N989" s="208"/>
      <c r="O989" s="208"/>
      <c r="P989" s="208"/>
      <c r="Q989" s="208"/>
      <c r="R989" s="208"/>
      <c r="S989" s="208"/>
      <c r="T989" s="208"/>
      <c r="U989" s="208"/>
      <c r="V989" s="208"/>
      <c r="W989" s="208"/>
      <c r="X989" s="208"/>
      <c r="Y989" s="208"/>
      <c r="Z989" s="208"/>
      <c r="AA989" s="208"/>
      <c r="AB989" s="208"/>
      <c r="AC989" s="208"/>
      <c r="AD989" s="208"/>
      <c r="AE989" s="208"/>
      <c r="AF989" s="208"/>
      <c r="AG989" s="208"/>
      <c r="AH989" s="208"/>
      <c r="AI989" s="208"/>
      <c r="AJ989" s="208"/>
      <c r="AK989" s="208"/>
      <c r="AL989" s="208"/>
      <c r="AM989" s="208"/>
      <c r="AN989" s="208"/>
      <c r="AO989" s="208"/>
      <c r="AP989" s="208"/>
      <c r="AQ989" s="208"/>
      <c r="AR989" s="208"/>
      <c r="AS989" s="208"/>
      <c r="AT989" s="208"/>
      <c r="AU989" s="208"/>
      <c r="AV989" s="208"/>
      <c r="AW989" s="208"/>
      <c r="AX989" s="208"/>
      <c r="AY989" s="208"/>
      <c r="AZ989" s="209"/>
      <c r="BA989" s="208"/>
      <c r="BB989" s="208"/>
      <c r="BC989" s="208"/>
      <c r="BD989" s="210"/>
      <c r="BE989" s="208"/>
      <c r="BF989" s="208"/>
      <c r="BG989" s="208"/>
      <c r="BH989" s="208"/>
      <c r="BI989" s="208"/>
      <c r="BJ989" s="208"/>
      <c r="BK989" s="208"/>
      <c r="BL989" s="208"/>
      <c r="BM989" s="208"/>
      <c r="BN989" s="208"/>
      <c r="BO989" s="208"/>
      <c r="BP989" s="208"/>
      <c r="BQ989" s="208"/>
      <c r="BR989" s="208"/>
      <c r="BS989" s="208"/>
      <c r="BT989" s="208"/>
      <c r="BU989" s="208"/>
      <c r="BV989" s="208"/>
      <c r="BW989" s="208"/>
      <c r="BX989" s="208"/>
      <c r="BY989" s="208"/>
    </row>
    <row r="990" spans="1:77">
      <c r="A990" s="227"/>
      <c r="B990" s="208"/>
      <c r="C990" s="248"/>
      <c r="D990" s="248"/>
      <c r="E990" s="208"/>
      <c r="F990" s="208"/>
      <c r="G990" s="208"/>
      <c r="H990" s="208"/>
      <c r="I990" s="208"/>
      <c r="J990" s="208"/>
      <c r="K990" s="208"/>
      <c r="L990" s="208"/>
      <c r="M990" s="208"/>
      <c r="N990" s="208"/>
      <c r="O990" s="208"/>
      <c r="P990" s="208"/>
      <c r="Q990" s="208"/>
      <c r="R990" s="208"/>
      <c r="S990" s="208"/>
      <c r="T990" s="208"/>
      <c r="U990" s="208"/>
      <c r="V990" s="208"/>
      <c r="W990" s="208"/>
      <c r="X990" s="208"/>
      <c r="Y990" s="208"/>
      <c r="Z990" s="208"/>
      <c r="AA990" s="208"/>
      <c r="AB990" s="208"/>
      <c r="AC990" s="208"/>
      <c r="AD990" s="208"/>
      <c r="AE990" s="208"/>
      <c r="AF990" s="208"/>
      <c r="AG990" s="208"/>
      <c r="AH990" s="208"/>
      <c r="AI990" s="208"/>
      <c r="AJ990" s="208"/>
      <c r="AK990" s="208"/>
      <c r="AL990" s="208"/>
      <c r="AM990" s="208"/>
      <c r="AN990" s="208"/>
      <c r="AO990" s="208"/>
      <c r="AP990" s="208"/>
      <c r="AQ990" s="208"/>
      <c r="AR990" s="208"/>
      <c r="AS990" s="208"/>
      <c r="AT990" s="208"/>
      <c r="AU990" s="208"/>
      <c r="AV990" s="208"/>
      <c r="AW990" s="208"/>
      <c r="AX990" s="208"/>
      <c r="AY990" s="208"/>
      <c r="AZ990" s="209"/>
      <c r="BA990" s="208"/>
      <c r="BB990" s="208"/>
      <c r="BC990" s="208"/>
      <c r="BD990" s="210"/>
      <c r="BE990" s="208"/>
      <c r="BF990" s="208"/>
      <c r="BG990" s="208"/>
      <c r="BH990" s="208"/>
      <c r="BI990" s="208"/>
      <c r="BJ990" s="208"/>
      <c r="BK990" s="208"/>
      <c r="BL990" s="208"/>
      <c r="BM990" s="208"/>
      <c r="BN990" s="208"/>
      <c r="BO990" s="208"/>
      <c r="BP990" s="208"/>
      <c r="BQ990" s="208"/>
      <c r="BR990" s="208"/>
      <c r="BS990" s="208"/>
      <c r="BT990" s="208"/>
      <c r="BU990" s="208"/>
      <c r="BV990" s="208"/>
      <c r="BW990" s="208"/>
      <c r="BX990" s="208"/>
      <c r="BY990" s="208"/>
    </row>
    <row r="991" spans="1:77">
      <c r="A991" s="227"/>
      <c r="B991" s="208"/>
      <c r="C991" s="248"/>
      <c r="D991" s="248"/>
      <c r="E991" s="208"/>
      <c r="F991" s="208"/>
      <c r="G991" s="208"/>
      <c r="H991" s="208"/>
      <c r="I991" s="208"/>
      <c r="J991" s="208"/>
      <c r="K991" s="208"/>
      <c r="L991" s="208"/>
      <c r="M991" s="208"/>
      <c r="N991" s="208"/>
      <c r="O991" s="208"/>
      <c r="P991" s="208"/>
      <c r="Q991" s="208"/>
      <c r="R991" s="208"/>
      <c r="S991" s="208"/>
      <c r="T991" s="208"/>
      <c r="U991" s="208"/>
      <c r="V991" s="208"/>
      <c r="W991" s="208"/>
      <c r="X991" s="208"/>
      <c r="Y991" s="208"/>
      <c r="Z991" s="208"/>
      <c r="AA991" s="208"/>
      <c r="AB991" s="208"/>
      <c r="AC991" s="208"/>
      <c r="AD991" s="208"/>
      <c r="AE991" s="208"/>
      <c r="AF991" s="208"/>
      <c r="AG991" s="208"/>
      <c r="AH991" s="208"/>
      <c r="AI991" s="208"/>
      <c r="AJ991" s="208"/>
      <c r="AK991" s="208"/>
      <c r="AL991" s="208"/>
      <c r="AM991" s="208"/>
      <c r="AN991" s="208"/>
      <c r="AO991" s="208"/>
      <c r="AP991" s="208"/>
      <c r="AQ991" s="208"/>
      <c r="AR991" s="208"/>
      <c r="AS991" s="208"/>
      <c r="AT991" s="208"/>
      <c r="AU991" s="208"/>
      <c r="AV991" s="208"/>
      <c r="AW991" s="208"/>
      <c r="AX991" s="208"/>
      <c r="AY991" s="208"/>
      <c r="AZ991" s="209"/>
      <c r="BA991" s="208"/>
      <c r="BB991" s="208"/>
      <c r="BC991" s="208"/>
      <c r="BD991" s="210"/>
      <c r="BE991" s="208"/>
      <c r="BF991" s="208"/>
      <c r="BG991" s="208"/>
      <c r="BH991" s="208"/>
      <c r="BI991" s="208"/>
      <c r="BJ991" s="208"/>
      <c r="BK991" s="208"/>
      <c r="BL991" s="208"/>
      <c r="BM991" s="208"/>
      <c r="BN991" s="208"/>
      <c r="BO991" s="208"/>
      <c r="BP991" s="208"/>
      <c r="BQ991" s="208"/>
      <c r="BR991" s="208"/>
      <c r="BS991" s="208"/>
      <c r="BT991" s="208"/>
      <c r="BU991" s="208"/>
      <c r="BV991" s="208"/>
      <c r="BW991" s="208"/>
      <c r="BX991" s="208"/>
      <c r="BY991" s="208"/>
    </row>
    <row r="992" spans="1:77">
      <c r="A992" s="227"/>
      <c r="B992" s="208"/>
      <c r="C992" s="248"/>
      <c r="D992" s="248"/>
      <c r="E992" s="208"/>
      <c r="F992" s="208"/>
      <c r="G992" s="208"/>
      <c r="H992" s="208"/>
      <c r="I992" s="208"/>
      <c r="J992" s="208"/>
      <c r="K992" s="208"/>
      <c r="L992" s="208"/>
      <c r="M992" s="208"/>
      <c r="N992" s="208"/>
      <c r="O992" s="208"/>
      <c r="P992" s="208"/>
      <c r="Q992" s="208"/>
      <c r="R992" s="208"/>
      <c r="S992" s="208"/>
      <c r="T992" s="208"/>
      <c r="U992" s="208"/>
      <c r="V992" s="208"/>
      <c r="W992" s="208"/>
      <c r="X992" s="208"/>
      <c r="Y992" s="208"/>
      <c r="Z992" s="208"/>
      <c r="AA992" s="208"/>
      <c r="AB992" s="208"/>
      <c r="AC992" s="208"/>
      <c r="AD992" s="208"/>
      <c r="AE992" s="208"/>
      <c r="AF992" s="208"/>
      <c r="AG992" s="208"/>
      <c r="AH992" s="208"/>
      <c r="AI992" s="208"/>
      <c r="AJ992" s="208"/>
      <c r="AK992" s="208"/>
      <c r="AL992" s="208"/>
      <c r="AM992" s="208"/>
      <c r="AN992" s="208"/>
      <c r="AO992" s="208"/>
      <c r="AP992" s="208"/>
      <c r="AQ992" s="208"/>
      <c r="AR992" s="208"/>
      <c r="AS992" s="208"/>
      <c r="AT992" s="208"/>
      <c r="AU992" s="208"/>
      <c r="AV992" s="208"/>
      <c r="AW992" s="208"/>
      <c r="AX992" s="208"/>
      <c r="AY992" s="208"/>
      <c r="AZ992" s="209"/>
      <c r="BA992" s="208"/>
      <c r="BB992" s="208"/>
      <c r="BC992" s="208"/>
      <c r="BD992" s="210"/>
      <c r="BE992" s="208"/>
      <c r="BF992" s="208"/>
      <c r="BG992" s="208"/>
      <c r="BH992" s="208"/>
      <c r="BI992" s="208"/>
      <c r="BJ992" s="208"/>
      <c r="BK992" s="208"/>
      <c r="BL992" s="208"/>
      <c r="BM992" s="208"/>
      <c r="BN992" s="208"/>
      <c r="BO992" s="208"/>
      <c r="BP992" s="208"/>
      <c r="BQ992" s="208"/>
      <c r="BR992" s="208"/>
      <c r="BS992" s="208"/>
      <c r="BT992" s="208"/>
      <c r="BU992" s="208"/>
      <c r="BV992" s="208"/>
      <c r="BW992" s="208"/>
      <c r="BX992" s="208"/>
      <c r="BY992" s="208"/>
    </row>
    <row r="993" spans="1:77">
      <c r="A993" s="227"/>
      <c r="B993" s="208"/>
      <c r="C993" s="248"/>
      <c r="D993" s="248"/>
      <c r="E993" s="208"/>
      <c r="F993" s="208"/>
      <c r="G993" s="208"/>
      <c r="H993" s="208"/>
      <c r="I993" s="208"/>
      <c r="J993" s="208"/>
      <c r="K993" s="208"/>
      <c r="L993" s="208"/>
      <c r="M993" s="208"/>
      <c r="N993" s="208"/>
      <c r="O993" s="208"/>
      <c r="P993" s="208"/>
      <c r="Q993" s="208"/>
      <c r="R993" s="208"/>
      <c r="S993" s="208"/>
      <c r="T993" s="208"/>
      <c r="U993" s="208"/>
      <c r="V993" s="208"/>
      <c r="W993" s="208"/>
      <c r="X993" s="208"/>
      <c r="Y993" s="208"/>
      <c r="Z993" s="208"/>
      <c r="AA993" s="208"/>
      <c r="AB993" s="208"/>
      <c r="AC993" s="208"/>
      <c r="AD993" s="208"/>
      <c r="AE993" s="208"/>
      <c r="AF993" s="208"/>
      <c r="AG993" s="208"/>
      <c r="AH993" s="208"/>
      <c r="AI993" s="208"/>
      <c r="AJ993" s="208"/>
      <c r="AK993" s="208"/>
      <c r="AL993" s="208"/>
      <c r="AM993" s="208"/>
      <c r="AN993" s="208"/>
      <c r="AO993" s="208"/>
      <c r="AP993" s="208"/>
      <c r="AQ993" s="208"/>
      <c r="AR993" s="208"/>
      <c r="AS993" s="208"/>
      <c r="AT993" s="208"/>
      <c r="AU993" s="208"/>
      <c r="AV993" s="208"/>
      <c r="AW993" s="208"/>
      <c r="AX993" s="208"/>
      <c r="AY993" s="208"/>
      <c r="AZ993" s="209"/>
      <c r="BA993" s="208"/>
      <c r="BB993" s="208"/>
      <c r="BC993" s="208"/>
      <c r="BD993" s="210"/>
      <c r="BE993" s="208"/>
      <c r="BF993" s="208"/>
      <c r="BG993" s="208"/>
      <c r="BH993" s="208"/>
      <c r="BI993" s="208"/>
      <c r="BJ993" s="208"/>
      <c r="BK993" s="208"/>
      <c r="BL993" s="208"/>
      <c r="BM993" s="208"/>
      <c r="BN993" s="208"/>
      <c r="BO993" s="208"/>
      <c r="BP993" s="208"/>
      <c r="BQ993" s="208"/>
      <c r="BR993" s="208"/>
      <c r="BS993" s="208"/>
      <c r="BT993" s="208"/>
      <c r="BU993" s="208"/>
      <c r="BV993" s="208"/>
      <c r="BW993" s="208"/>
      <c r="BX993" s="208"/>
      <c r="BY993" s="208"/>
    </row>
    <row r="994" spans="1:77">
      <c r="A994" s="227"/>
      <c r="B994" s="208"/>
      <c r="C994" s="248"/>
      <c r="D994" s="248"/>
      <c r="E994" s="208"/>
      <c r="F994" s="208"/>
      <c r="G994" s="208"/>
      <c r="H994" s="208"/>
      <c r="I994" s="208"/>
      <c r="J994" s="208"/>
      <c r="K994" s="208"/>
      <c r="L994" s="208"/>
      <c r="M994" s="208"/>
      <c r="N994" s="208"/>
      <c r="O994" s="208"/>
      <c r="P994" s="208"/>
      <c r="Q994" s="208"/>
      <c r="R994" s="208"/>
      <c r="S994" s="208"/>
      <c r="T994" s="208"/>
      <c r="U994" s="208"/>
      <c r="V994" s="208"/>
      <c r="W994" s="208"/>
      <c r="X994" s="208"/>
      <c r="Y994" s="208"/>
      <c r="Z994" s="208"/>
      <c r="AA994" s="208"/>
      <c r="AB994" s="208"/>
      <c r="AC994" s="208"/>
      <c r="AD994" s="208"/>
      <c r="AE994" s="208"/>
      <c r="AF994" s="208"/>
      <c r="AG994" s="208"/>
      <c r="AH994" s="208"/>
      <c r="AI994" s="208"/>
      <c r="AJ994" s="208"/>
      <c r="AK994" s="208"/>
      <c r="AL994" s="208"/>
      <c r="AM994" s="208"/>
      <c r="AN994" s="208"/>
      <c r="AO994" s="208"/>
      <c r="AP994" s="208"/>
      <c r="AQ994" s="208"/>
      <c r="AR994" s="208"/>
      <c r="AS994" s="208"/>
      <c r="AT994" s="208"/>
      <c r="AU994" s="208"/>
      <c r="AV994" s="208"/>
      <c r="AW994" s="208"/>
      <c r="AX994" s="208"/>
      <c r="AY994" s="208"/>
      <c r="AZ994" s="209"/>
      <c r="BA994" s="208"/>
      <c r="BB994" s="208"/>
      <c r="BC994" s="208"/>
      <c r="BD994" s="210"/>
      <c r="BE994" s="208"/>
      <c r="BF994" s="208"/>
      <c r="BG994" s="208"/>
      <c r="BH994" s="208"/>
      <c r="BI994" s="208"/>
      <c r="BJ994" s="208"/>
      <c r="BK994" s="208"/>
      <c r="BL994" s="208"/>
      <c r="BM994" s="208"/>
      <c r="BN994" s="208"/>
      <c r="BO994" s="208"/>
      <c r="BP994" s="208"/>
      <c r="BQ994" s="208"/>
      <c r="BR994" s="208"/>
      <c r="BS994" s="208"/>
      <c r="BT994" s="208"/>
      <c r="BU994" s="208"/>
      <c r="BV994" s="208"/>
      <c r="BW994" s="208"/>
      <c r="BX994" s="208"/>
      <c r="BY994" s="208"/>
    </row>
    <row r="995" spans="1:77">
      <c r="A995" s="227"/>
      <c r="B995" s="208"/>
      <c r="C995" s="248"/>
      <c r="D995" s="248"/>
      <c r="E995" s="208"/>
      <c r="F995" s="208"/>
      <c r="G995" s="208"/>
      <c r="H995" s="208"/>
      <c r="I995" s="208"/>
      <c r="J995" s="208"/>
      <c r="K995" s="208"/>
      <c r="L995" s="208"/>
      <c r="M995" s="208"/>
      <c r="N995" s="208"/>
      <c r="O995" s="208"/>
      <c r="P995" s="208"/>
      <c r="Q995" s="208"/>
      <c r="R995" s="208"/>
      <c r="S995" s="208"/>
      <c r="T995" s="208"/>
      <c r="U995" s="208"/>
      <c r="V995" s="208"/>
      <c r="W995" s="208"/>
      <c r="X995" s="208"/>
      <c r="Y995" s="208"/>
      <c r="Z995" s="208"/>
      <c r="AA995" s="208"/>
      <c r="AB995" s="208"/>
      <c r="AC995" s="208"/>
      <c r="AD995" s="208"/>
      <c r="AE995" s="208"/>
      <c r="AF995" s="208"/>
      <c r="AG995" s="208"/>
      <c r="AH995" s="208"/>
      <c r="AI995" s="208"/>
      <c r="AJ995" s="208"/>
      <c r="AK995" s="208"/>
      <c r="AL995" s="208"/>
      <c r="AM995" s="208"/>
      <c r="AN995" s="208"/>
      <c r="AO995" s="208"/>
      <c r="AP995" s="208"/>
      <c r="AQ995" s="208"/>
      <c r="AR995" s="208"/>
      <c r="AS995" s="208"/>
      <c r="AT995" s="208"/>
      <c r="AU995" s="208"/>
      <c r="AV995" s="208"/>
      <c r="AW995" s="208"/>
      <c r="AX995" s="208"/>
      <c r="AY995" s="208"/>
      <c r="AZ995" s="209"/>
      <c r="BA995" s="208"/>
      <c r="BB995" s="208"/>
      <c r="BC995" s="208"/>
      <c r="BD995" s="210"/>
      <c r="BE995" s="208"/>
      <c r="BF995" s="208"/>
      <c r="BG995" s="208"/>
      <c r="BH995" s="208"/>
      <c r="BI995" s="208"/>
      <c r="BJ995" s="208"/>
      <c r="BK995" s="208"/>
      <c r="BL995" s="208"/>
      <c r="BM995" s="208"/>
      <c r="BN995" s="208"/>
      <c r="BO995" s="208"/>
      <c r="BP995" s="208"/>
      <c r="BQ995" s="208"/>
      <c r="BR995" s="208"/>
      <c r="BS995" s="208"/>
      <c r="BT995" s="208"/>
      <c r="BU995" s="208"/>
      <c r="BV995" s="208"/>
      <c r="BW995" s="208"/>
      <c r="BX995" s="208"/>
      <c r="BY995" s="208"/>
    </row>
    <row r="996" spans="1:77">
      <c r="A996" s="227"/>
      <c r="B996" s="208"/>
      <c r="C996" s="248"/>
      <c r="D996" s="248"/>
      <c r="E996" s="208"/>
      <c r="F996" s="208"/>
      <c r="G996" s="208"/>
      <c r="H996" s="208"/>
      <c r="I996" s="208"/>
      <c r="J996" s="208"/>
      <c r="K996" s="208"/>
      <c r="L996" s="208"/>
      <c r="M996" s="208"/>
      <c r="N996" s="208"/>
      <c r="O996" s="208"/>
      <c r="P996" s="208"/>
      <c r="Q996" s="208"/>
      <c r="R996" s="208"/>
      <c r="S996" s="208"/>
      <c r="T996" s="208"/>
      <c r="U996" s="208"/>
      <c r="V996" s="208"/>
      <c r="W996" s="208"/>
      <c r="X996" s="208"/>
      <c r="Y996" s="208"/>
      <c r="Z996" s="208"/>
      <c r="AA996" s="208"/>
      <c r="AB996" s="208"/>
      <c r="AC996" s="208"/>
      <c r="AD996" s="208"/>
      <c r="AE996" s="208"/>
      <c r="AF996" s="208"/>
      <c r="AG996" s="208"/>
      <c r="AH996" s="208"/>
      <c r="AI996" s="208"/>
      <c r="AJ996" s="208"/>
      <c r="AK996" s="208"/>
      <c r="AL996" s="208"/>
      <c r="AM996" s="208"/>
      <c r="AN996" s="208"/>
      <c r="AO996" s="208"/>
      <c r="AP996" s="208"/>
      <c r="AQ996" s="208"/>
      <c r="AR996" s="208"/>
      <c r="AS996" s="208"/>
      <c r="AT996" s="208"/>
      <c r="AU996" s="208"/>
      <c r="AV996" s="208"/>
      <c r="AW996" s="208"/>
      <c r="AX996" s="208"/>
      <c r="AY996" s="208"/>
      <c r="AZ996" s="209"/>
      <c r="BA996" s="208"/>
      <c r="BB996" s="208"/>
      <c r="BC996" s="208"/>
      <c r="BD996" s="210"/>
      <c r="BE996" s="208"/>
      <c r="BF996" s="208"/>
      <c r="BG996" s="208"/>
      <c r="BH996" s="208"/>
      <c r="BI996" s="208"/>
      <c r="BJ996" s="208"/>
      <c r="BK996" s="208"/>
      <c r="BL996" s="208"/>
      <c r="BM996" s="208"/>
      <c r="BN996" s="208"/>
      <c r="BO996" s="208"/>
      <c r="BP996" s="208"/>
      <c r="BQ996" s="208"/>
      <c r="BR996" s="208"/>
      <c r="BS996" s="208"/>
      <c r="BT996" s="208"/>
      <c r="BU996" s="208"/>
      <c r="BV996" s="208"/>
      <c r="BW996" s="208"/>
      <c r="BX996" s="208"/>
      <c r="BY996" s="208"/>
    </row>
    <row r="997" spans="1:77">
      <c r="A997" s="227"/>
      <c r="B997" s="208"/>
      <c r="C997" s="248"/>
      <c r="D997" s="248"/>
      <c r="E997" s="208"/>
      <c r="F997" s="208"/>
      <c r="G997" s="208"/>
      <c r="H997" s="208"/>
      <c r="I997" s="208"/>
      <c r="J997" s="208"/>
      <c r="K997" s="208"/>
      <c r="L997" s="208"/>
      <c r="M997" s="208"/>
      <c r="N997" s="208"/>
      <c r="O997" s="208"/>
      <c r="P997" s="208"/>
      <c r="Q997" s="208"/>
      <c r="R997" s="208"/>
      <c r="S997" s="208"/>
      <c r="T997" s="208"/>
      <c r="U997" s="208"/>
      <c r="V997" s="208"/>
      <c r="W997" s="208"/>
      <c r="X997" s="208"/>
      <c r="Y997" s="208"/>
      <c r="Z997" s="208"/>
      <c r="AA997" s="208"/>
      <c r="AB997" s="208"/>
      <c r="AC997" s="208"/>
      <c r="AD997" s="208"/>
      <c r="AE997" s="208"/>
      <c r="AF997" s="208"/>
      <c r="AG997" s="208"/>
      <c r="AH997" s="208"/>
      <c r="AI997" s="208"/>
      <c r="AJ997" s="208"/>
      <c r="AK997" s="208"/>
      <c r="AL997" s="208"/>
      <c r="AM997" s="208"/>
      <c r="AN997" s="208"/>
      <c r="AO997" s="208"/>
      <c r="AP997" s="208"/>
      <c r="AQ997" s="208"/>
      <c r="AR997" s="208"/>
      <c r="AS997" s="208"/>
      <c r="AT997" s="208"/>
      <c r="AU997" s="208"/>
      <c r="AV997" s="208"/>
      <c r="AW997" s="208"/>
      <c r="AX997" s="208"/>
      <c r="AY997" s="208"/>
      <c r="AZ997" s="209"/>
      <c r="BA997" s="208"/>
      <c r="BB997" s="208"/>
      <c r="BC997" s="208"/>
      <c r="BD997" s="210"/>
      <c r="BE997" s="208"/>
      <c r="BF997" s="208"/>
      <c r="BG997" s="208"/>
      <c r="BH997" s="208"/>
      <c r="BI997" s="208"/>
      <c r="BJ997" s="208"/>
      <c r="BK997" s="208"/>
      <c r="BL997" s="208"/>
      <c r="BM997" s="208"/>
      <c r="BN997" s="208"/>
      <c r="BO997" s="208"/>
      <c r="BP997" s="208"/>
      <c r="BQ997" s="208"/>
      <c r="BR997" s="208"/>
      <c r="BS997" s="208"/>
      <c r="BT997" s="208"/>
      <c r="BU997" s="208"/>
      <c r="BV997" s="208"/>
      <c r="BW997" s="208"/>
      <c r="BX997" s="208"/>
      <c r="BY997" s="208"/>
    </row>
    <row r="998" spans="1:77">
      <c r="A998" s="227"/>
      <c r="B998" s="208"/>
      <c r="C998" s="248"/>
      <c r="D998" s="248"/>
      <c r="E998" s="208"/>
      <c r="F998" s="208"/>
      <c r="G998" s="208"/>
      <c r="H998" s="208"/>
      <c r="I998" s="208"/>
      <c r="J998" s="208"/>
      <c r="K998" s="208"/>
      <c r="L998" s="208"/>
      <c r="M998" s="208"/>
      <c r="N998" s="208"/>
      <c r="O998" s="208"/>
      <c r="P998" s="208"/>
      <c r="Q998" s="208"/>
      <c r="R998" s="208"/>
      <c r="S998" s="208"/>
      <c r="T998" s="208"/>
      <c r="U998" s="208"/>
      <c r="V998" s="208"/>
      <c r="W998" s="208"/>
      <c r="X998" s="208"/>
      <c r="Y998" s="208"/>
      <c r="Z998" s="208"/>
      <c r="AA998" s="208"/>
      <c r="AB998" s="208"/>
      <c r="AC998" s="208"/>
      <c r="AD998" s="208"/>
      <c r="AE998" s="208"/>
      <c r="AF998" s="208"/>
      <c r="AG998" s="208"/>
      <c r="AH998" s="208"/>
      <c r="AI998" s="208"/>
      <c r="AJ998" s="208"/>
      <c r="AK998" s="208"/>
      <c r="AL998" s="208"/>
      <c r="AM998" s="208"/>
      <c r="AN998" s="208"/>
      <c r="AO998" s="208"/>
      <c r="AP998" s="208"/>
      <c r="AQ998" s="208"/>
      <c r="AR998" s="208"/>
      <c r="AS998" s="208"/>
      <c r="AT998" s="208"/>
      <c r="AU998" s="208"/>
      <c r="AV998" s="208"/>
      <c r="AW998" s="208"/>
      <c r="AX998" s="208"/>
      <c r="AY998" s="208"/>
      <c r="AZ998" s="209"/>
      <c r="BA998" s="208"/>
      <c r="BB998" s="208"/>
      <c r="BC998" s="208"/>
      <c r="BD998" s="210"/>
      <c r="BE998" s="208"/>
      <c r="BF998" s="208"/>
      <c r="BG998" s="208"/>
      <c r="BH998" s="208"/>
      <c r="BI998" s="208"/>
      <c r="BJ998" s="208"/>
      <c r="BK998" s="208"/>
      <c r="BL998" s="208"/>
      <c r="BM998" s="208"/>
      <c r="BN998" s="208"/>
      <c r="BO998" s="208"/>
      <c r="BP998" s="208"/>
      <c r="BQ998" s="208"/>
      <c r="BR998" s="208"/>
      <c r="BS998" s="208"/>
      <c r="BT998" s="208"/>
      <c r="BU998" s="208"/>
      <c r="BV998" s="208"/>
      <c r="BW998" s="208"/>
      <c r="BX998" s="208"/>
      <c r="BY998" s="208"/>
    </row>
    <row r="999" spans="1:77">
      <c r="A999" s="227"/>
      <c r="B999" s="208"/>
      <c r="C999" s="248"/>
      <c r="D999" s="248"/>
      <c r="E999" s="208"/>
      <c r="F999" s="208"/>
      <c r="G999" s="208"/>
      <c r="H999" s="208"/>
      <c r="I999" s="208"/>
      <c r="J999" s="208"/>
      <c r="K999" s="208"/>
      <c r="L999" s="208"/>
      <c r="M999" s="208"/>
      <c r="N999" s="208"/>
      <c r="O999" s="208"/>
      <c r="P999" s="208"/>
      <c r="Q999" s="208"/>
      <c r="R999" s="208"/>
      <c r="S999" s="208"/>
      <c r="T999" s="208"/>
      <c r="U999" s="208"/>
      <c r="V999" s="208"/>
      <c r="W999" s="208"/>
      <c r="X999" s="208"/>
      <c r="Y999" s="208"/>
      <c r="Z999" s="208"/>
      <c r="AA999" s="208"/>
      <c r="AB999" s="208"/>
      <c r="AC999" s="208"/>
      <c r="AD999" s="208"/>
      <c r="AE999" s="208"/>
      <c r="AF999" s="208"/>
      <c r="AG999" s="208"/>
      <c r="AH999" s="208"/>
      <c r="AI999" s="208"/>
      <c r="AJ999" s="208"/>
      <c r="AK999" s="208"/>
      <c r="AL999" s="208"/>
      <c r="AM999" s="208"/>
      <c r="AN999" s="208"/>
      <c r="AO999" s="208"/>
      <c r="AP999" s="208"/>
      <c r="AQ999" s="208"/>
      <c r="AR999" s="208"/>
      <c r="AS999" s="208"/>
      <c r="AT999" s="208"/>
      <c r="AU999" s="208"/>
      <c r="AV999" s="208"/>
      <c r="AW999" s="208"/>
      <c r="AX999" s="208"/>
      <c r="AY999" s="208"/>
      <c r="AZ999" s="209"/>
      <c r="BA999" s="208"/>
      <c r="BB999" s="208"/>
      <c r="BC999" s="208"/>
      <c r="BD999" s="210"/>
      <c r="BE999" s="208"/>
      <c r="BF999" s="208"/>
      <c r="BG999" s="208"/>
      <c r="BH999" s="208"/>
      <c r="BI999" s="208"/>
      <c r="BJ999" s="208"/>
      <c r="BK999" s="208"/>
      <c r="BL999" s="208"/>
      <c r="BM999" s="208"/>
      <c r="BN999" s="208"/>
      <c r="BO999" s="208"/>
      <c r="BP999" s="208"/>
      <c r="BQ999" s="208"/>
      <c r="BR999" s="208"/>
      <c r="BS999" s="208"/>
      <c r="BT999" s="208"/>
      <c r="BU999" s="208"/>
      <c r="BV999" s="208"/>
      <c r="BW999" s="208"/>
      <c r="BX999" s="208"/>
      <c r="BY999" s="208"/>
    </row>
    <row r="1000" spans="1:77">
      <c r="A1000" s="227"/>
      <c r="B1000" s="208"/>
      <c r="C1000" s="248"/>
      <c r="D1000" s="248"/>
      <c r="E1000" s="208"/>
      <c r="F1000" s="208"/>
      <c r="G1000" s="208"/>
      <c r="H1000" s="208"/>
      <c r="I1000" s="208"/>
      <c r="J1000" s="208"/>
      <c r="K1000" s="208"/>
      <c r="L1000" s="208"/>
      <c r="M1000" s="208"/>
      <c r="N1000" s="208"/>
      <c r="O1000" s="208"/>
      <c r="P1000" s="208"/>
      <c r="Q1000" s="208"/>
      <c r="R1000" s="208"/>
      <c r="S1000" s="208"/>
      <c r="T1000" s="208"/>
      <c r="U1000" s="208"/>
      <c r="V1000" s="208"/>
      <c r="W1000" s="208"/>
      <c r="X1000" s="208"/>
      <c r="Y1000" s="208"/>
      <c r="Z1000" s="208"/>
      <c r="AA1000" s="208"/>
      <c r="AB1000" s="208"/>
      <c r="AC1000" s="208"/>
      <c r="AD1000" s="208"/>
      <c r="AE1000" s="208"/>
      <c r="AF1000" s="208"/>
      <c r="AG1000" s="208"/>
      <c r="AH1000" s="208"/>
      <c r="AI1000" s="208"/>
      <c r="AJ1000" s="208"/>
      <c r="AK1000" s="208"/>
      <c r="AL1000" s="208"/>
      <c r="AM1000" s="208"/>
      <c r="AN1000" s="208"/>
      <c r="AO1000" s="208"/>
      <c r="AP1000" s="208"/>
      <c r="AQ1000" s="208"/>
      <c r="AR1000" s="208"/>
      <c r="AS1000" s="208"/>
      <c r="AT1000" s="208"/>
      <c r="AU1000" s="208"/>
      <c r="AV1000" s="208"/>
      <c r="AW1000" s="208"/>
      <c r="AX1000" s="208"/>
      <c r="AY1000" s="208"/>
      <c r="AZ1000" s="209"/>
      <c r="BA1000" s="208"/>
      <c r="BB1000" s="208"/>
      <c r="BC1000" s="208"/>
      <c r="BD1000" s="210"/>
      <c r="BE1000" s="208"/>
      <c r="BF1000" s="208"/>
      <c r="BG1000" s="208"/>
      <c r="BH1000" s="208"/>
      <c r="BI1000" s="208"/>
      <c r="BJ1000" s="208"/>
      <c r="BK1000" s="208"/>
      <c r="BL1000" s="208"/>
      <c r="BM1000" s="208"/>
      <c r="BN1000" s="208"/>
      <c r="BO1000" s="208"/>
      <c r="BP1000" s="208"/>
      <c r="BQ1000" s="208"/>
      <c r="BR1000" s="208"/>
      <c r="BS1000" s="208"/>
      <c r="BT1000" s="208"/>
      <c r="BU1000" s="208"/>
      <c r="BV1000" s="208"/>
      <c r="BW1000" s="208"/>
      <c r="BX1000" s="208"/>
      <c r="BY1000" s="208"/>
    </row>
    <row r="1001" spans="1:77">
      <c r="A1001" s="227"/>
      <c r="B1001" s="208"/>
      <c r="C1001" s="248"/>
      <c r="D1001" s="248"/>
      <c r="E1001" s="208"/>
      <c r="F1001" s="208"/>
      <c r="G1001" s="208"/>
      <c r="H1001" s="208"/>
      <c r="I1001" s="208"/>
      <c r="J1001" s="208"/>
      <c r="K1001" s="208"/>
      <c r="L1001" s="208"/>
      <c r="M1001" s="208"/>
      <c r="N1001" s="208"/>
      <c r="O1001" s="208"/>
      <c r="P1001" s="208"/>
      <c r="Q1001" s="208"/>
      <c r="R1001" s="208"/>
      <c r="S1001" s="208"/>
      <c r="T1001" s="208"/>
      <c r="U1001" s="208"/>
      <c r="V1001" s="208"/>
      <c r="W1001" s="208"/>
      <c r="X1001" s="208"/>
      <c r="Y1001" s="208"/>
      <c r="Z1001" s="208"/>
      <c r="AA1001" s="208"/>
      <c r="AB1001" s="208"/>
      <c r="AC1001" s="208"/>
      <c r="AD1001" s="208"/>
      <c r="AE1001" s="208"/>
      <c r="AF1001" s="208"/>
      <c r="AG1001" s="208"/>
      <c r="AH1001" s="208"/>
      <c r="AI1001" s="208"/>
      <c r="AJ1001" s="208"/>
      <c r="AK1001" s="208"/>
      <c r="AL1001" s="208"/>
      <c r="AM1001" s="208"/>
      <c r="AN1001" s="208"/>
      <c r="AO1001" s="208"/>
      <c r="AP1001" s="208"/>
      <c r="AQ1001" s="208"/>
      <c r="AR1001" s="208"/>
      <c r="AS1001" s="208"/>
      <c r="AT1001" s="208"/>
      <c r="AU1001" s="208"/>
      <c r="AV1001" s="208"/>
      <c r="AW1001" s="208"/>
      <c r="AX1001" s="208"/>
      <c r="AY1001" s="208"/>
      <c r="AZ1001" s="209"/>
      <c r="BA1001" s="208"/>
      <c r="BB1001" s="208"/>
      <c r="BC1001" s="208"/>
      <c r="BD1001" s="210"/>
      <c r="BE1001" s="208"/>
      <c r="BF1001" s="208"/>
      <c r="BG1001" s="208"/>
      <c r="BH1001" s="208"/>
      <c r="BI1001" s="208"/>
      <c r="BJ1001" s="208"/>
      <c r="BK1001" s="208"/>
      <c r="BL1001" s="208"/>
      <c r="BM1001" s="208"/>
      <c r="BN1001" s="208"/>
      <c r="BO1001" s="208"/>
      <c r="BP1001" s="208"/>
      <c r="BQ1001" s="208"/>
      <c r="BR1001" s="208"/>
      <c r="BS1001" s="208"/>
      <c r="BT1001" s="208"/>
      <c r="BU1001" s="208"/>
      <c r="BV1001" s="208"/>
      <c r="BW1001" s="208"/>
      <c r="BX1001" s="208"/>
      <c r="BY1001" s="208"/>
    </row>
    <row r="1002" spans="1:77">
      <c r="A1002" s="227"/>
      <c r="B1002" s="208"/>
      <c r="C1002" s="248"/>
      <c r="D1002" s="248"/>
      <c r="E1002" s="208"/>
      <c r="F1002" s="208"/>
      <c r="G1002" s="208"/>
      <c r="H1002" s="208"/>
      <c r="I1002" s="208"/>
      <c r="J1002" s="208"/>
      <c r="K1002" s="208"/>
      <c r="L1002" s="208"/>
      <c r="M1002" s="208"/>
      <c r="N1002" s="208"/>
      <c r="O1002" s="208"/>
      <c r="P1002" s="208"/>
      <c r="Q1002" s="208"/>
      <c r="R1002" s="208"/>
      <c r="S1002" s="208"/>
      <c r="T1002" s="208"/>
      <c r="U1002" s="208"/>
      <c r="V1002" s="208"/>
      <c r="W1002" s="208"/>
      <c r="X1002" s="208"/>
      <c r="Y1002" s="208"/>
      <c r="Z1002" s="208"/>
      <c r="AA1002" s="208"/>
      <c r="AB1002" s="208"/>
      <c r="AC1002" s="208"/>
      <c r="AD1002" s="208"/>
      <c r="AE1002" s="208"/>
      <c r="AF1002" s="208"/>
      <c r="AG1002" s="208"/>
      <c r="AH1002" s="208"/>
      <c r="AI1002" s="208"/>
      <c r="AJ1002" s="208"/>
      <c r="AK1002" s="208"/>
      <c r="AL1002" s="208"/>
      <c r="AM1002" s="208"/>
      <c r="AN1002" s="208"/>
      <c r="AO1002" s="208"/>
      <c r="AP1002" s="208"/>
      <c r="AQ1002" s="208"/>
      <c r="AR1002" s="208"/>
      <c r="AS1002" s="208"/>
      <c r="AT1002" s="208"/>
      <c r="AU1002" s="208"/>
      <c r="AV1002" s="208"/>
      <c r="AW1002" s="208"/>
      <c r="AX1002" s="208"/>
      <c r="AY1002" s="208"/>
      <c r="AZ1002" s="209"/>
      <c r="BA1002" s="208"/>
      <c r="BB1002" s="208"/>
      <c r="BC1002" s="208"/>
      <c r="BD1002" s="210"/>
      <c r="BE1002" s="208"/>
      <c r="BF1002" s="208"/>
      <c r="BG1002" s="208"/>
      <c r="BH1002" s="208"/>
      <c r="BI1002" s="208"/>
      <c r="BJ1002" s="208"/>
      <c r="BK1002" s="208"/>
      <c r="BL1002" s="208"/>
      <c r="BM1002" s="208"/>
      <c r="BN1002" s="208"/>
      <c r="BO1002" s="208"/>
      <c r="BP1002" s="208"/>
      <c r="BQ1002" s="208"/>
      <c r="BR1002" s="208"/>
      <c r="BS1002" s="208"/>
      <c r="BT1002" s="208"/>
      <c r="BU1002" s="208"/>
      <c r="BV1002" s="208"/>
      <c r="BW1002" s="208"/>
      <c r="BX1002" s="208"/>
      <c r="BY1002" s="208"/>
    </row>
  </sheetData>
  <mergeCells count="29">
    <mergeCell ref="I1:J1"/>
    <mergeCell ref="K1:L1"/>
    <mergeCell ref="M1:N1"/>
    <mergeCell ref="A1:A2"/>
    <mergeCell ref="A7:A10"/>
    <mergeCell ref="B7:B10"/>
    <mergeCell ref="C1:C2"/>
    <mergeCell ref="D1:D2"/>
    <mergeCell ref="E1:E2"/>
    <mergeCell ref="F1:F2"/>
    <mergeCell ref="G1:H1"/>
    <mergeCell ref="C3:D6"/>
    <mergeCell ref="E7:E10"/>
    <mergeCell ref="F7:F10"/>
    <mergeCell ref="A11:A12"/>
    <mergeCell ref="B11:B12"/>
    <mergeCell ref="A13:A16"/>
    <mergeCell ref="B13:B16"/>
    <mergeCell ref="B1:B2"/>
    <mergeCell ref="A19:D19"/>
    <mergeCell ref="AU21:AV21"/>
    <mergeCell ref="AU32:AV32"/>
    <mergeCell ref="AU43:AV43"/>
    <mergeCell ref="AU54:AV54"/>
    <mergeCell ref="E11:E12"/>
    <mergeCell ref="F11:F12"/>
    <mergeCell ref="E13:E16"/>
    <mergeCell ref="F13:F16"/>
    <mergeCell ref="C17:D18"/>
  </mergeCells>
  <pageMargins left="0.7" right="0.7" top="0.75" bottom="0.75" header="0.3" footer="0.3"/>
  <drawing r:id="rId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6427D7AF1270964D90B45388D10A6A13" ma:contentTypeVersion="3" ma:contentTypeDescription="Crear nuevo documento." ma:contentTypeScope="" ma:versionID="53e88aa5181962037593bb0f18477b71">
  <xsd:schema xmlns:xsd="http://www.w3.org/2001/XMLSchema" xmlns:xs="http://www.w3.org/2001/XMLSchema" xmlns:p="http://schemas.microsoft.com/office/2006/metadata/properties" xmlns:ns2="92bc180a-5a9b-4d21-8e0e-159a079cd821" targetNamespace="http://schemas.microsoft.com/office/2006/metadata/properties" ma:root="true" ma:fieldsID="573829464c6e5e567ef905d6428f9226" ns2:_="">
    <xsd:import namespace="92bc180a-5a9b-4d21-8e0e-159a079cd821"/>
    <xsd:element name="properties">
      <xsd:complexType>
        <xsd:sequence>
          <xsd:element name="documentManagement">
            <xsd:complexType>
              <xsd:all>
                <xsd:element ref="ns2:Anio"/>
                <xsd:element ref="ns2:TipoPla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2bc180a-5a9b-4d21-8e0e-159a079cd821" elementFormDefault="qualified">
    <xsd:import namespace="http://schemas.microsoft.com/office/2006/documentManagement/types"/>
    <xsd:import namespace="http://schemas.microsoft.com/office/infopath/2007/PartnerControls"/>
    <xsd:element name="Anio" ma:index="8" ma:displayName="Anio" ma:format="Dropdown" ma:internalName="Anio">
      <xsd:simpleType>
        <xsd:restriction base="dms:Choice">
          <xsd:enumeration value="2000"/>
          <xsd:enumeration value="2001"/>
          <xsd:enumeration value="2002"/>
          <xsd:enumeration value="2003"/>
          <xsd:enumeration value="2004"/>
          <xsd:enumeration value="2005"/>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2020"/>
          <xsd:enumeration value="2021"/>
          <xsd:enumeration value="2022"/>
          <xsd:enumeration value="2023"/>
          <xsd:enumeration value="2024"/>
        </xsd:restriction>
      </xsd:simpleType>
    </xsd:element>
    <xsd:element name="TipoPlan" ma:index="9" nillable="true" ma:displayName="TipoPlan" ma:format="Dropdown" ma:indexed="true" ma:internalName="TipoPlan">
      <xsd:simpleType>
        <xsd:restriction base="dms:Choice">
          <xsd:enumeration value="Plan estratégico"/>
          <xsd:enumeration value="Plan de acción"/>
          <xsd:enumeration value="Plan de desarrollo"/>
          <xsd:enumeration value="Plan de mejoramiento"/>
          <xsd:enumeration value="Plan anual de adquisiciones"/>
          <xsd:enumeration value="Plan anti corrupción y atención al ciudadano"/>
          <xsd:enumeration value="Plan de comunicaciones"/>
          <xsd:enumeration value="Plan de bienestar"/>
          <xsd:enumeration value="Plan de capacitación"/>
          <xsd:enumeration value="Plan institucional de archivos"/>
          <xsd:enumeration value="Plan anual de vacantes"/>
          <xsd:enumeration value="Plan de talento humano"/>
          <xsd:enumeration value="Plan de trabajo en SST"/>
          <xsd:enumeration value="Plan de tecnologías de la información"/>
          <xsd:enumeration value="Plan de riesgos de SI"/>
          <xsd:enumeration value="Plan de seguridad y privacidad de la Info"/>
          <xsd:enumeration value="Plan de previsión de RH"/>
          <xsd:enumeration value="Plan institucional de gestión ambiental - PIGA"/>
          <xsd:enumeration value="Seguimientos"/>
          <xsd:enumeration value="Plan de mejoramiento CGR"/>
          <xsd:enumeration value="Plan de mejoramiento auditorias internas"/>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ipoPlan xmlns="92bc180a-5a9b-4d21-8e0e-159a079cd821">Plan de acción</TipoPlan>
    <Anio xmlns="92bc180a-5a9b-4d21-8e0e-159a079cd821">2022</Anio>
  </documentManagement>
</p:properties>
</file>

<file path=customXml/itemProps1.xml><?xml version="1.0" encoding="utf-8"?>
<ds:datastoreItem xmlns:ds="http://schemas.openxmlformats.org/officeDocument/2006/customXml" ds:itemID="{F9028E14-172F-485D-95AD-F0DF2E145B6E}"/>
</file>

<file path=customXml/itemProps2.xml><?xml version="1.0" encoding="utf-8"?>
<ds:datastoreItem xmlns:ds="http://schemas.openxmlformats.org/officeDocument/2006/customXml" ds:itemID="{8ABAAEB1-882C-4C45-A4E3-60CCD7CE6A8F}"/>
</file>

<file path=customXml/itemProps3.xml><?xml version="1.0" encoding="utf-8"?>
<ds:datastoreItem xmlns:ds="http://schemas.openxmlformats.org/officeDocument/2006/customXml" ds:itemID="{036E340D-5354-4144-89E2-5C7B1944881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Listas</vt:lpstr>
      <vt:lpstr>PA 2022</vt:lpstr>
      <vt:lpstr>Seguimiento y Análisis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Plan de acción 2022 Seguimiento 31 Diciembre 2022 (xlsx)</dc:title>
  <dc:creator>OLIVER QUINTERO</dc:creator>
  <cp:lastModifiedBy>John Alejandro Barrios Ávila</cp:lastModifiedBy>
  <dcterms:created xsi:type="dcterms:W3CDTF">2021-12-28T02:59:07Z</dcterms:created>
  <dcterms:modified xsi:type="dcterms:W3CDTF">2023-01-20T15:40:12Z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0x0101006427D7AF1270964D90B45388D10A6A13</vt:lpwstr>
  </property>
</Properties>
</file>